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KUV_LKV\AMA\Wechselkursberechnung APV Formulare\22.2 Juli 2022\Finale Dokumente - mit Blattschutz\"/>
    </mc:Choice>
  </mc:AlternateContent>
  <bookViews>
    <workbookView xWindow="0" yWindow="0" windowWidth="19200" windowHeight="6060"/>
  </bookViews>
  <sheets>
    <sheet name="Formulaire CPE" sheetId="1" r:id="rId1"/>
    <sheet name="Indications et liens" sheetId="2" r:id="rId2"/>
  </sheets>
  <definedNames>
    <definedName name="_xlnm.Print_Area" localSheetId="0">'Formulaire CPE'!$A$1:$K$30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M22" i="1"/>
  <c r="L22" i="1"/>
  <c r="M20" i="1"/>
  <c r="L20" i="1"/>
  <c r="M18" i="1"/>
  <c r="L18" i="1"/>
  <c r="F19" i="1" l="1"/>
  <c r="G19" i="1" l="1"/>
  <c r="I24" i="1" l="1"/>
  <c r="I25" i="1"/>
  <c r="I26" i="1"/>
  <c r="H27" i="1" l="1"/>
  <c r="I19" i="1" l="1"/>
  <c r="G21" i="1" l="1"/>
  <c r="I21" i="1" s="1"/>
  <c r="G18" i="1" l="1"/>
  <c r="I18" i="1" s="1"/>
  <c r="G20" i="1"/>
  <c r="I20" i="1" s="1"/>
  <c r="G22" i="1"/>
  <c r="I22" i="1" s="1"/>
  <c r="G23" i="1"/>
  <c r="I23" i="1" s="1"/>
  <c r="I27" i="1" l="1"/>
  <c r="I28" i="1" s="1"/>
</calcChain>
</file>

<file path=xl/sharedStrings.xml><?xml version="1.0" encoding="utf-8"?>
<sst xmlns="http://schemas.openxmlformats.org/spreadsheetml/2006/main" count="83" uniqueCount="64">
  <si>
    <t>●</t>
  </si>
  <si>
    <t>Indications pour remplir le formulaire:</t>
  </si>
  <si>
    <t>Remplir 1 formulaire par emballage/dosage.</t>
  </si>
  <si>
    <t xml:space="preserve">Remplir les champs en jaune (sauf si non commercialisé dans le pays concerné n.c.); les valeurs des colonnes dont les bordures sont rouges sont calculées par Excel. </t>
  </si>
  <si>
    <t xml:space="preserve">Choisir dans la colonne D si une déduction en pourcent ou un rabais fixe s'applique. </t>
  </si>
  <si>
    <r>
      <t>En principe, les marges des grossistes selon l'art.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OPAS s'appliquent. Si vous faites valoir une autre déduction, il faut le motiver dans le formulaire des données-clés et l'autre déduction doit être confirmée par le pays correspondant. Des marges de grossistes de 0% ne sont pas acceptées. Si un titulaire de l'autorisation étranger ne peut justifier les coûts effectifs de distribution, les marges minimales selon le ch. C 3.2 des instructions concernant la liste des spécialités s'appliquent.</t>
    </r>
  </si>
  <si>
    <r>
      <t>Si des marges plus basses que celles de l'art. 34</t>
    </r>
    <r>
      <rPr>
        <i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OPAS sont saisies, la celllule de la colonne E deviendra rouge.</t>
    </r>
  </si>
  <si>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Rabais imposé aux fabricants en Allemagne (colonnes D, E et F)</t>
    </r>
  </si>
  <si>
    <t xml:space="preserve">Choisir dans la colonne D quel rabais s'applique. </t>
  </si>
  <si>
    <r>
      <t xml:space="preserve">Pour le calcul du PF dans la colonne </t>
    </r>
    <r>
      <rPr>
        <b/>
        <sz val="10"/>
        <color theme="1"/>
        <rFont val="Arial"/>
        <family val="2"/>
      </rPr>
      <t>G</t>
    </r>
    <r>
      <rPr>
        <sz val="10"/>
        <color theme="1"/>
        <rFont val="Arial"/>
        <family val="2"/>
      </rPr>
      <t>, les valeurs suivantes sont prises en compte en fonction de la sélection effectuée dans la colonne D (la valeur prise en compte est indiquée dans la colonne F) :</t>
    </r>
  </si>
  <si>
    <t>Médicament sous brevet</t>
  </si>
  <si>
    <t>Médicament dont le brevet a expiré</t>
  </si>
  <si>
    <t>Aucun rabais</t>
  </si>
  <si>
    <t xml:space="preserve">Autre rabais dans la cellule E18 </t>
  </si>
  <si>
    <t>Rabais divergent en pourcentage, à saisir dans la cellule E18</t>
  </si>
  <si>
    <t>Lorsqu'aucun rabais ou un autre rabais doit être pris en compte, il faut le justifier dans le formulaire des données-clés. L'absence de rabais ou un autre rabais doivent être mentionnés dans la Lauer-Taxe.</t>
  </si>
  <si>
    <r>
      <rPr>
        <b/>
        <vertAlign val="superscript"/>
        <sz val="10"/>
        <color theme="1"/>
        <rFont val="Arial"/>
        <family val="2"/>
      </rPr>
      <t xml:space="preserve">2 </t>
    </r>
    <r>
      <rPr>
        <b/>
        <sz val="10"/>
        <color theme="1"/>
        <rFont val="Arial"/>
        <family val="2"/>
      </rPr>
      <t>Disponibilité sur le marché (colonne J)</t>
    </r>
  </si>
  <si>
    <t>Cocher si non commercialisé (n.c.)</t>
  </si>
  <si>
    <r>
      <t xml:space="preserve">3 </t>
    </r>
    <r>
      <rPr>
        <b/>
        <sz val="10"/>
        <color theme="1"/>
        <rFont val="Arial"/>
        <family val="2"/>
      </rPr>
      <t>Remboursement par l'assurance-maladie à l'étranger (colonne K)</t>
    </r>
  </si>
  <si>
    <t>Cocher si remboursé (remb.) par l'assurance-maladie</t>
  </si>
  <si>
    <t>les indications et liens</t>
  </si>
  <si>
    <t>Entreprise:</t>
  </si>
  <si>
    <t>Nom de la préparation:</t>
  </si>
  <si>
    <t>Groupe thérapeutique de la LS:</t>
  </si>
  <si>
    <t>Prix de fabrique (TVA non comprise)</t>
  </si>
  <si>
    <t>Pays</t>
  </si>
  <si>
    <t>Prix publié</t>
  </si>
  <si>
    <r>
      <t>Déduction selon l'art. 34</t>
    </r>
    <r>
      <rPr>
        <b/>
        <i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 xml:space="preserve"> OPAS</t>
    </r>
    <r>
      <rPr>
        <b/>
        <vertAlign val="superscript"/>
        <sz val="9"/>
        <color theme="1"/>
        <rFont val="Arial"/>
        <family val="2"/>
      </rPr>
      <t>1</t>
    </r>
  </si>
  <si>
    <t>Cours de change</t>
  </si>
  <si>
    <t>Prix en CHF</t>
  </si>
  <si>
    <r>
      <t>remb.</t>
    </r>
    <r>
      <rPr>
        <b/>
        <vertAlign val="superscript"/>
        <sz val="9"/>
        <color theme="1"/>
        <rFont val="Arial"/>
        <family val="2"/>
      </rPr>
      <t>3</t>
    </r>
  </si>
  <si>
    <t>Danemark (DK)</t>
  </si>
  <si>
    <t>Pays-Bas (NL)</t>
  </si>
  <si>
    <t>Allemagne (DL)</t>
  </si>
  <si>
    <t>Grande-Bretagne (GB)</t>
  </si>
  <si>
    <t>Suède (SE)</t>
  </si>
  <si>
    <t>Finlande (FI)</t>
  </si>
  <si>
    <t>Belgique (BE)</t>
  </si>
  <si>
    <t>France (FR)</t>
  </si>
  <si>
    <t>Autriche (AT)</t>
  </si>
  <si>
    <t>Explication des notes en base de page</t>
  </si>
  <si>
    <t>Prix de fabrique moyen</t>
  </si>
  <si>
    <t>Différence avec le prix fabrique annoncé</t>
  </si>
  <si>
    <t>Lieu et date:</t>
  </si>
  <si>
    <t>Signature:</t>
  </si>
  <si>
    <t>Prix de revient pour les pharmacies 
(TVA non comprise)</t>
  </si>
  <si>
    <t>Prix NHS</t>
  </si>
  <si>
    <t>Veuillez sélectionner</t>
  </si>
  <si>
    <r>
      <t>n.c.</t>
    </r>
    <r>
      <rPr>
        <b/>
        <vertAlign val="superscript"/>
        <sz val="7"/>
        <color theme="1"/>
        <rFont val="Arial"/>
        <family val="2"/>
      </rPr>
      <t>2</t>
    </r>
  </si>
  <si>
    <t>Liens sur les documents pertinants:</t>
  </si>
  <si>
    <t>Ordonnance du 27 juin 1995 sur l'assurance-maladie (OAMAL; RS 832.102)</t>
  </si>
  <si>
    <t>Ordonnance du DFI du 29 septembre 1995 sur les prestations dans l'assurance obligatoire des soins en cas de maladie (OPAS; RS 832.112.31)</t>
  </si>
  <si>
    <t>Instructions du 1er mai 2017 concernant la liste des spécialités</t>
  </si>
  <si>
    <t>retour au formulaire CPE</t>
  </si>
  <si>
    <r>
      <t xml:space="preserve">Convertir linéairement les prix des emballages d'autres tailles à l'étranger par rapport aux tailles des emballages en Suisse (taille d'emballage le plus proche de la taille d'emballage suisse). Ceci vaut aussi pour des dosages différents à l'étranger. Lorsque à la fois la taille </t>
    </r>
    <r>
      <rPr>
        <b/>
        <sz val="10"/>
        <color theme="1"/>
        <rFont val="Arial"/>
        <family val="2"/>
      </rPr>
      <t>et</t>
    </r>
    <r>
      <rPr>
        <sz val="10"/>
        <color theme="1"/>
        <rFont val="Arial"/>
        <family val="2"/>
      </rPr>
      <t xml:space="preserve"> le dosage sont différents, prendre en compte le dosage le plus proche du dosage suisse pour convertir le prix.</t>
    </r>
  </si>
  <si>
    <t>Annexe 9</t>
  </si>
  <si>
    <t>Comparaison de prix avec l'étranger pour le réexamen à l'expiration du brevet et baisse volontaire de prix au cours des 
18 premiers mois suivant l’admission dans la LS</t>
  </si>
  <si>
    <t>Emballage/dosage ayant réalisé le plus gros chiffre d'affaires (p.ex. 30 compr. 200mg)</t>
  </si>
  <si>
    <t>Numéro des dossiers OFSP:</t>
  </si>
  <si>
    <t>Numéro Swissmedic:</t>
  </si>
  <si>
    <t>Date de l'expiration du brevet:</t>
  </si>
  <si>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Marges des grossistes  (colonnes D et F)</t>
    </r>
  </si>
  <si>
    <t xml:space="preserve">Saisir les chiffres dans la colonne F (pas de monnaie ou de symbole). </t>
  </si>
  <si>
    <r>
      <t>Valable pour comparaisons de prix avec l'étranger remis dès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juillet 2022. </t>
    </r>
    <r>
      <rPr>
        <sz val="10"/>
        <color rgb="FFFF0000"/>
        <rFont val="Arial"/>
        <family val="2"/>
      </rPr>
      <t xml:space="preserve">Pour remplir veuillez voir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</si>
</sst>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DKK]\ #,##0.00"/>
    <numFmt numFmtId="165" formatCode="[$CHF]\ #,##0.00"/>
    <numFmt numFmtId="166" formatCode="[$EUR]\ #,##0.00"/>
    <numFmt numFmtId="167" formatCode="[$SEK]\ #,##0.00"/>
    <numFmt numFmtId="168" formatCode="[$GBP]\ #,##0.00"/>
    <numFmt numFmtId="169" formatCode="_ [$CHF]\ * #,##0.00_ ;_ [$CHF]\ * \-#,##0.00_ ;_ [$CHF]\ * &quot;-&quot;??_ ;_ @_ "/>
    <numFmt numFmtId="170" formatCode="&quot;CHF&quot;\ #,##0.00"/>
  </numFmts>
  <fonts count="2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.5"/>
      <color theme="1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u/>
      <sz val="11"/>
      <color theme="1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9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168" fontId="4" fillId="2" borderId="3" xfId="0" applyNumberFormat="1" applyFont="1" applyFill="1" applyBorder="1" applyAlignment="1" applyProtection="1">
      <alignment horizontal="center" vertical="center"/>
      <protection locked="0"/>
    </xf>
    <xf numFmtId="167" fontId="4" fillId="2" borderId="3" xfId="0" applyNumberFormat="1" applyFont="1" applyFill="1" applyBorder="1" applyAlignment="1" applyProtection="1">
      <alignment horizontal="center" vertical="center"/>
      <protection locked="0"/>
    </xf>
    <xf numFmtId="166" fontId="4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17" fillId="0" borderId="0" xfId="0" applyFont="1"/>
    <xf numFmtId="0" fontId="15" fillId="0" borderId="0" xfId="1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1" applyFont="1" applyProtection="1">
      <protection locked="0"/>
    </xf>
    <xf numFmtId="2" fontId="4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4" fillId="0" borderId="0" xfId="0" applyFont="1" applyProtection="1">
      <protection hidden="1"/>
    </xf>
    <xf numFmtId="165" fontId="4" fillId="0" borderId="0" xfId="0" applyNumberFormat="1" applyFont="1"/>
    <xf numFmtId="0" fontId="12" fillId="0" borderId="0" xfId="0" applyFont="1" applyProtection="1">
      <protection locked="0"/>
    </xf>
    <xf numFmtId="170" fontId="4" fillId="0" borderId="4" xfId="0" applyNumberFormat="1" applyFont="1" applyBorder="1" applyAlignment="1">
      <alignment vertical="center"/>
    </xf>
    <xf numFmtId="170" fontId="4" fillId="0" borderId="0" xfId="0" applyNumberFormat="1" applyFont="1"/>
    <xf numFmtId="10" fontId="5" fillId="0" borderId="4" xfId="0" applyNumberFormat="1" applyFont="1" applyBorder="1"/>
    <xf numFmtId="170" fontId="5" fillId="0" borderId="4" xfId="0" applyNumberFormat="1" applyFont="1" applyBorder="1" applyProtection="1"/>
    <xf numFmtId="2" fontId="4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10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0" fontId="16" fillId="0" borderId="0" xfId="0" applyFont="1"/>
    <xf numFmtId="0" fontId="13" fillId="0" borderId="0" xfId="1" applyFont="1" applyAlignment="1"/>
    <xf numFmtId="0" fontId="22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left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9" fontId="4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3" fillId="0" borderId="0" xfId="1" applyFont="1" applyAlignment="1">
      <alignment horizontal="left"/>
    </xf>
    <xf numFmtId="0" fontId="4" fillId="0" borderId="0" xfId="0" applyFont="1" applyAlignment="1">
      <alignment vertical="center" wrapText="1"/>
    </xf>
    <xf numFmtId="0" fontId="15" fillId="0" borderId="0" xfId="1" applyFont="1" applyAlignment="1">
      <alignment horizontal="left" wrapText="1"/>
    </xf>
  </cellXfs>
  <cellStyles count="2">
    <cellStyle name="Link" xfId="1" builtinId="8"/>
    <cellStyle name="Standard" xfId="0" builtinId="0"/>
  </cellStyles>
  <dxfs count="8">
    <dxf>
      <font>
        <strike val="0"/>
        <color theme="0"/>
      </font>
    </dxf>
    <dxf>
      <font>
        <condense val="0"/>
        <extend val="0"/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28575</xdr:rowOff>
    </xdr:to>
    <xdr:pic>
      <xdr:nvPicPr>
        <xdr:cNvPr id="3" name="Bild 1" descr="C:\BITVM_TEST\EDI-GS\BITVM\Version_3.1.0.0\TechnicalFiles\Logo_Files\Logo_rot.gif"/>
        <xdr:cNvPicPr/>
      </xdr:nvPicPr>
      <xdr:blipFill rotWithShape="1">
        <a:blip xmlns:r="http://schemas.openxmlformats.org/officeDocument/2006/relationships" r:embed="rId1"/>
        <a:srcRect b="14873"/>
        <a:stretch/>
      </xdr:blipFill>
      <xdr:spPr bwMode="auto">
        <a:xfrm>
          <a:off x="0" y="0"/>
          <a:ext cx="14478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17</xdr:row>
          <xdr:rowOff>31750</xdr:rowOff>
        </xdr:from>
        <xdr:to>
          <xdr:col>10</xdr:col>
          <xdr:colOff>107950</xdr:colOff>
          <xdr:row>17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17</xdr:row>
          <xdr:rowOff>31750</xdr:rowOff>
        </xdr:from>
        <xdr:to>
          <xdr:col>10</xdr:col>
          <xdr:colOff>381000</xdr:colOff>
          <xdr:row>17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18</xdr:row>
          <xdr:rowOff>31750</xdr:rowOff>
        </xdr:from>
        <xdr:to>
          <xdr:col>10</xdr:col>
          <xdr:colOff>107950</xdr:colOff>
          <xdr:row>18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18</xdr:row>
          <xdr:rowOff>31750</xdr:rowOff>
        </xdr:from>
        <xdr:to>
          <xdr:col>10</xdr:col>
          <xdr:colOff>381000</xdr:colOff>
          <xdr:row>18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19</xdr:row>
          <xdr:rowOff>31750</xdr:rowOff>
        </xdr:from>
        <xdr:to>
          <xdr:col>10</xdr:col>
          <xdr:colOff>107950</xdr:colOff>
          <xdr:row>19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19</xdr:row>
          <xdr:rowOff>31750</xdr:rowOff>
        </xdr:from>
        <xdr:to>
          <xdr:col>10</xdr:col>
          <xdr:colOff>381000</xdr:colOff>
          <xdr:row>19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20</xdr:row>
          <xdr:rowOff>31750</xdr:rowOff>
        </xdr:from>
        <xdr:to>
          <xdr:col>10</xdr:col>
          <xdr:colOff>381000</xdr:colOff>
          <xdr:row>21</xdr:row>
          <xdr:rowOff>31750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21</xdr:row>
          <xdr:rowOff>31750</xdr:rowOff>
        </xdr:from>
        <xdr:to>
          <xdr:col>10</xdr:col>
          <xdr:colOff>381000</xdr:colOff>
          <xdr:row>21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22</xdr:row>
          <xdr:rowOff>31750</xdr:rowOff>
        </xdr:from>
        <xdr:to>
          <xdr:col>10</xdr:col>
          <xdr:colOff>381000</xdr:colOff>
          <xdr:row>22</xdr:row>
          <xdr:rowOff>342900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23</xdr:row>
          <xdr:rowOff>31750</xdr:rowOff>
        </xdr:from>
        <xdr:to>
          <xdr:col>10</xdr:col>
          <xdr:colOff>381000</xdr:colOff>
          <xdr:row>24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24</xdr:row>
          <xdr:rowOff>31750</xdr:rowOff>
        </xdr:from>
        <xdr:to>
          <xdr:col>10</xdr:col>
          <xdr:colOff>381000</xdr:colOff>
          <xdr:row>25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25</xdr:row>
          <xdr:rowOff>31750</xdr:rowOff>
        </xdr:from>
        <xdr:to>
          <xdr:col>10</xdr:col>
          <xdr:colOff>381000</xdr:colOff>
          <xdr:row>26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25</xdr:row>
          <xdr:rowOff>31750</xdr:rowOff>
        </xdr:from>
        <xdr:to>
          <xdr:col>10</xdr:col>
          <xdr:colOff>107950</xdr:colOff>
          <xdr:row>26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24</xdr:row>
          <xdr:rowOff>31750</xdr:rowOff>
        </xdr:from>
        <xdr:to>
          <xdr:col>10</xdr:col>
          <xdr:colOff>107950</xdr:colOff>
          <xdr:row>25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23</xdr:row>
          <xdr:rowOff>31750</xdr:rowOff>
        </xdr:from>
        <xdr:to>
          <xdr:col>10</xdr:col>
          <xdr:colOff>107950</xdr:colOff>
          <xdr:row>24</xdr:row>
          <xdr:rowOff>50800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22</xdr:row>
          <xdr:rowOff>31750</xdr:rowOff>
        </xdr:from>
        <xdr:to>
          <xdr:col>10</xdr:col>
          <xdr:colOff>107950</xdr:colOff>
          <xdr:row>22</xdr:row>
          <xdr:rowOff>342900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21</xdr:row>
          <xdr:rowOff>31750</xdr:rowOff>
        </xdr:from>
        <xdr:to>
          <xdr:col>10</xdr:col>
          <xdr:colOff>107950</xdr:colOff>
          <xdr:row>21</xdr:row>
          <xdr:rowOff>342900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20</xdr:row>
          <xdr:rowOff>31750</xdr:rowOff>
        </xdr:from>
        <xdr:to>
          <xdr:col>10</xdr:col>
          <xdr:colOff>107950</xdr:colOff>
          <xdr:row>21</xdr:row>
          <xdr:rowOff>31750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304799</xdr:colOff>
      <xdr:row>0</xdr:row>
      <xdr:rowOff>38100</xdr:rowOff>
    </xdr:from>
    <xdr:to>
      <xdr:col>11</xdr:col>
      <xdr:colOff>0</xdr:colOff>
      <xdr:row>1</xdr:row>
      <xdr:rowOff>214565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874" y="38100"/>
          <a:ext cx="1914525" cy="3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g.admin.ch/dam/bag/fr/dokumente/kuv-leistungen/bezeichnung-der-leistungen/antragsprozesse-arzneimittel/handbuch-betreffend-die-spezialitaetenliste-gueltig-ab-01.05.2017.pdf.download.pdf/Instructions%20concernant%20la%20liste%20des%20sp%C3%A9" TargetMode="External"/><Relationship Id="rId2" Type="http://schemas.openxmlformats.org/officeDocument/2006/relationships/hyperlink" Target="https://www.admin.ch/opc/fr/classified-compilation/19950275/index.html" TargetMode="External"/><Relationship Id="rId1" Type="http://schemas.openxmlformats.org/officeDocument/2006/relationships/hyperlink" Target="https://www.admin.ch/opc/fr/classified-compilation/19950219/index.htm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zoomScaleNormal="100" zoomScaleSheetLayoutView="100" workbookViewId="0">
      <selection activeCell="C22" sqref="C22"/>
    </sheetView>
  </sheetViews>
  <sheetFormatPr baseColWidth="10" defaultColWidth="11.08203125" defaultRowHeight="12.5" x14ac:dyDescent="0.25"/>
  <cols>
    <col min="1" max="1" width="15.83203125" style="1" customWidth="1"/>
    <col min="2" max="2" width="16.75" style="1" customWidth="1"/>
    <col min="3" max="3" width="13" style="1" customWidth="1"/>
    <col min="4" max="4" width="22" style="1" customWidth="1"/>
    <col min="5" max="5" width="5.25" style="1" customWidth="1"/>
    <col min="6" max="6" width="5.75" style="1" customWidth="1"/>
    <col min="7" max="7" width="14.25" style="1" customWidth="1"/>
    <col min="8" max="8" width="7.75" style="1" customWidth="1"/>
    <col min="9" max="9" width="12.33203125" style="1" customWidth="1"/>
    <col min="10" max="10" width="3.58203125" style="1" customWidth="1"/>
    <col min="11" max="11" width="5.33203125" style="1" customWidth="1"/>
    <col min="12" max="13" width="11.08203125" style="1" hidden="1" customWidth="1"/>
    <col min="14" max="16384" width="11.08203125" style="1"/>
  </cols>
  <sheetData>
    <row r="1" spans="1:11" ht="13.4" customHeight="1" x14ac:dyDescent="0.25">
      <c r="G1" s="74"/>
      <c r="H1" s="74"/>
      <c r="I1" s="74"/>
      <c r="J1" s="4"/>
    </row>
    <row r="2" spans="1:11" ht="20.25" customHeight="1" x14ac:dyDescent="0.25">
      <c r="G2" s="78"/>
      <c r="H2" s="78"/>
      <c r="I2" s="78"/>
      <c r="J2" s="28"/>
    </row>
    <row r="3" spans="1:11" ht="4.5" customHeight="1" x14ac:dyDescent="0.25">
      <c r="G3" s="78"/>
      <c r="H3" s="78"/>
      <c r="I3" s="78"/>
      <c r="J3" s="4"/>
    </row>
    <row r="4" spans="1:11" ht="12.75" customHeight="1" x14ac:dyDescent="0.25">
      <c r="I4" s="61" t="s">
        <v>55</v>
      </c>
      <c r="J4" s="61"/>
    </row>
    <row r="5" spans="1:11" ht="27" customHeight="1" x14ac:dyDescent="0.3">
      <c r="A5" s="71" t="s">
        <v>56</v>
      </c>
      <c r="B5" s="72"/>
      <c r="C5" s="72"/>
      <c r="D5" s="72"/>
      <c r="E5" s="72"/>
      <c r="F5" s="72"/>
      <c r="G5" s="72"/>
      <c r="H5" s="72"/>
      <c r="I5" s="72"/>
    </row>
    <row r="6" spans="1:11" ht="14.5" x14ac:dyDescent="0.25">
      <c r="A6" s="73" t="s">
        <v>63</v>
      </c>
      <c r="B6" s="73"/>
      <c r="C6" s="73"/>
      <c r="D6" s="73"/>
      <c r="E6" s="73"/>
      <c r="F6" s="73"/>
      <c r="G6" s="50" t="s">
        <v>20</v>
      </c>
      <c r="H6" s="50"/>
    </row>
    <row r="7" spans="1:11" ht="6.75" customHeight="1" x14ac:dyDescent="0.25"/>
    <row r="8" spans="1:11" ht="13" x14ac:dyDescent="0.3">
      <c r="A8" s="2" t="s">
        <v>21</v>
      </c>
      <c r="B8" s="60"/>
      <c r="C8" s="60"/>
      <c r="D8" s="60"/>
      <c r="E8" s="60"/>
      <c r="F8" s="67" t="s">
        <v>60</v>
      </c>
      <c r="G8" s="67"/>
      <c r="H8" s="67"/>
      <c r="I8" s="54"/>
    </row>
    <row r="9" spans="1:11" ht="5.25" customHeight="1" x14ac:dyDescent="0.25"/>
    <row r="10" spans="1:11" ht="14.25" customHeight="1" x14ac:dyDescent="0.3">
      <c r="A10" s="63" t="s">
        <v>22</v>
      </c>
      <c r="B10" s="63"/>
      <c r="C10" s="60"/>
      <c r="D10" s="60"/>
      <c r="E10" s="60"/>
      <c r="F10" s="64" t="s">
        <v>23</v>
      </c>
      <c r="G10" s="64"/>
      <c r="H10" s="64"/>
      <c r="I10" s="55"/>
    </row>
    <row r="11" spans="1:11" ht="4.5" customHeight="1" x14ac:dyDescent="0.25"/>
    <row r="12" spans="1:11" ht="14.25" customHeight="1" x14ac:dyDescent="0.3">
      <c r="A12" s="63" t="s">
        <v>58</v>
      </c>
      <c r="B12" s="63"/>
      <c r="C12" s="60"/>
      <c r="D12" s="60"/>
      <c r="E12" s="60"/>
      <c r="F12" s="64" t="s">
        <v>59</v>
      </c>
      <c r="G12" s="64"/>
      <c r="H12" s="64"/>
      <c r="I12" s="60"/>
      <c r="J12" s="60"/>
      <c r="K12" s="60"/>
    </row>
    <row r="13" spans="1:11" ht="5.25" customHeight="1" x14ac:dyDescent="0.3">
      <c r="A13" s="45"/>
      <c r="B13" s="45"/>
      <c r="C13" s="52"/>
      <c r="D13" s="52"/>
      <c r="E13" s="52"/>
      <c r="F13" s="46"/>
      <c r="G13" s="46"/>
      <c r="H13" s="46"/>
      <c r="I13" s="53"/>
    </row>
    <row r="14" spans="1:11" ht="13" x14ac:dyDescent="0.3">
      <c r="A14" s="59" t="s">
        <v>57</v>
      </c>
      <c r="B14" s="59"/>
      <c r="C14" s="59"/>
      <c r="D14" s="59"/>
      <c r="E14" s="65" t="s">
        <v>24</v>
      </c>
      <c r="F14" s="65"/>
      <c r="G14" s="65"/>
      <c r="H14" s="65"/>
    </row>
    <row r="15" spans="1:11" x14ac:dyDescent="0.25">
      <c r="A15" s="62"/>
      <c r="B15" s="62"/>
      <c r="C15" s="62"/>
      <c r="D15" s="62"/>
      <c r="E15" s="66"/>
      <c r="F15" s="66"/>
      <c r="G15" s="66"/>
      <c r="H15" s="66"/>
    </row>
    <row r="16" spans="1:11" ht="6.65" customHeight="1" thickBot="1" x14ac:dyDescent="0.3"/>
    <row r="17" spans="1:13" ht="35" thickBot="1" x14ac:dyDescent="0.3">
      <c r="A17" s="5" t="s">
        <v>25</v>
      </c>
      <c r="B17" s="79" t="s">
        <v>26</v>
      </c>
      <c r="C17" s="79"/>
      <c r="D17" s="87" t="s">
        <v>27</v>
      </c>
      <c r="E17" s="88"/>
      <c r="F17" s="89"/>
      <c r="G17" s="9" t="s">
        <v>24</v>
      </c>
      <c r="H17" s="31" t="s">
        <v>28</v>
      </c>
      <c r="I17" s="15" t="s">
        <v>29</v>
      </c>
      <c r="J17" s="51" t="s">
        <v>48</v>
      </c>
      <c r="K17" s="43" t="s">
        <v>30</v>
      </c>
    </row>
    <row r="18" spans="1:13" ht="35" thickBot="1" x14ac:dyDescent="0.3">
      <c r="A18" s="6" t="s">
        <v>31</v>
      </c>
      <c r="B18" s="7" t="s">
        <v>45</v>
      </c>
      <c r="C18" s="16"/>
      <c r="D18" s="80" t="s">
        <v>47</v>
      </c>
      <c r="E18" s="81"/>
      <c r="F18" s="40">
        <v>6.5</v>
      </c>
      <c r="G18" s="10">
        <f>IF(L18&gt;0,L18,M18)</f>
        <v>0</v>
      </c>
      <c r="H18" s="14">
        <v>0.14119999999999999</v>
      </c>
      <c r="I18" s="36">
        <f>G18*H18</f>
        <v>0</v>
      </c>
      <c r="J18" s="23"/>
      <c r="K18" s="23"/>
      <c r="L18" s="33">
        <f>IF(D18="Déduction en pourcent",C18/100*(100-F18),0)</f>
        <v>0</v>
      </c>
      <c r="M18" s="33">
        <f>IF(D18="Rabais fixe",C18-F18,0)</f>
        <v>0</v>
      </c>
    </row>
    <row r="19" spans="1:13" ht="35" thickBot="1" x14ac:dyDescent="0.3">
      <c r="A19" s="6" t="s">
        <v>33</v>
      </c>
      <c r="B19" s="7" t="s">
        <v>45</v>
      </c>
      <c r="C19" s="17"/>
      <c r="D19" s="21" t="s">
        <v>47</v>
      </c>
      <c r="E19" s="22"/>
      <c r="F19" s="42" t="str">
        <f>IF(D19="Médicament dont le brevet a expiré",13.44,IF(D19="Autre rabais dans la cellule E18",E19,IF(D19="Aucun rabais",0,IF(D19="Médicament breveté",5.88,""))))</f>
        <v/>
      </c>
      <c r="G19" s="11">
        <f>IF(D19="Veuillez sélectionner",0,(C19/100*(100-F19)))</f>
        <v>0</v>
      </c>
      <c r="H19" s="14">
        <v>1.05</v>
      </c>
      <c r="I19" s="36">
        <f t="shared" ref="I19:I26" si="0">G19*H19</f>
        <v>0</v>
      </c>
      <c r="J19" s="23"/>
      <c r="K19" s="23"/>
      <c r="L19" s="33"/>
      <c r="M19" s="33"/>
    </row>
    <row r="20" spans="1:13" ht="35" thickBot="1" x14ac:dyDescent="0.3">
      <c r="A20" s="6" t="s">
        <v>32</v>
      </c>
      <c r="B20" s="7" t="s">
        <v>45</v>
      </c>
      <c r="C20" s="17"/>
      <c r="D20" s="82" t="s">
        <v>47</v>
      </c>
      <c r="E20" s="83"/>
      <c r="F20" s="41">
        <v>6.5</v>
      </c>
      <c r="G20" s="11">
        <f>IF(L20&gt;0,L20,M20)</f>
        <v>0</v>
      </c>
      <c r="H20" s="14">
        <v>1.05</v>
      </c>
      <c r="I20" s="36">
        <f t="shared" si="0"/>
        <v>0</v>
      </c>
      <c r="J20" s="23"/>
      <c r="K20" s="23"/>
      <c r="L20" s="33">
        <f>IF(D20="Déduction en pourcent",C20/100*(100-F20),0)</f>
        <v>0</v>
      </c>
      <c r="M20" s="33">
        <f>IF(D20="Rabais fixe",C20-F20,0)</f>
        <v>0</v>
      </c>
    </row>
    <row r="21" spans="1:13" ht="23.5" customHeight="1" thickBot="1" x14ac:dyDescent="0.3">
      <c r="A21" s="32" t="s">
        <v>34</v>
      </c>
      <c r="B21" s="8" t="s">
        <v>46</v>
      </c>
      <c r="C21" s="18"/>
      <c r="D21" s="84">
        <v>12.5</v>
      </c>
      <c r="E21" s="85"/>
      <c r="F21" s="86"/>
      <c r="G21" s="12">
        <f>C21/100*(100-D21)</f>
        <v>0</v>
      </c>
      <c r="H21" s="30">
        <v>1.24</v>
      </c>
      <c r="I21" s="36">
        <f t="shared" si="0"/>
        <v>0</v>
      </c>
      <c r="J21" s="23"/>
      <c r="K21" s="23"/>
      <c r="L21" s="33"/>
      <c r="M21" s="33"/>
    </row>
    <row r="22" spans="1:13" ht="35" thickBot="1" x14ac:dyDescent="0.3">
      <c r="A22" s="6" t="s">
        <v>35</v>
      </c>
      <c r="B22" s="7" t="s">
        <v>45</v>
      </c>
      <c r="C22" s="19"/>
      <c r="D22" s="80" t="s">
        <v>47</v>
      </c>
      <c r="E22" s="81"/>
      <c r="F22" s="22">
        <v>2.7</v>
      </c>
      <c r="G22" s="13">
        <f>IF(L22&gt;0,L22,M22)</f>
        <v>0</v>
      </c>
      <c r="H22" s="14">
        <v>0.1019</v>
      </c>
      <c r="I22" s="36">
        <f t="shared" si="0"/>
        <v>0</v>
      </c>
      <c r="J22" s="23"/>
      <c r="K22" s="23"/>
      <c r="L22" s="33">
        <f>IF(D22="Déduction en pourcent",C22/100*(100-F22),0)</f>
        <v>0</v>
      </c>
      <c r="M22" s="33">
        <f>IF(D22="Rabais fixe",C22-F22,0)</f>
        <v>0</v>
      </c>
    </row>
    <row r="23" spans="1:13" ht="35" thickBot="1" x14ac:dyDescent="0.3">
      <c r="A23" s="6" t="s">
        <v>36</v>
      </c>
      <c r="B23" s="7" t="s">
        <v>45</v>
      </c>
      <c r="C23" s="17"/>
      <c r="D23" s="82" t="s">
        <v>47</v>
      </c>
      <c r="E23" s="83"/>
      <c r="F23" s="22">
        <v>3</v>
      </c>
      <c r="G23" s="11">
        <f>IF(L23&gt;0,L23,M23)</f>
        <v>0</v>
      </c>
      <c r="H23" s="14">
        <v>1.05</v>
      </c>
      <c r="I23" s="36">
        <f t="shared" si="0"/>
        <v>0</v>
      </c>
      <c r="J23" s="23"/>
      <c r="K23" s="23"/>
      <c r="L23" s="33">
        <f>IF(D23="Déduction en pourcent",C23/100*(100-F23),0)</f>
        <v>0</v>
      </c>
      <c r="M23" s="33">
        <f>IF(D23="Rabais fixe",C23-F23,0)</f>
        <v>0</v>
      </c>
    </row>
    <row r="24" spans="1:13" ht="21.65" customHeight="1" thickBot="1" x14ac:dyDescent="0.3">
      <c r="A24" s="6" t="s">
        <v>37</v>
      </c>
      <c r="B24" s="56"/>
      <c r="C24" s="57"/>
      <c r="D24" s="57"/>
      <c r="E24" s="57"/>
      <c r="F24" s="58"/>
      <c r="G24" s="20"/>
      <c r="H24" s="14">
        <v>1.05</v>
      </c>
      <c r="I24" s="36">
        <f t="shared" si="0"/>
        <v>0</v>
      </c>
      <c r="J24" s="23"/>
      <c r="K24" s="23"/>
    </row>
    <row r="25" spans="1:13" ht="21.65" customHeight="1" thickBot="1" x14ac:dyDescent="0.3">
      <c r="A25" s="6" t="s">
        <v>38</v>
      </c>
      <c r="B25" s="75"/>
      <c r="C25" s="76"/>
      <c r="D25" s="76"/>
      <c r="E25" s="76"/>
      <c r="F25" s="77"/>
      <c r="G25" s="17"/>
      <c r="H25" s="14">
        <v>1.05</v>
      </c>
      <c r="I25" s="36">
        <f t="shared" si="0"/>
        <v>0</v>
      </c>
      <c r="J25" s="23"/>
      <c r="K25" s="23"/>
    </row>
    <row r="26" spans="1:13" ht="21.65" customHeight="1" thickBot="1" x14ac:dyDescent="0.3">
      <c r="A26" s="6" t="s">
        <v>39</v>
      </c>
      <c r="B26" s="75"/>
      <c r="C26" s="76"/>
      <c r="D26" s="76"/>
      <c r="E26" s="76"/>
      <c r="F26" s="77"/>
      <c r="G26" s="17"/>
      <c r="H26" s="14">
        <v>1.05</v>
      </c>
      <c r="I26" s="36">
        <f t="shared" si="0"/>
        <v>0</v>
      </c>
      <c r="J26" s="23"/>
      <c r="K26" s="23"/>
    </row>
    <row r="27" spans="1:13" ht="14.15" customHeight="1" thickBot="1" x14ac:dyDescent="0.35">
      <c r="A27" s="29" t="s">
        <v>40</v>
      </c>
      <c r="E27" s="70" t="s">
        <v>41</v>
      </c>
      <c r="F27" s="70"/>
      <c r="G27" s="70"/>
      <c r="H27" s="35" t="e">
        <f>AVERAGE(IF(H18:H26&lt;&gt;0,H18:H26,""))</f>
        <v>#VALUE!</v>
      </c>
      <c r="I27" s="39" t="e">
        <f>AVERAGEIF(I18:I26,"&lt;&gt;0")</f>
        <v>#DIV/0!</v>
      </c>
    </row>
    <row r="28" spans="1:13" ht="14.15" customHeight="1" thickBot="1" x14ac:dyDescent="0.35">
      <c r="E28" s="68" t="s">
        <v>42</v>
      </c>
      <c r="F28" s="68"/>
      <c r="G28" s="68"/>
      <c r="H28" s="69"/>
      <c r="I28" s="38" t="e">
        <f>(ROUND(I27,2)-E15)/ABS(E15)</f>
        <v>#DIV/0!</v>
      </c>
    </row>
    <row r="29" spans="1:13" ht="3" customHeight="1" x14ac:dyDescent="0.25"/>
    <row r="30" spans="1:13" x14ac:dyDescent="0.25">
      <c r="A30" s="1" t="s">
        <v>43</v>
      </c>
      <c r="F30" s="1" t="s">
        <v>44</v>
      </c>
      <c r="I30" s="34"/>
    </row>
    <row r="31" spans="1:13" x14ac:dyDescent="0.25">
      <c r="I31" s="37"/>
    </row>
  </sheetData>
  <sheetProtection algorithmName="SHA-512" hashValue="ic6wlscX/PKQkSx9SQTrN3kjYxUD4qim88WQ5baVo7fFvUo3qe/rHIYvTRG3/sSvc4zehwUn5moyMyvYsh1IQw==" saltValue="Pxuf3pGj1nzChggFd9SMsA==" spinCount="100000" sheet="1" formatCells="0" formatColumns="0" selectLockedCells="1"/>
  <mergeCells count="31">
    <mergeCell ref="E28:H28"/>
    <mergeCell ref="E27:G27"/>
    <mergeCell ref="A5:I5"/>
    <mergeCell ref="A6:F6"/>
    <mergeCell ref="G1:I1"/>
    <mergeCell ref="B25:F25"/>
    <mergeCell ref="B26:F26"/>
    <mergeCell ref="G3:I3"/>
    <mergeCell ref="G2:I2"/>
    <mergeCell ref="B17:C17"/>
    <mergeCell ref="D18:E18"/>
    <mergeCell ref="D20:E20"/>
    <mergeCell ref="D21:F21"/>
    <mergeCell ref="D22:E22"/>
    <mergeCell ref="D23:E23"/>
    <mergeCell ref="D17:F17"/>
    <mergeCell ref="B24:F24"/>
    <mergeCell ref="A14:D14"/>
    <mergeCell ref="B8:E8"/>
    <mergeCell ref="I4:J4"/>
    <mergeCell ref="A15:D15"/>
    <mergeCell ref="A10:B10"/>
    <mergeCell ref="C10:E10"/>
    <mergeCell ref="F10:H10"/>
    <mergeCell ref="E14:H14"/>
    <mergeCell ref="E15:H15"/>
    <mergeCell ref="A12:B12"/>
    <mergeCell ref="C12:E12"/>
    <mergeCell ref="F12:H12"/>
    <mergeCell ref="F8:H8"/>
    <mergeCell ref="I12:K12"/>
  </mergeCells>
  <conditionalFormatting sqref="I27">
    <cfRule type="expression" dxfId="7" priority="18" stopIfTrue="1">
      <formula>ISERROR(I27)</formula>
    </cfRule>
  </conditionalFormatting>
  <conditionalFormatting sqref="F18">
    <cfRule type="cellIs" dxfId="6" priority="13" operator="lessThan">
      <formula>6.5</formula>
    </cfRule>
  </conditionalFormatting>
  <conditionalFormatting sqref="F20">
    <cfRule type="cellIs" dxfId="5" priority="11" operator="lessThan">
      <formula>6.5</formula>
    </cfRule>
  </conditionalFormatting>
  <conditionalFormatting sqref="D21">
    <cfRule type="cellIs" dxfId="4" priority="10" operator="lessThan">
      <formula>12.5</formula>
    </cfRule>
  </conditionalFormatting>
  <conditionalFormatting sqref="F22">
    <cfRule type="cellIs" dxfId="3" priority="9" operator="lessThan">
      <formula>2.7</formula>
    </cfRule>
  </conditionalFormatting>
  <conditionalFormatting sqref="F23">
    <cfRule type="cellIs" dxfId="2" priority="8" operator="lessThan">
      <formula>3</formula>
    </cfRule>
  </conditionalFormatting>
  <conditionalFormatting sqref="H27">
    <cfRule type="expression" dxfId="1" priority="6" stopIfTrue="1">
      <formula>ISERROR(H27)</formula>
    </cfRule>
  </conditionalFormatting>
  <conditionalFormatting sqref="I28">
    <cfRule type="containsErrors" dxfId="0" priority="1">
      <formula>ISERROR(I28)</formula>
    </cfRule>
  </conditionalFormatting>
  <dataValidations count="2">
    <dataValidation type="list" allowBlank="1" showInputMessage="1" showErrorMessage="1" sqref="D19">
      <formula1>"Veuillez sélectionner,Médicament breveté,Médicament dont le brevet a expiré,Aucun rabais,Autre rabais dans la cellule E18"</formula1>
    </dataValidation>
    <dataValidation type="list" allowBlank="1" showInputMessage="1" showErrorMessage="1" sqref="D18:E18 D20:E20 D22:E23">
      <formula1>"Veuillez sélectionner,Déduction en pourcent, Rabais fixe"</formula1>
    </dataValidation>
  </dataValidations>
  <hyperlinks>
    <hyperlink ref="A27" location="'Hinweise und Links'!A1" display="Erläuterung Fussnoten"/>
    <hyperlink ref="G6:H6" location="'Hinweise und Links'!A1" display="les indications et liens"/>
  </hyperlinks>
  <pageMargins left="0.7" right="0.7" top="0.78740157499999996" bottom="0.78740157499999996" header="0.3" footer="0.3"/>
  <pageSetup paperSize="9" scale="9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69850</xdr:colOff>
                    <xdr:row>17</xdr:row>
                    <xdr:rowOff>31750</xdr:rowOff>
                  </from>
                  <to>
                    <xdr:col>10</xdr:col>
                    <xdr:colOff>107950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69850</xdr:colOff>
                    <xdr:row>17</xdr:row>
                    <xdr:rowOff>31750</xdr:rowOff>
                  </from>
                  <to>
                    <xdr:col>10</xdr:col>
                    <xdr:colOff>381000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9</xdr:col>
                    <xdr:colOff>69850</xdr:colOff>
                    <xdr:row>18</xdr:row>
                    <xdr:rowOff>31750</xdr:rowOff>
                  </from>
                  <to>
                    <xdr:col>10</xdr:col>
                    <xdr:colOff>107950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69850</xdr:colOff>
                    <xdr:row>18</xdr:row>
                    <xdr:rowOff>31750</xdr:rowOff>
                  </from>
                  <to>
                    <xdr:col>10</xdr:col>
                    <xdr:colOff>381000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69850</xdr:colOff>
                    <xdr:row>19</xdr:row>
                    <xdr:rowOff>31750</xdr:rowOff>
                  </from>
                  <to>
                    <xdr:col>10</xdr:col>
                    <xdr:colOff>107950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10</xdr:col>
                    <xdr:colOff>69850</xdr:colOff>
                    <xdr:row>19</xdr:row>
                    <xdr:rowOff>31750</xdr:rowOff>
                  </from>
                  <to>
                    <xdr:col>10</xdr:col>
                    <xdr:colOff>381000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69850</xdr:colOff>
                    <xdr:row>20</xdr:row>
                    <xdr:rowOff>31750</xdr:rowOff>
                  </from>
                  <to>
                    <xdr:col>10</xdr:col>
                    <xdr:colOff>381000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10</xdr:col>
                    <xdr:colOff>69850</xdr:colOff>
                    <xdr:row>21</xdr:row>
                    <xdr:rowOff>31750</xdr:rowOff>
                  </from>
                  <to>
                    <xdr:col>10</xdr:col>
                    <xdr:colOff>381000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10</xdr:col>
                    <xdr:colOff>69850</xdr:colOff>
                    <xdr:row>22</xdr:row>
                    <xdr:rowOff>31750</xdr:rowOff>
                  </from>
                  <to>
                    <xdr:col>10</xdr:col>
                    <xdr:colOff>381000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10</xdr:col>
                    <xdr:colOff>69850</xdr:colOff>
                    <xdr:row>23</xdr:row>
                    <xdr:rowOff>31750</xdr:rowOff>
                  </from>
                  <to>
                    <xdr:col>10</xdr:col>
                    <xdr:colOff>381000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10</xdr:col>
                    <xdr:colOff>69850</xdr:colOff>
                    <xdr:row>24</xdr:row>
                    <xdr:rowOff>31750</xdr:rowOff>
                  </from>
                  <to>
                    <xdr:col>10</xdr:col>
                    <xdr:colOff>381000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10</xdr:col>
                    <xdr:colOff>69850</xdr:colOff>
                    <xdr:row>25</xdr:row>
                    <xdr:rowOff>31750</xdr:rowOff>
                  </from>
                  <to>
                    <xdr:col>10</xdr:col>
                    <xdr:colOff>381000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69850</xdr:colOff>
                    <xdr:row>25</xdr:row>
                    <xdr:rowOff>31750</xdr:rowOff>
                  </from>
                  <to>
                    <xdr:col>10</xdr:col>
                    <xdr:colOff>107950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9</xdr:col>
                    <xdr:colOff>69850</xdr:colOff>
                    <xdr:row>24</xdr:row>
                    <xdr:rowOff>31750</xdr:rowOff>
                  </from>
                  <to>
                    <xdr:col>10</xdr:col>
                    <xdr:colOff>107950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69850</xdr:colOff>
                    <xdr:row>23</xdr:row>
                    <xdr:rowOff>31750</xdr:rowOff>
                  </from>
                  <to>
                    <xdr:col>10</xdr:col>
                    <xdr:colOff>107950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9</xdr:col>
                    <xdr:colOff>69850</xdr:colOff>
                    <xdr:row>22</xdr:row>
                    <xdr:rowOff>31750</xdr:rowOff>
                  </from>
                  <to>
                    <xdr:col>10</xdr:col>
                    <xdr:colOff>107950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69850</xdr:colOff>
                    <xdr:row>21</xdr:row>
                    <xdr:rowOff>31750</xdr:rowOff>
                  </from>
                  <to>
                    <xdr:col>10</xdr:col>
                    <xdr:colOff>107950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9</xdr:col>
                    <xdr:colOff>69850</xdr:colOff>
                    <xdr:row>20</xdr:row>
                    <xdr:rowOff>31750</xdr:rowOff>
                  </from>
                  <to>
                    <xdr:col>10</xdr:col>
                    <xdr:colOff>107950</xdr:colOff>
                    <xdr:row>21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3" zoomScaleNormal="100" workbookViewId="0">
      <selection activeCell="B11" sqref="B11:K11"/>
    </sheetView>
  </sheetViews>
  <sheetFormatPr baseColWidth="10" defaultRowHeight="14" x14ac:dyDescent="0.3"/>
  <cols>
    <col min="1" max="1" width="1.08203125" customWidth="1"/>
  </cols>
  <sheetData>
    <row r="1" spans="1:14" x14ac:dyDescent="0.3">
      <c r="J1" s="91" t="s">
        <v>53</v>
      </c>
      <c r="K1" s="91"/>
    </row>
    <row r="2" spans="1:14" s="1" customFormat="1" x14ac:dyDescent="0.3">
      <c r="A2" s="24" t="s">
        <v>1</v>
      </c>
    </row>
    <row r="3" spans="1:14" s="1" customFormat="1" x14ac:dyDescent="0.3">
      <c r="B3" s="3"/>
    </row>
    <row r="4" spans="1:14" s="1" customFormat="1" ht="12.5" x14ac:dyDescent="0.25">
      <c r="A4" s="27" t="s">
        <v>0</v>
      </c>
      <c r="B4" s="1" t="s">
        <v>2</v>
      </c>
    </row>
    <row r="5" spans="1:14" s="1" customFormat="1" ht="39.75" customHeight="1" x14ac:dyDescent="0.25">
      <c r="A5" s="26" t="s">
        <v>0</v>
      </c>
      <c r="B5" s="92" t="s">
        <v>54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4" s="1" customFormat="1" ht="12.5" x14ac:dyDescent="0.25">
      <c r="A6" s="27" t="s">
        <v>0</v>
      </c>
      <c r="B6" s="1" t="s">
        <v>3</v>
      </c>
    </row>
    <row r="7" spans="1:14" s="1" customFormat="1" ht="12.5" x14ac:dyDescent="0.25"/>
    <row r="8" spans="1:14" s="1" customFormat="1" ht="15" x14ac:dyDescent="0.3">
      <c r="A8" s="2" t="s">
        <v>61</v>
      </c>
    </row>
    <row r="9" spans="1:14" s="1" customFormat="1" ht="16.399999999999999" customHeight="1" x14ac:dyDescent="0.25">
      <c r="A9" s="27" t="s">
        <v>0</v>
      </c>
      <c r="B9" s="90" t="s">
        <v>4</v>
      </c>
      <c r="C9" s="90"/>
      <c r="D9" s="90"/>
      <c r="E9" s="90"/>
      <c r="F9" s="90"/>
      <c r="G9" s="90"/>
      <c r="H9" s="90"/>
      <c r="I9" s="90"/>
      <c r="J9" s="90"/>
      <c r="K9" s="90"/>
    </row>
    <row r="10" spans="1:14" s="1" customFormat="1" ht="14.5" customHeight="1" x14ac:dyDescent="0.25">
      <c r="A10" s="27" t="s">
        <v>0</v>
      </c>
      <c r="B10" s="90" t="s">
        <v>62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4" s="1" customFormat="1" ht="55.4" customHeight="1" x14ac:dyDescent="0.25">
      <c r="A11" s="26" t="s">
        <v>0</v>
      </c>
      <c r="B11" s="90" t="s">
        <v>5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4" s="1" customFormat="1" ht="12.5" x14ac:dyDescent="0.25">
      <c r="A12" s="27" t="s">
        <v>0</v>
      </c>
      <c r="B12" s="90" t="s">
        <v>6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4" s="1" customFormat="1" ht="12.5" x14ac:dyDescent="0.25">
      <c r="A13" s="27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4" s="1" customFormat="1" ht="15" x14ac:dyDescent="0.3">
      <c r="A14" s="2" t="s">
        <v>7</v>
      </c>
    </row>
    <row r="15" spans="1:14" s="1" customFormat="1" ht="12.5" x14ac:dyDescent="0.25">
      <c r="A15" s="27" t="s">
        <v>0</v>
      </c>
      <c r="B15" s="90" t="s">
        <v>8</v>
      </c>
      <c r="C15" s="90"/>
      <c r="D15" s="90"/>
      <c r="E15" s="90"/>
      <c r="F15" s="90"/>
      <c r="G15" s="90"/>
      <c r="H15" s="90"/>
      <c r="I15" s="90"/>
      <c r="J15" s="90"/>
      <c r="K15" s="90"/>
    </row>
    <row r="16" spans="1:14" s="1" customFormat="1" ht="12.75" customHeight="1" x14ac:dyDescent="0.25">
      <c r="A16" s="27" t="s">
        <v>0</v>
      </c>
      <c r="B16" s="90" t="s">
        <v>9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7" s="1" customFormat="1" ht="12.5" x14ac:dyDescent="0.25">
      <c r="A17" s="27"/>
      <c r="B17" s="90" t="s">
        <v>10</v>
      </c>
      <c r="C17" s="90"/>
      <c r="D17" s="90"/>
      <c r="E17" s="47">
        <v>5.8799999999999998E-2</v>
      </c>
      <c r="F17" s="44"/>
      <c r="G17" s="44"/>
      <c r="H17" s="44"/>
      <c r="I17" s="44"/>
      <c r="J17" s="44"/>
      <c r="K17" s="44"/>
    </row>
    <row r="18" spans="1:17" s="1" customFormat="1" ht="12.5" x14ac:dyDescent="0.25">
      <c r="A18" s="27"/>
      <c r="B18" s="90" t="s">
        <v>11</v>
      </c>
      <c r="C18" s="90"/>
      <c r="D18" s="90"/>
      <c r="E18" s="47">
        <v>0.13439999999999999</v>
      </c>
      <c r="F18" s="44"/>
      <c r="G18" s="44"/>
      <c r="H18" s="44"/>
      <c r="I18" s="44"/>
      <c r="J18" s="44"/>
      <c r="K18" s="44"/>
    </row>
    <row r="19" spans="1:17" s="1" customFormat="1" ht="12.5" x14ac:dyDescent="0.25">
      <c r="A19" s="27"/>
      <c r="B19" s="90" t="s">
        <v>12</v>
      </c>
      <c r="C19" s="90"/>
      <c r="D19" s="90"/>
      <c r="E19" s="48">
        <v>0</v>
      </c>
      <c r="F19" s="44"/>
      <c r="G19" s="44"/>
      <c r="H19" s="44"/>
      <c r="I19" s="44"/>
      <c r="J19" s="44"/>
      <c r="K19" s="44"/>
    </row>
    <row r="20" spans="1:17" s="1" customFormat="1" ht="12.75" customHeight="1" x14ac:dyDescent="0.25">
      <c r="A20" s="27"/>
      <c r="B20" s="90" t="s">
        <v>13</v>
      </c>
      <c r="C20" s="90"/>
      <c r="D20" s="90"/>
      <c r="E20" s="90" t="s">
        <v>14</v>
      </c>
      <c r="F20" s="90"/>
      <c r="G20" s="90"/>
      <c r="H20" s="90"/>
      <c r="I20" s="90"/>
      <c r="J20" s="90"/>
      <c r="K20" s="90"/>
    </row>
    <row r="21" spans="1:17" s="1" customFormat="1" ht="12.75" customHeight="1" x14ac:dyDescent="0.25">
      <c r="A21" s="27" t="s">
        <v>0</v>
      </c>
      <c r="B21" s="90" t="s">
        <v>15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s="1" customFormat="1" ht="12.5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7" ht="15" x14ac:dyDescent="0.3">
      <c r="A23" s="2" t="s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1" customFormat="1" ht="12.5" x14ac:dyDescent="0.25">
      <c r="A24" s="1" t="s">
        <v>17</v>
      </c>
    </row>
    <row r="25" spans="1:17" s="1" customFormat="1" ht="12.5" x14ac:dyDescent="0.25"/>
    <row r="26" spans="1:17" s="1" customFormat="1" ht="15" x14ac:dyDescent="0.3">
      <c r="A26" s="49" t="s">
        <v>18</v>
      </c>
    </row>
    <row r="27" spans="1:17" s="1" customFormat="1" ht="12.5" x14ac:dyDescent="0.25">
      <c r="A27" s="1" t="s">
        <v>19</v>
      </c>
    </row>
    <row r="29" spans="1:17" x14ac:dyDescent="0.3">
      <c r="A29" s="24" t="s">
        <v>49</v>
      </c>
    </row>
    <row r="30" spans="1:17" x14ac:dyDescent="0.3">
      <c r="A30" s="93" t="s">
        <v>50</v>
      </c>
      <c r="B30" s="93"/>
      <c r="C30" s="93"/>
      <c r="D30" s="93"/>
      <c r="E30" s="93"/>
      <c r="F30" s="93"/>
      <c r="G30" s="25"/>
      <c r="H30" s="25"/>
      <c r="I30" s="25"/>
      <c r="J30" s="25"/>
      <c r="K30" s="25"/>
    </row>
    <row r="31" spans="1:17" ht="26.5" customHeight="1" x14ac:dyDescent="0.3">
      <c r="A31" s="93" t="s">
        <v>51</v>
      </c>
      <c r="B31" s="93"/>
      <c r="C31" s="93"/>
      <c r="D31" s="93"/>
      <c r="E31" s="93"/>
      <c r="F31" s="93"/>
      <c r="G31" s="25"/>
      <c r="H31" s="25"/>
      <c r="I31" s="25"/>
      <c r="J31" s="25"/>
      <c r="K31" s="25"/>
    </row>
    <row r="32" spans="1:17" x14ac:dyDescent="0.3">
      <c r="A32" s="93" t="s">
        <v>52</v>
      </c>
      <c r="B32" s="93"/>
      <c r="C32" s="93"/>
      <c r="D32" s="93"/>
      <c r="E32" s="93"/>
      <c r="F32" s="93"/>
      <c r="G32" s="25"/>
      <c r="H32" s="25"/>
      <c r="I32" s="25"/>
      <c r="J32" s="25"/>
      <c r="K32" s="25"/>
    </row>
    <row r="33" spans="2:11" x14ac:dyDescent="0.3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3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3">
      <c r="B35" s="91" t="s">
        <v>53</v>
      </c>
      <c r="C35" s="91"/>
    </row>
  </sheetData>
  <mergeCells count="18">
    <mergeCell ref="B35:C35"/>
    <mergeCell ref="A30:F30"/>
    <mergeCell ref="A31:F31"/>
    <mergeCell ref="A32:F32"/>
    <mergeCell ref="B15:K15"/>
    <mergeCell ref="B16:N16"/>
    <mergeCell ref="B17:D17"/>
    <mergeCell ref="B18:D18"/>
    <mergeCell ref="B19:D19"/>
    <mergeCell ref="B12:K12"/>
    <mergeCell ref="B20:D20"/>
    <mergeCell ref="E20:K20"/>
    <mergeCell ref="B21:Q21"/>
    <mergeCell ref="J1:K1"/>
    <mergeCell ref="B5:L5"/>
    <mergeCell ref="B9:K9"/>
    <mergeCell ref="B10:K10"/>
    <mergeCell ref="B11:K11"/>
  </mergeCells>
  <hyperlinks>
    <hyperlink ref="B35" location="'APV-Formular'!A1" display="zurück zum APV-Formular"/>
    <hyperlink ref="J1" location="'APV-Formular'!A1" display="zurück zum APV-Formular"/>
    <hyperlink ref="A30:F30" r:id="rId1" display="Ordonnance du 27 juin 1995 sur l'assurance-maladie (OAMAL; RS 832.102)"/>
    <hyperlink ref="A31:F31" r:id="rId2" display="Ordonnance du DFI du 29 septembre 1995 sur les prestations dans l'assurance obligatoire des soins en cas de maladie (OPAS; RS 832.112.31)"/>
    <hyperlink ref="A32:F32" r:id="rId3" display="Instructions du 1er mai 2017 concernant la liste des spécialités"/>
  </hyperlinks>
  <pageMargins left="0.7" right="0.7" top="0.78740157499999996" bottom="0.78740157499999996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Formulaire CPE</vt:lpstr>
      <vt:lpstr>Indications et liens</vt:lpstr>
      <vt:lpstr>'Formulaire CPE'!Druckbereich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Rizzi Andrea BAG</dc:creator>
  <cp:lastModifiedBy>Ziegler Anita BAG</cp:lastModifiedBy>
  <cp:lastPrinted>2017-07-03T13:41:47Z</cp:lastPrinted>
  <dcterms:created xsi:type="dcterms:W3CDTF">2017-06-29T07:38:58Z</dcterms:created>
  <dcterms:modified xsi:type="dcterms:W3CDTF">2022-07-01T12:52:19Z</dcterms:modified>
</cp:coreProperties>
</file>