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/>
  <mc:AlternateContent xmlns:mc="http://schemas.openxmlformats.org/markup-compatibility/2006">
    <mc:Choice Requires="x15">
      <x15ac:absPath xmlns:x15ac="http://schemas.microsoft.com/office/spreadsheetml/2010/11/ac" url="\\Adb.intra.admin.ch\userhome$\BAG_LC-01\U80714669\Home-ARCHIVE\siffert\OFSP_divers\franchises AOS_guide choix optimal\"/>
    </mc:Choice>
  </mc:AlternateContent>
  <workbookProtection workbookAlgorithmName="SHA-512" workbookHashValue="orN1TQAIqyJSB5NcH+uvRe1YaB3TubKjRnXiWJQKisimnbfYEFmjHfu3lsDm0yngpUjP/cjz4L5gfKLEgl4kKA==" workbookSaltValue="YBmLBmziXzzc3eBm1gIaww==" workbookSpinCount="100000" lockStructure="1"/>
  <bookViews>
    <workbookView xWindow="240" yWindow="60" windowWidth="10392" windowHeight="4716"/>
  </bookViews>
  <sheets>
    <sheet name="Info" sheetId="7" r:id="rId1"/>
    <sheet name="A Adultes" sheetId="1" r:id="rId2"/>
    <sheet name="A exemple" sheetId="4" r:id="rId3"/>
    <sheet name="E Enfants" sheetId="6" r:id="rId4"/>
    <sheet name="E exemple" sheetId="5" r:id="rId5"/>
  </sheets>
  <definedNames>
    <definedName name="_xlnm.Print_Area" localSheetId="1">'A Adultes'!$A$1:$AC$62</definedName>
    <definedName name="_xlnm.Print_Area" localSheetId="2">'A exemple'!$A$1:$AC$62</definedName>
    <definedName name="_xlnm.Print_Area" localSheetId="3">'E Enfants'!$A$1:$AC$65</definedName>
    <definedName name="_xlnm.Print_Area" localSheetId="4">'E exemple'!$A$1:$AC$65</definedName>
  </definedNames>
  <calcPr calcId="162913"/>
</workbook>
</file>

<file path=xl/calcChain.xml><?xml version="1.0" encoding="utf-8"?>
<calcChain xmlns="http://schemas.openxmlformats.org/spreadsheetml/2006/main">
  <c r="A65" i="5" l="1"/>
  <c r="A65" i="6"/>
  <c r="D6" i="6"/>
  <c r="E6" i="6"/>
  <c r="F6" i="6"/>
  <c r="C14" i="6" s="1"/>
  <c r="AH75" i="6" s="1"/>
  <c r="G6" i="6"/>
  <c r="H6" i="6"/>
  <c r="I6" i="6"/>
  <c r="J8" i="6"/>
  <c r="I18" i="6" s="1"/>
  <c r="O10" i="6"/>
  <c r="C11" i="6"/>
  <c r="E11" i="6"/>
  <c r="F11" i="6"/>
  <c r="H11" i="6" s="1"/>
  <c r="D35" i="6" s="1"/>
  <c r="G11" i="6"/>
  <c r="C12" i="6"/>
  <c r="G12" i="6"/>
  <c r="C13" i="6"/>
  <c r="G13" i="6" s="1"/>
  <c r="C15" i="6"/>
  <c r="G15" i="6" s="1"/>
  <c r="C16" i="6"/>
  <c r="G16" i="6"/>
  <c r="C17" i="6"/>
  <c r="G17" i="6" s="1"/>
  <c r="J18" i="6"/>
  <c r="F30" i="6"/>
  <c r="D33" i="6"/>
  <c r="E33" i="6"/>
  <c r="F33" i="6"/>
  <c r="G33" i="6"/>
  <c r="H33" i="6"/>
  <c r="I33" i="6"/>
  <c r="J33" i="6"/>
  <c r="D34" i="6"/>
  <c r="E34" i="6"/>
  <c r="F34" i="6"/>
  <c r="G34" i="6"/>
  <c r="H34" i="6"/>
  <c r="I34" i="6"/>
  <c r="J34" i="6"/>
  <c r="CG72" i="6"/>
  <c r="CH72" i="6"/>
  <c r="CI72" i="6"/>
  <c r="CJ72" i="6"/>
  <c r="CK72" i="6"/>
  <c r="CL72" i="6"/>
  <c r="CN72" i="6"/>
  <c r="CO72" i="6"/>
  <c r="CP72" i="6"/>
  <c r="CQ72" i="6"/>
  <c r="CR72" i="6"/>
  <c r="CS72" i="6"/>
  <c r="K73" i="6"/>
  <c r="T73" i="6"/>
  <c r="AE73" i="6"/>
  <c r="AN73" i="6"/>
  <c r="AX73" i="6"/>
  <c r="BP73" i="6" s="1"/>
  <c r="CF73" i="6" s="1"/>
  <c r="BG73" i="6"/>
  <c r="K74" i="6"/>
  <c r="T74" i="6"/>
  <c r="AE74" i="6"/>
  <c r="AF74" i="6" s="1"/>
  <c r="AI74" i="6"/>
  <c r="AS74" i="6" s="1"/>
  <c r="AJ74" i="6"/>
  <c r="BC74" i="6" s="1"/>
  <c r="BU74" i="6" s="1"/>
  <c r="CK74" i="6" s="1"/>
  <c r="AK74" i="6"/>
  <c r="AU74" i="6" s="1"/>
  <c r="AN74" i="6"/>
  <c r="AX74" i="6"/>
  <c r="BP74" i="6" s="1"/>
  <c r="CF74" i="6" s="1"/>
  <c r="BB74" i="6"/>
  <c r="BT74" i="6" s="1"/>
  <c r="CJ74" i="6" s="1"/>
  <c r="BD74" i="6"/>
  <c r="BV74" i="6" s="1"/>
  <c r="CL74" i="6" s="1"/>
  <c r="BG74" i="6"/>
  <c r="K75" i="6"/>
  <c r="T75" i="6"/>
  <c r="AE75" i="6"/>
  <c r="AF75" i="6"/>
  <c r="AG75" i="6"/>
  <c r="AI75" i="6"/>
  <c r="AS75" i="6" s="1"/>
  <c r="BK75" i="6" s="1"/>
  <c r="AJ75" i="6"/>
  <c r="BC75" i="6" s="1"/>
  <c r="BU75" i="6" s="1"/>
  <c r="CK75" i="6" s="1"/>
  <c r="AK75" i="6"/>
  <c r="AU75" i="6" s="1"/>
  <c r="BM75" i="6" s="1"/>
  <c r="CC75" i="6" s="1"/>
  <c r="CS75" i="6" s="1"/>
  <c r="AN75" i="6"/>
  <c r="AO75" i="6"/>
  <c r="AX75" i="6"/>
  <c r="BP75" i="6" s="1"/>
  <c r="CF75" i="6" s="1"/>
  <c r="BD75" i="6"/>
  <c r="BV75" i="6" s="1"/>
  <c r="CL75" i="6" s="1"/>
  <c r="BG75" i="6"/>
  <c r="CA75" i="6"/>
  <c r="CQ75" i="6" s="1"/>
  <c r="K76" i="6"/>
  <c r="T76" i="6"/>
  <c r="AE76" i="6"/>
  <c r="AN76" i="6"/>
  <c r="AX76" i="6"/>
  <c r="BP76" i="6" s="1"/>
  <c r="CF76" i="6" s="1"/>
  <c r="BG76" i="6"/>
  <c r="K77" i="6"/>
  <c r="T77" i="6"/>
  <c r="AE77" i="6"/>
  <c r="AF77" i="6" s="1"/>
  <c r="AP77" i="6" s="1"/>
  <c r="AY77" i="6"/>
  <c r="BQ77" i="6" s="1"/>
  <c r="CG77" i="6" s="1"/>
  <c r="AG77" i="6"/>
  <c r="AH77" i="6"/>
  <c r="BA77" i="6"/>
  <c r="BS77" i="6" s="1"/>
  <c r="CI77" i="6" s="1"/>
  <c r="AI77" i="6"/>
  <c r="AS77" i="6" s="1"/>
  <c r="BK77" i="6" s="1"/>
  <c r="CA77" i="6" s="1"/>
  <c r="CQ77" i="6" s="1"/>
  <c r="AJ77" i="6"/>
  <c r="BC77" i="6" s="1"/>
  <c r="BU77" i="6" s="1"/>
  <c r="AK77" i="6"/>
  <c r="BD77" i="6" s="1"/>
  <c r="AN77" i="6"/>
  <c r="AO77" i="6"/>
  <c r="BH77" i="6"/>
  <c r="BX77" i="6" s="1"/>
  <c r="CN77" i="6" s="1"/>
  <c r="AQ77" i="6"/>
  <c r="AR77" i="6"/>
  <c r="BJ77" i="6" s="1"/>
  <c r="BZ77" i="6" s="1"/>
  <c r="CP77" i="6" s="1"/>
  <c r="AT77" i="6"/>
  <c r="BL77" i="6" s="1"/>
  <c r="CB77" i="6" s="1"/>
  <c r="CR77" i="6" s="1"/>
  <c r="AU77" i="6"/>
  <c r="BM77" i="6" s="1"/>
  <c r="CC77" i="6" s="1"/>
  <c r="AX77" i="6"/>
  <c r="BP77" i="6"/>
  <c r="CF77" i="6"/>
  <c r="AZ77" i="6"/>
  <c r="BR77" i="6" s="1"/>
  <c r="CH77" i="6" s="1"/>
  <c r="BV77" i="6"/>
  <c r="CL77" i="6"/>
  <c r="BG77" i="6"/>
  <c r="BI77" i="6"/>
  <c r="BY77" i="6"/>
  <c r="CO77" i="6"/>
  <c r="CS77" i="6"/>
  <c r="CK77" i="6"/>
  <c r="K78" i="6"/>
  <c r="T78" i="6"/>
  <c r="AE78" i="6"/>
  <c r="AI78" i="6" s="1"/>
  <c r="AF78" i="6"/>
  <c r="AG78" i="6"/>
  <c r="AZ78" i="6" s="1"/>
  <c r="BR78" i="6" s="1"/>
  <c r="CH78" i="6" s="1"/>
  <c r="AN78" i="6"/>
  <c r="AO78" i="6"/>
  <c r="AX78" i="6"/>
  <c r="BP78" i="6" s="1"/>
  <c r="CF78" i="6" s="1"/>
  <c r="BG78" i="6"/>
  <c r="K79" i="6"/>
  <c r="T79" i="6"/>
  <c r="AE79" i="6"/>
  <c r="AJ79" i="6"/>
  <c r="AK79" i="6"/>
  <c r="BD79" i="6" s="1"/>
  <c r="AN79" i="6"/>
  <c r="AU79" i="6"/>
  <c r="AX79" i="6"/>
  <c r="BP79" i="6" s="1"/>
  <c r="CF79" i="6" s="1"/>
  <c r="BV79" i="6"/>
  <c r="CL79" i="6" s="1"/>
  <c r="BG79" i="6"/>
  <c r="K80" i="6"/>
  <c r="T80" i="6"/>
  <c r="AE80" i="6"/>
  <c r="AF80" i="6"/>
  <c r="AG80" i="6"/>
  <c r="AQ80" i="6" s="1"/>
  <c r="BI80" i="6" s="1"/>
  <c r="AI80" i="6"/>
  <c r="BB80" i="6" s="1"/>
  <c r="BT80" i="6" s="1"/>
  <c r="AK80" i="6"/>
  <c r="BD80" i="6" s="1"/>
  <c r="AN80" i="6"/>
  <c r="AO80" i="6"/>
  <c r="AS80" i="6"/>
  <c r="AU80" i="6"/>
  <c r="BM80" i="6" s="1"/>
  <c r="AX80" i="6"/>
  <c r="AZ80" i="6"/>
  <c r="BR80" i="6" s="1"/>
  <c r="CH80" i="6" s="1"/>
  <c r="BV80" i="6"/>
  <c r="CL80" i="6" s="1"/>
  <c r="BG80" i="6"/>
  <c r="BK80" i="6"/>
  <c r="CA80" i="6" s="1"/>
  <c r="BP80" i="6"/>
  <c r="CF80" i="6" s="1"/>
  <c r="CJ80" i="6"/>
  <c r="BY80" i="6"/>
  <c r="CO80" i="6" s="1"/>
  <c r="CQ80" i="6"/>
  <c r="CC80" i="6"/>
  <c r="CS80" i="6" s="1"/>
  <c r="K81" i="6"/>
  <c r="T81" i="6"/>
  <c r="AE81" i="6"/>
  <c r="AJ81" i="6"/>
  <c r="AN81" i="6"/>
  <c r="AO81" i="6"/>
  <c r="AX81" i="6"/>
  <c r="BP81" i="6" s="1"/>
  <c r="CF81" i="6"/>
  <c r="BG81" i="6"/>
  <c r="K82" i="6"/>
  <c r="T82" i="6"/>
  <c r="AE82" i="6"/>
  <c r="AN82" i="6"/>
  <c r="AX82" i="6"/>
  <c r="BG82" i="6"/>
  <c r="BP82" i="6"/>
  <c r="CF82" i="6"/>
  <c r="K83" i="6"/>
  <c r="T83" i="6"/>
  <c r="AE83" i="6"/>
  <c r="AG83" i="6" s="1"/>
  <c r="AF83" i="6"/>
  <c r="AN83" i="6"/>
  <c r="AX83" i="6"/>
  <c r="BP83" i="6"/>
  <c r="CF83" i="6" s="1"/>
  <c r="BG83" i="6"/>
  <c r="K84" i="6"/>
  <c r="T84" i="6"/>
  <c r="AE84" i="6"/>
  <c r="AF84" i="6"/>
  <c r="AG84" i="6"/>
  <c r="AH84" i="6"/>
  <c r="BA84" i="6"/>
  <c r="BS84" i="6" s="1"/>
  <c r="CI84" i="6"/>
  <c r="AI84" i="6"/>
  <c r="AS84" i="6" s="1"/>
  <c r="AJ84" i="6"/>
  <c r="BC84" i="6" s="1"/>
  <c r="BU84" i="6" s="1"/>
  <c r="CK84" i="6" s="1"/>
  <c r="AK84" i="6"/>
  <c r="AU84" i="6" s="1"/>
  <c r="BM84" i="6" s="1"/>
  <c r="CC84" i="6" s="1"/>
  <c r="CS84" i="6" s="1"/>
  <c r="AN84" i="6"/>
  <c r="AO84" i="6"/>
  <c r="BJ84" i="6" s="1"/>
  <c r="BZ84" i="6" s="1"/>
  <c r="CP84" i="6" s="1"/>
  <c r="AR84" i="6"/>
  <c r="AT84" i="6"/>
  <c r="AX84" i="6"/>
  <c r="BP84" i="6" s="1"/>
  <c r="CF84" i="6" s="1"/>
  <c r="BB84" i="6"/>
  <c r="BT84" i="6" s="1"/>
  <c r="CJ84" i="6" s="1"/>
  <c r="BG84" i="6"/>
  <c r="BL84" i="6"/>
  <c r="CB84" i="6" s="1"/>
  <c r="CR84" i="6" s="1"/>
  <c r="K85" i="6"/>
  <c r="T85" i="6"/>
  <c r="AE85" i="6"/>
  <c r="AN85" i="6"/>
  <c r="AX85" i="6"/>
  <c r="BP85" i="6"/>
  <c r="CF85" i="6" s="1"/>
  <c r="BG85" i="6"/>
  <c r="K86" i="6"/>
  <c r="T86" i="6"/>
  <c r="AE86" i="6"/>
  <c r="AF86" i="6"/>
  <c r="AG86" i="6"/>
  <c r="AH86" i="6"/>
  <c r="BA86" i="6"/>
  <c r="BS86" i="6" s="1"/>
  <c r="CI86" i="6"/>
  <c r="AI86" i="6"/>
  <c r="AS86" i="6" s="1"/>
  <c r="AJ86" i="6"/>
  <c r="BC86" i="6" s="1"/>
  <c r="BU86" i="6" s="1"/>
  <c r="CK86" i="6" s="1"/>
  <c r="AK86" i="6"/>
  <c r="AU86" i="6" s="1"/>
  <c r="AN86" i="6"/>
  <c r="AO86" i="6"/>
  <c r="BJ86" i="6" s="1"/>
  <c r="BZ86" i="6" s="1"/>
  <c r="CP86" i="6" s="1"/>
  <c r="AR86" i="6"/>
  <c r="AT86" i="6"/>
  <c r="AX86" i="6"/>
  <c r="BB86" i="6"/>
  <c r="BG86" i="6"/>
  <c r="BP86" i="6"/>
  <c r="CF86" i="6" s="1"/>
  <c r="BT86" i="6"/>
  <c r="CJ86" i="6" s="1"/>
  <c r="K87" i="6"/>
  <c r="T87" i="6"/>
  <c r="AE87" i="6"/>
  <c r="AN87" i="6"/>
  <c r="AX87" i="6"/>
  <c r="BP87" i="6" s="1"/>
  <c r="CF87" i="6"/>
  <c r="BG87" i="6"/>
  <c r="K88" i="6"/>
  <c r="T88" i="6"/>
  <c r="AE88" i="6"/>
  <c r="AN88" i="6"/>
  <c r="AX88" i="6"/>
  <c r="BP88" i="6" s="1"/>
  <c r="CF88" i="6" s="1"/>
  <c r="BG88" i="6"/>
  <c r="K89" i="6"/>
  <c r="T89" i="6"/>
  <c r="AE89" i="6"/>
  <c r="AN89" i="6"/>
  <c r="AX89" i="6"/>
  <c r="BP89" i="6" s="1"/>
  <c r="CF89" i="6" s="1"/>
  <c r="BG89" i="6"/>
  <c r="K90" i="6"/>
  <c r="T90" i="6"/>
  <c r="AE90" i="6"/>
  <c r="AN90" i="6"/>
  <c r="AX90" i="6"/>
  <c r="BP90" i="6" s="1"/>
  <c r="BG90" i="6"/>
  <c r="CF90" i="6"/>
  <c r="K91" i="6"/>
  <c r="T91" i="6"/>
  <c r="AE91" i="6"/>
  <c r="AN91" i="6"/>
  <c r="AX91" i="6"/>
  <c r="BP91" i="6" s="1"/>
  <c r="BG91" i="6"/>
  <c r="CF91" i="6"/>
  <c r="K92" i="6"/>
  <c r="T92" i="6"/>
  <c r="AE92" i="6"/>
  <c r="AN92" i="6"/>
  <c r="AX92" i="6"/>
  <c r="BP92" i="6" s="1"/>
  <c r="CF92" i="6" s="1"/>
  <c r="BG92" i="6"/>
  <c r="K93" i="6"/>
  <c r="T93" i="6"/>
  <c r="AE93" i="6"/>
  <c r="AN93" i="6"/>
  <c r="AX93" i="6"/>
  <c r="BP93" i="6" s="1"/>
  <c r="CF93" i="6" s="1"/>
  <c r="BG93" i="6"/>
  <c r="AE94" i="6"/>
  <c r="AF94" i="6" s="1"/>
  <c r="AG94" i="6"/>
  <c r="AQ94" i="6" s="1"/>
  <c r="BI94" i="6" s="1"/>
  <c r="BY94" i="6" s="1"/>
  <c r="AJ94" i="6"/>
  <c r="AK94" i="6"/>
  <c r="AN94" i="6"/>
  <c r="AO94" i="6"/>
  <c r="AX94" i="6"/>
  <c r="BP94" i="6" s="1"/>
  <c r="CF94" i="6"/>
  <c r="AZ94" i="6"/>
  <c r="BR94" i="6"/>
  <c r="CH94" i="6" s="1"/>
  <c r="BG94" i="6"/>
  <c r="CO94" i="6"/>
  <c r="AE95" i="6"/>
  <c r="AN95" i="6"/>
  <c r="AX95" i="6"/>
  <c r="BP95" i="6" s="1"/>
  <c r="CF95" i="6" s="1"/>
  <c r="BG95" i="6"/>
  <c r="AE96" i="6"/>
  <c r="AH96" i="6"/>
  <c r="BA96" i="6"/>
  <c r="BS96" i="6" s="1"/>
  <c r="CI96" i="6" s="1"/>
  <c r="AI96" i="6"/>
  <c r="AS96" i="6" s="1"/>
  <c r="AK96" i="6"/>
  <c r="AN96" i="6"/>
  <c r="AX96" i="6"/>
  <c r="BP96" i="6"/>
  <c r="CF96" i="6" s="1"/>
  <c r="BB96" i="6"/>
  <c r="BT96" i="6" s="1"/>
  <c r="CJ96" i="6" s="1"/>
  <c r="BG96" i="6"/>
  <c r="AE97" i="6"/>
  <c r="AH97" i="6"/>
  <c r="BA97" i="6"/>
  <c r="BS97" i="6" s="1"/>
  <c r="CI97" i="6" s="1"/>
  <c r="AI97" i="6"/>
  <c r="AJ97" i="6"/>
  <c r="BC97" i="6"/>
  <c r="BU97" i="6" s="1"/>
  <c r="CK97" i="6" s="1"/>
  <c r="AK97" i="6"/>
  <c r="AN97" i="6"/>
  <c r="AR97" i="6"/>
  <c r="AT97" i="6"/>
  <c r="AX97" i="6"/>
  <c r="BP97" i="6"/>
  <c r="CF97" i="6"/>
  <c r="BG97" i="6"/>
  <c r="AE98" i="6"/>
  <c r="AN98" i="6"/>
  <c r="AX98" i="6"/>
  <c r="BP98" i="6"/>
  <c r="CF98" i="6" s="1"/>
  <c r="BG98" i="6"/>
  <c r="AE99" i="6"/>
  <c r="AF99" i="6"/>
  <c r="AY99" i="6" s="1"/>
  <c r="BQ99" i="6" s="1"/>
  <c r="CG99" i="6" s="1"/>
  <c r="AG99" i="6"/>
  <c r="AZ99" i="6" s="1"/>
  <c r="BR99" i="6" s="1"/>
  <c r="CH99" i="6" s="1"/>
  <c r="AH99" i="6"/>
  <c r="BA99" i="6"/>
  <c r="BS99" i="6" s="1"/>
  <c r="CI99" i="6" s="1"/>
  <c r="AI99" i="6"/>
  <c r="AJ99" i="6"/>
  <c r="AK99" i="6"/>
  <c r="AN99" i="6"/>
  <c r="AO99" i="6"/>
  <c r="AR99" i="6"/>
  <c r="BJ99" i="6" s="1"/>
  <c r="BZ99" i="6" s="1"/>
  <c r="CP99" i="6" s="1"/>
  <c r="AS99" i="6"/>
  <c r="BK99" i="6" s="1"/>
  <c r="CA99" i="6" s="1"/>
  <c r="CQ99" i="6" s="1"/>
  <c r="AX99" i="6"/>
  <c r="BP99" i="6" s="1"/>
  <c r="CF99" i="6"/>
  <c r="BB99" i="6"/>
  <c r="BT99" i="6" s="1"/>
  <c r="CJ99" i="6" s="1"/>
  <c r="BG99" i="6"/>
  <c r="AE100" i="6"/>
  <c r="AN100" i="6"/>
  <c r="AX100" i="6"/>
  <c r="BP100" i="6"/>
  <c r="CF100" i="6" s="1"/>
  <c r="BG100" i="6"/>
  <c r="AE101" i="6"/>
  <c r="AN101" i="6"/>
  <c r="AX101" i="6"/>
  <c r="BP101" i="6" s="1"/>
  <c r="CF101" i="6" s="1"/>
  <c r="BG101" i="6"/>
  <c r="AE102" i="6"/>
  <c r="AH102" i="6" s="1"/>
  <c r="AF102" i="6"/>
  <c r="AG102" i="6"/>
  <c r="AJ102" i="6"/>
  <c r="BC102" i="6" s="1"/>
  <c r="BU102" i="6" s="1"/>
  <c r="CK102" i="6" s="1"/>
  <c r="AK102" i="6"/>
  <c r="BD102" i="6" s="1"/>
  <c r="BV102" i="6" s="1"/>
  <c r="CL102" i="6" s="1"/>
  <c r="AN102" i="6"/>
  <c r="AO102" i="6"/>
  <c r="AX102" i="6"/>
  <c r="BP102" i="6" s="1"/>
  <c r="CF102" i="6" s="1"/>
  <c r="BG102" i="6"/>
  <c r="AE103" i="6"/>
  <c r="AN103" i="6"/>
  <c r="AX103" i="6"/>
  <c r="BP103" i="6" s="1"/>
  <c r="CF103" i="6" s="1"/>
  <c r="BG103" i="6"/>
  <c r="AE104" i="6"/>
  <c r="AN104" i="6"/>
  <c r="AX104" i="6"/>
  <c r="BP104" i="6"/>
  <c r="CF104" i="6" s="1"/>
  <c r="BG104" i="6"/>
  <c r="AE105" i="6"/>
  <c r="AN105" i="6"/>
  <c r="AX105" i="6"/>
  <c r="BP105" i="6" s="1"/>
  <c r="CF105" i="6" s="1"/>
  <c r="BG105" i="6"/>
  <c r="AE106" i="6"/>
  <c r="AF106" i="6"/>
  <c r="AG106" i="6"/>
  <c r="AH106" i="6"/>
  <c r="BA106" i="6" s="1"/>
  <c r="BS106" i="6" s="1"/>
  <c r="CI106" i="6"/>
  <c r="AI106" i="6"/>
  <c r="AS106" i="6" s="1"/>
  <c r="BK106" i="6" s="1"/>
  <c r="CA106" i="6" s="1"/>
  <c r="CQ106" i="6" s="1"/>
  <c r="AJ106" i="6"/>
  <c r="BC106" i="6" s="1"/>
  <c r="BU106" i="6"/>
  <c r="CK106" i="6" s="1"/>
  <c r="AK106" i="6"/>
  <c r="BD106" i="6" s="1"/>
  <c r="BV106" i="6" s="1"/>
  <c r="CL106" i="6" s="1"/>
  <c r="AN106" i="6"/>
  <c r="AO106" i="6"/>
  <c r="AR106" i="6"/>
  <c r="AT106" i="6"/>
  <c r="AU106" i="6"/>
  <c r="BM106" i="6" s="1"/>
  <c r="AX106" i="6"/>
  <c r="BB106" i="6"/>
  <c r="BG106" i="6"/>
  <c r="BJ106" i="6"/>
  <c r="BZ106" i="6" s="1"/>
  <c r="CP106" i="6" s="1"/>
  <c r="BL106" i="6"/>
  <c r="CB106" i="6" s="1"/>
  <c r="CR106" i="6" s="1"/>
  <c r="BP106" i="6"/>
  <c r="CF106" i="6" s="1"/>
  <c r="BT106" i="6"/>
  <c r="CJ106" i="6" s="1"/>
  <c r="CC106" i="6"/>
  <c r="CS106" i="6" s="1"/>
  <c r="AE107" i="6"/>
  <c r="AG107" i="6" s="1"/>
  <c r="AI107" i="6"/>
  <c r="AN107" i="6"/>
  <c r="AX107" i="6"/>
  <c r="BG107" i="6"/>
  <c r="BP107" i="6"/>
  <c r="CF107" i="6" s="1"/>
  <c r="AE108" i="6"/>
  <c r="AF108" i="6" s="1"/>
  <c r="AH108" i="6"/>
  <c r="BA108" i="6"/>
  <c r="BS108" i="6" s="1"/>
  <c r="CI108" i="6" s="1"/>
  <c r="AI108" i="6"/>
  <c r="AJ108" i="6"/>
  <c r="BC108" i="6" s="1"/>
  <c r="BU108" i="6" s="1"/>
  <c r="CK108" i="6" s="1"/>
  <c r="AK108" i="6"/>
  <c r="AU108" i="6" s="1"/>
  <c r="BM108" i="6" s="1"/>
  <c r="AN108" i="6"/>
  <c r="AO108" i="6"/>
  <c r="AR108" i="6"/>
  <c r="AT108" i="6"/>
  <c r="BL108" i="6" s="1"/>
  <c r="CB108" i="6" s="1"/>
  <c r="CR108" i="6" s="1"/>
  <c r="AX108" i="6"/>
  <c r="BD108" i="6"/>
  <c r="BV108" i="6"/>
  <c r="CL108" i="6" s="1"/>
  <c r="BG108" i="6"/>
  <c r="BJ108" i="6"/>
  <c r="BZ108" i="6" s="1"/>
  <c r="CP108" i="6" s="1"/>
  <c r="BP108" i="6"/>
  <c r="CF108" i="6" s="1"/>
  <c r="CC108" i="6"/>
  <c r="CS108" i="6" s="1"/>
  <c r="AE109" i="6"/>
  <c r="AG109" i="6"/>
  <c r="AI109" i="6"/>
  <c r="AN109" i="6"/>
  <c r="AX109" i="6"/>
  <c r="BG109" i="6"/>
  <c r="BP109" i="6"/>
  <c r="CF109" i="6" s="1"/>
  <c r="AE110" i="6"/>
  <c r="AF110" i="6"/>
  <c r="AY110" i="6"/>
  <c r="BQ110" i="6" s="1"/>
  <c r="CG110" i="6" s="1"/>
  <c r="AG110" i="6"/>
  <c r="AZ110" i="6" s="1"/>
  <c r="BR110" i="6" s="1"/>
  <c r="AH110" i="6"/>
  <c r="AI110" i="6"/>
  <c r="AJ110" i="6"/>
  <c r="BC110" i="6" s="1"/>
  <c r="BU110" i="6" s="1"/>
  <c r="CK110" i="6" s="1"/>
  <c r="AK110" i="6"/>
  <c r="BD110" i="6" s="1"/>
  <c r="BV110" i="6" s="1"/>
  <c r="CL110" i="6" s="1"/>
  <c r="AN110" i="6"/>
  <c r="AO110" i="6"/>
  <c r="AP110" i="6"/>
  <c r="BH110" i="6" s="1"/>
  <c r="BX110" i="6" s="1"/>
  <c r="CN110" i="6" s="1"/>
  <c r="AQ110" i="6"/>
  <c r="BI110" i="6" s="1"/>
  <c r="BY110" i="6" s="1"/>
  <c r="CO110" i="6" s="1"/>
  <c r="AT110" i="6"/>
  <c r="AU110" i="6"/>
  <c r="BM110" i="6" s="1"/>
  <c r="CC110" i="6" s="1"/>
  <c r="CS110" i="6" s="1"/>
  <c r="AX110" i="6"/>
  <c r="CH110" i="6"/>
  <c r="BG110" i="6"/>
  <c r="BL110" i="6"/>
  <c r="CB110" i="6"/>
  <c r="CR110" i="6" s="1"/>
  <c r="BP110" i="6"/>
  <c r="CF110" i="6"/>
  <c r="AE111" i="6"/>
  <c r="AG111" i="6" s="1"/>
  <c r="AI111" i="6"/>
  <c r="BB111" i="6"/>
  <c r="BT111" i="6" s="1"/>
  <c r="CJ111" i="6" s="1"/>
  <c r="AN111" i="6"/>
  <c r="AS111" i="6"/>
  <c r="AX111" i="6"/>
  <c r="BG111" i="6"/>
  <c r="BP111" i="6"/>
  <c r="CF111" i="6"/>
  <c r="AE112" i="6"/>
  <c r="AF112" i="6" s="1"/>
  <c r="AG112" i="6"/>
  <c r="AH112" i="6"/>
  <c r="BA112" i="6"/>
  <c r="BS112" i="6" s="1"/>
  <c r="CI112" i="6" s="1"/>
  <c r="AI112" i="6"/>
  <c r="AS112" i="6" s="1"/>
  <c r="BK112" i="6" s="1"/>
  <c r="CA112" i="6" s="1"/>
  <c r="CQ112" i="6" s="1"/>
  <c r="AJ112" i="6"/>
  <c r="AK112" i="6"/>
  <c r="AN112" i="6"/>
  <c r="AO112" i="6"/>
  <c r="AQ112" i="6"/>
  <c r="BI112" i="6" s="1"/>
  <c r="BY112" i="6" s="1"/>
  <c r="CO112" i="6" s="1"/>
  <c r="AR112" i="6"/>
  <c r="BJ112" i="6" s="1"/>
  <c r="BZ112" i="6" s="1"/>
  <c r="AX112" i="6"/>
  <c r="BP112" i="6" s="1"/>
  <c r="CF112" i="6" s="1"/>
  <c r="AZ112" i="6"/>
  <c r="BR112" i="6"/>
  <c r="CH112" i="6"/>
  <c r="BB112" i="6"/>
  <c r="BG112" i="6"/>
  <c r="CP112" i="6"/>
  <c r="BT112" i="6"/>
  <c r="CJ112" i="6" s="1"/>
  <c r="AE113" i="6"/>
  <c r="AN113" i="6"/>
  <c r="AX113" i="6"/>
  <c r="BP113" i="6" s="1"/>
  <c r="CF113" i="6" s="1"/>
  <c r="BG113" i="6"/>
  <c r="AE114" i="6"/>
  <c r="AN114" i="6"/>
  <c r="AX114" i="6"/>
  <c r="BP114" i="6" s="1"/>
  <c r="CF114" i="6" s="1"/>
  <c r="BG114" i="6"/>
  <c r="AE115" i="6"/>
  <c r="AI115" i="6" s="1"/>
  <c r="AG115" i="6"/>
  <c r="AN115" i="6"/>
  <c r="AX115" i="6"/>
  <c r="BP115" i="6" s="1"/>
  <c r="CF115" i="6" s="1"/>
  <c r="BG115" i="6"/>
  <c r="AE116" i="6"/>
  <c r="AH116" i="6" s="1"/>
  <c r="AF116" i="6"/>
  <c r="AG116" i="6"/>
  <c r="AN116" i="6"/>
  <c r="AO116" i="6"/>
  <c r="AX116" i="6"/>
  <c r="BG116" i="6"/>
  <c r="BP116" i="6"/>
  <c r="CF116" i="6" s="1"/>
  <c r="AE117" i="6"/>
  <c r="AG117" i="6"/>
  <c r="AI117" i="6"/>
  <c r="AN117" i="6"/>
  <c r="AX117" i="6"/>
  <c r="BG117" i="6"/>
  <c r="BP117" i="6"/>
  <c r="CF117" i="6" s="1"/>
  <c r="AE118" i="6"/>
  <c r="AF118" i="6"/>
  <c r="AY118" i="6"/>
  <c r="BQ118" i="6" s="1"/>
  <c r="CG118" i="6" s="1"/>
  <c r="AG118" i="6"/>
  <c r="AZ118" i="6" s="1"/>
  <c r="BR118" i="6" s="1"/>
  <c r="AH118" i="6"/>
  <c r="AI118" i="6"/>
  <c r="AJ118" i="6"/>
  <c r="BC118" i="6" s="1"/>
  <c r="BU118" i="6" s="1"/>
  <c r="CK118" i="6" s="1"/>
  <c r="AK118" i="6"/>
  <c r="BD118" i="6" s="1"/>
  <c r="BV118" i="6" s="1"/>
  <c r="AN118" i="6"/>
  <c r="AO118" i="6"/>
  <c r="AP118" i="6"/>
  <c r="BH118" i="6" s="1"/>
  <c r="BX118" i="6" s="1"/>
  <c r="CN118" i="6" s="1"/>
  <c r="AQ118" i="6"/>
  <c r="BI118" i="6" s="1"/>
  <c r="BY118" i="6" s="1"/>
  <c r="AT118" i="6"/>
  <c r="AU118" i="6"/>
  <c r="BM118" i="6" s="1"/>
  <c r="CC118" i="6" s="1"/>
  <c r="CS118" i="6" s="1"/>
  <c r="AX118" i="6"/>
  <c r="CH118" i="6"/>
  <c r="CL118" i="6"/>
  <c r="BG118" i="6"/>
  <c r="BL118" i="6"/>
  <c r="CB118" i="6"/>
  <c r="CR118" i="6" s="1"/>
  <c r="BP118" i="6"/>
  <c r="CF118" i="6"/>
  <c r="CO118" i="6"/>
  <c r="AE119" i="6"/>
  <c r="AG119" i="6" s="1"/>
  <c r="AI119" i="6"/>
  <c r="BB119" i="6"/>
  <c r="BT119" i="6" s="1"/>
  <c r="CJ119" i="6" s="1"/>
  <c r="AN119" i="6"/>
  <c r="AS119" i="6"/>
  <c r="AX119" i="6"/>
  <c r="BG119" i="6"/>
  <c r="BP119" i="6"/>
  <c r="CF119" i="6"/>
  <c r="AE120" i="6"/>
  <c r="AF120" i="6" s="1"/>
  <c r="AG120" i="6"/>
  <c r="AI120" i="6"/>
  <c r="AJ120" i="6"/>
  <c r="BC120" i="6"/>
  <c r="BU120" i="6" s="1"/>
  <c r="CK120" i="6" s="1"/>
  <c r="AK120" i="6"/>
  <c r="AN120" i="6"/>
  <c r="AO120" i="6"/>
  <c r="AQ120" i="6"/>
  <c r="BI120" i="6" s="1"/>
  <c r="BY120" i="6" s="1"/>
  <c r="CO120" i="6" s="1"/>
  <c r="AS120" i="6"/>
  <c r="AT120" i="6"/>
  <c r="AU120" i="6"/>
  <c r="BM120" i="6" s="1"/>
  <c r="CC120" i="6" s="1"/>
  <c r="CS120" i="6" s="1"/>
  <c r="AX120" i="6"/>
  <c r="BP120" i="6" s="1"/>
  <c r="CF120" i="6" s="1"/>
  <c r="AZ120" i="6"/>
  <c r="BR120" i="6" s="1"/>
  <c r="CH120" i="6" s="1"/>
  <c r="BB120" i="6"/>
  <c r="BD120" i="6"/>
  <c r="BV120" i="6" s="1"/>
  <c r="CL120" i="6" s="1"/>
  <c r="BG120" i="6"/>
  <c r="BK120" i="6"/>
  <c r="BL120" i="6"/>
  <c r="CB120" i="6"/>
  <c r="CR120" i="6" s="1"/>
  <c r="BT120" i="6"/>
  <c r="CJ120" i="6"/>
  <c r="CA120" i="6"/>
  <c r="CQ120" i="6"/>
  <c r="AE121" i="6"/>
  <c r="AN121" i="6"/>
  <c r="AX121" i="6"/>
  <c r="BG121" i="6"/>
  <c r="BP121" i="6"/>
  <c r="CF121" i="6" s="1"/>
  <c r="AE122" i="6"/>
  <c r="AF122" i="6"/>
  <c r="AP122" i="6" s="1"/>
  <c r="BH122" i="6" s="1"/>
  <c r="BX122" i="6" s="1"/>
  <c r="CN122" i="6" s="1"/>
  <c r="AY122" i="6"/>
  <c r="BQ122" i="6" s="1"/>
  <c r="CG122" i="6" s="1"/>
  <c r="AG122" i="6"/>
  <c r="AH122" i="6"/>
  <c r="BA122" i="6"/>
  <c r="BS122" i="6" s="1"/>
  <c r="CI122" i="6" s="1"/>
  <c r="AI122" i="6"/>
  <c r="AJ122" i="6"/>
  <c r="AK122" i="6"/>
  <c r="AU122" i="6" s="1"/>
  <c r="AN122" i="6"/>
  <c r="AO122" i="6"/>
  <c r="AQ122" i="6"/>
  <c r="AR122" i="6"/>
  <c r="BJ122" i="6" s="1"/>
  <c r="BZ122" i="6" s="1"/>
  <c r="CP122" i="6" s="1"/>
  <c r="AS122" i="6"/>
  <c r="BK122" i="6" s="1"/>
  <c r="CA122" i="6" s="1"/>
  <c r="CQ122" i="6" s="1"/>
  <c r="AX122" i="6"/>
  <c r="BP122" i="6" s="1"/>
  <c r="CF122" i="6" s="1"/>
  <c r="AZ122" i="6"/>
  <c r="BR122" i="6" s="1"/>
  <c r="CH122" i="6" s="1"/>
  <c r="BB122" i="6"/>
  <c r="BD122" i="6"/>
  <c r="BV122" i="6" s="1"/>
  <c r="CL122" i="6" s="1"/>
  <c r="BG122" i="6"/>
  <c r="BI122" i="6"/>
  <c r="BY122" i="6" s="1"/>
  <c r="CO122" i="6" s="1"/>
  <c r="BM122" i="6"/>
  <c r="CC122" i="6" s="1"/>
  <c r="CS122" i="6" s="1"/>
  <c r="BT122" i="6"/>
  <c r="CJ122" i="6"/>
  <c r="D6" i="5"/>
  <c r="C12" i="5" s="1"/>
  <c r="E6" i="5"/>
  <c r="C13" i="5" s="1"/>
  <c r="F6" i="5"/>
  <c r="C14" i="5" s="1"/>
  <c r="G6" i="5"/>
  <c r="H6" i="5"/>
  <c r="C16" i="5"/>
  <c r="AJ83" i="5" s="1"/>
  <c r="I6" i="5"/>
  <c r="J8" i="5"/>
  <c r="O10" i="5"/>
  <c r="C11" i="5"/>
  <c r="E11" i="5"/>
  <c r="F11" i="5"/>
  <c r="H11" i="5"/>
  <c r="G11" i="5"/>
  <c r="G17" i="5" s="1"/>
  <c r="E17" i="5" s="1"/>
  <c r="F17" i="5" s="1"/>
  <c r="C15" i="5"/>
  <c r="C17" i="5"/>
  <c r="J18" i="5"/>
  <c r="F30" i="5"/>
  <c r="D33" i="5"/>
  <c r="E33" i="5"/>
  <c r="F33" i="5"/>
  <c r="G33" i="5"/>
  <c r="H33" i="5"/>
  <c r="I33" i="5"/>
  <c r="J33" i="5"/>
  <c r="D34" i="5"/>
  <c r="E34" i="5"/>
  <c r="F34" i="5"/>
  <c r="G34" i="5"/>
  <c r="H34" i="5"/>
  <c r="I34" i="5"/>
  <c r="J34" i="5"/>
  <c r="CG72" i="5"/>
  <c r="CH72" i="5"/>
  <c r="CI72" i="5"/>
  <c r="CJ72" i="5"/>
  <c r="CK72" i="5"/>
  <c r="CL72" i="5"/>
  <c r="CN72" i="5"/>
  <c r="CO72" i="5"/>
  <c r="CP72" i="5"/>
  <c r="CQ72" i="5"/>
  <c r="CR72" i="5"/>
  <c r="CS72" i="5"/>
  <c r="K73" i="5"/>
  <c r="T73" i="5"/>
  <c r="AE73" i="5"/>
  <c r="AF73" i="5" s="1"/>
  <c r="AN73" i="5"/>
  <c r="AX73" i="5"/>
  <c r="BP73" i="5"/>
  <c r="CF73" i="5"/>
  <c r="BG73" i="5"/>
  <c r="K74" i="5"/>
  <c r="T74" i="5"/>
  <c r="AE74" i="5"/>
  <c r="AF74" i="5"/>
  <c r="AN74" i="5"/>
  <c r="AO74" i="5"/>
  <c r="AX74" i="5"/>
  <c r="BP74" i="5" s="1"/>
  <c r="CF74" i="5" s="1"/>
  <c r="BG74" i="5"/>
  <c r="K75" i="5"/>
  <c r="T75" i="5"/>
  <c r="AE75" i="5"/>
  <c r="AF75" i="5" s="1"/>
  <c r="AN75" i="5"/>
  <c r="AX75" i="5"/>
  <c r="BP75" i="5" s="1"/>
  <c r="CF75" i="5" s="1"/>
  <c r="BG75" i="5"/>
  <c r="K76" i="5"/>
  <c r="T76" i="5"/>
  <c r="AE76" i="5"/>
  <c r="AG76" i="5" s="1"/>
  <c r="AQ76" i="5" s="1"/>
  <c r="AF76" i="5"/>
  <c r="AN76" i="5"/>
  <c r="AO76" i="5"/>
  <c r="AX76" i="5"/>
  <c r="BP76" i="5" s="1"/>
  <c r="CF76" i="5" s="1"/>
  <c r="BG76" i="5"/>
  <c r="K77" i="5"/>
  <c r="T77" i="5"/>
  <c r="AE77" i="5"/>
  <c r="AF77" i="5" s="1"/>
  <c r="AN77" i="5"/>
  <c r="AX77" i="5"/>
  <c r="BP77" i="5"/>
  <c r="CF77" i="5"/>
  <c r="BG77" i="5"/>
  <c r="K78" i="5"/>
  <c r="T78" i="5"/>
  <c r="AE78" i="5"/>
  <c r="AG78" i="5" s="1"/>
  <c r="AQ78" i="5" s="1"/>
  <c r="AF78" i="5"/>
  <c r="AN78" i="5"/>
  <c r="AO78" i="5"/>
  <c r="AX78" i="5"/>
  <c r="BP78" i="5" s="1"/>
  <c r="CF78" i="5" s="1"/>
  <c r="BG78" i="5"/>
  <c r="K79" i="5"/>
  <c r="T79" i="5"/>
  <c r="AE79" i="5"/>
  <c r="AF79" i="5" s="1"/>
  <c r="AG79" i="5"/>
  <c r="AQ79" i="5" s="1"/>
  <c r="AZ79" i="5"/>
  <c r="BR79" i="5" s="1"/>
  <c r="CH79" i="5" s="1"/>
  <c r="AN79" i="5"/>
  <c r="AX79" i="5"/>
  <c r="BP79" i="5"/>
  <c r="CF79" i="5"/>
  <c r="BG79" i="5"/>
  <c r="K80" i="5"/>
  <c r="T80" i="5"/>
  <c r="AE80" i="5"/>
  <c r="AF80" i="5"/>
  <c r="AN80" i="5"/>
  <c r="AO80" i="5"/>
  <c r="AX80" i="5"/>
  <c r="BP80" i="5" s="1"/>
  <c r="CF80" i="5" s="1"/>
  <c r="BG80" i="5"/>
  <c r="K81" i="5"/>
  <c r="T81" i="5"/>
  <c r="AE81" i="5"/>
  <c r="AF81" i="5" s="1"/>
  <c r="AG81" i="5"/>
  <c r="AQ81" i="5" s="1"/>
  <c r="AZ81" i="5"/>
  <c r="AN81" i="5"/>
  <c r="AX81" i="5"/>
  <c r="BP81" i="5" s="1"/>
  <c r="CF81" i="5" s="1"/>
  <c r="BG81" i="5"/>
  <c r="BR81" i="5"/>
  <c r="CH81" i="5"/>
  <c r="K82" i="5"/>
  <c r="T82" i="5"/>
  <c r="AE82" i="5"/>
  <c r="AG82" i="5"/>
  <c r="AQ82" i="5" s="1"/>
  <c r="AK82" i="5"/>
  <c r="AU82" i="5"/>
  <c r="AN82" i="5"/>
  <c r="AX82" i="5"/>
  <c r="BG82" i="5"/>
  <c r="BP82" i="5"/>
  <c r="CF82" i="5" s="1"/>
  <c r="K83" i="5"/>
  <c r="T83" i="5"/>
  <c r="AE83" i="5"/>
  <c r="AG83" i="5"/>
  <c r="AN83" i="5"/>
  <c r="AX83" i="5"/>
  <c r="BP83" i="5" s="1"/>
  <c r="CF83" i="5" s="1"/>
  <c r="BG83" i="5"/>
  <c r="K84" i="5"/>
  <c r="T84" i="5"/>
  <c r="AE84" i="5"/>
  <c r="AK84" i="5"/>
  <c r="BD84" i="5" s="1"/>
  <c r="BV84" i="5" s="1"/>
  <c r="CL84" i="5" s="1"/>
  <c r="AN84" i="5"/>
  <c r="AO84" i="5"/>
  <c r="BM84" i="5" s="1"/>
  <c r="AU84" i="5"/>
  <c r="AX84" i="5"/>
  <c r="BP84" i="5" s="1"/>
  <c r="CF84" i="5" s="1"/>
  <c r="BG84" i="5"/>
  <c r="CC84" i="5"/>
  <c r="CS84" i="5" s="1"/>
  <c r="B85" i="5"/>
  <c r="K85" i="5"/>
  <c r="T85" i="5"/>
  <c r="AE85" i="5"/>
  <c r="AF85" i="5"/>
  <c r="AY85" i="5"/>
  <c r="BQ85" i="5"/>
  <c r="CG85" i="5" s="1"/>
  <c r="AG85" i="5"/>
  <c r="AH85" i="5"/>
  <c r="BA85" i="5"/>
  <c r="BS85" i="5" s="1"/>
  <c r="CI85" i="5" s="1"/>
  <c r="AI85" i="5"/>
  <c r="AS85" i="5"/>
  <c r="BK85" i="5" s="1"/>
  <c r="CA85" i="5" s="1"/>
  <c r="CQ85" i="5" s="1"/>
  <c r="AJ85" i="5"/>
  <c r="BC85" i="5" s="1"/>
  <c r="BU85" i="5" s="1"/>
  <c r="CK85" i="5" s="1"/>
  <c r="AK85" i="5"/>
  <c r="AN85" i="5"/>
  <c r="AO85" i="5"/>
  <c r="AQ85" i="5"/>
  <c r="AR85" i="5"/>
  <c r="BJ85" i="5" s="1"/>
  <c r="BZ85" i="5" s="1"/>
  <c r="CP85" i="5" s="1"/>
  <c r="AT85" i="5"/>
  <c r="BL85" i="5" s="1"/>
  <c r="CB85" i="5" s="1"/>
  <c r="CR85" i="5" s="1"/>
  <c r="AX85" i="5"/>
  <c r="BP85" i="5"/>
  <c r="CF85" i="5"/>
  <c r="AZ85" i="5"/>
  <c r="BR85" i="5" s="1"/>
  <c r="CH85" i="5" s="1"/>
  <c r="BG85" i="5"/>
  <c r="BI85" i="5"/>
  <c r="BY85" i="5"/>
  <c r="CO85" i="5" s="1"/>
  <c r="B86" i="5"/>
  <c r="K86" i="5"/>
  <c r="T86" i="5"/>
  <c r="AE86" i="5"/>
  <c r="AN86" i="5"/>
  <c r="AX86" i="5"/>
  <c r="BP86" i="5"/>
  <c r="CF86" i="5" s="1"/>
  <c r="BG86" i="5"/>
  <c r="B87" i="5"/>
  <c r="K87" i="5"/>
  <c r="T87" i="5"/>
  <c r="AE87" i="5"/>
  <c r="AJ87" i="5" s="1"/>
  <c r="AF87" i="5"/>
  <c r="AY87" i="5"/>
  <c r="BQ87" i="5" s="1"/>
  <c r="CG87" i="5" s="1"/>
  <c r="AG87" i="5"/>
  <c r="AZ87" i="5" s="1"/>
  <c r="BR87" i="5" s="1"/>
  <c r="CH87" i="5" s="1"/>
  <c r="AH87" i="5"/>
  <c r="AI87" i="5"/>
  <c r="AN87" i="5"/>
  <c r="AO87" i="5"/>
  <c r="AP87" i="5"/>
  <c r="BH87" i="5" s="1"/>
  <c r="BX87" i="5" s="1"/>
  <c r="CN87" i="5" s="1"/>
  <c r="AQ87" i="5"/>
  <c r="BI87" i="5" s="1"/>
  <c r="BY87" i="5" s="1"/>
  <c r="CO87" i="5" s="1"/>
  <c r="AX87" i="5"/>
  <c r="BP87" i="5"/>
  <c r="CF87" i="5" s="1"/>
  <c r="BG87" i="5"/>
  <c r="B88" i="5"/>
  <c r="K88" i="5"/>
  <c r="T88" i="5"/>
  <c r="AE88" i="5"/>
  <c r="AN88" i="5"/>
  <c r="AX88" i="5"/>
  <c r="BP88" i="5"/>
  <c r="CF88" i="5" s="1"/>
  <c r="BG88" i="5"/>
  <c r="B89" i="5"/>
  <c r="K89" i="5"/>
  <c r="T89" i="5"/>
  <c r="AE89" i="5"/>
  <c r="AJ89" i="5" s="1"/>
  <c r="AF89" i="5"/>
  <c r="AY89" i="5"/>
  <c r="BQ89" i="5" s="1"/>
  <c r="CG89" i="5" s="1"/>
  <c r="AG89" i="5"/>
  <c r="AH89" i="5"/>
  <c r="BA89" i="5" s="1"/>
  <c r="BS89" i="5" s="1"/>
  <c r="CI89" i="5" s="1"/>
  <c r="AI89" i="5"/>
  <c r="BB89" i="5" s="1"/>
  <c r="BT89" i="5" s="1"/>
  <c r="CJ89" i="5" s="1"/>
  <c r="AN89" i="5"/>
  <c r="AO89" i="5"/>
  <c r="BI89" i="5"/>
  <c r="BY89" i="5" s="1"/>
  <c r="CO89" i="5" s="1"/>
  <c r="AQ89" i="5"/>
  <c r="AR89" i="5"/>
  <c r="BJ89" i="5" s="1"/>
  <c r="BZ89" i="5" s="1"/>
  <c r="CP89" i="5" s="1"/>
  <c r="AS89" i="5"/>
  <c r="BK89" i="5" s="1"/>
  <c r="CA89" i="5" s="1"/>
  <c r="CQ89" i="5" s="1"/>
  <c r="AX89" i="5"/>
  <c r="BP89" i="5"/>
  <c r="CF89" i="5"/>
  <c r="AZ89" i="5"/>
  <c r="BR89" i="5" s="1"/>
  <c r="CH89" i="5" s="1"/>
  <c r="BG89" i="5"/>
  <c r="B90" i="5"/>
  <c r="K90" i="5"/>
  <c r="T90" i="5"/>
  <c r="AE90" i="5"/>
  <c r="AF90" i="5"/>
  <c r="AY90" i="5"/>
  <c r="BQ90" i="5"/>
  <c r="CG90" i="5" s="1"/>
  <c r="AG90" i="5"/>
  <c r="AH90" i="5"/>
  <c r="BA90" i="5"/>
  <c r="BS90" i="5" s="1"/>
  <c r="CI90" i="5" s="1"/>
  <c r="AI90" i="5"/>
  <c r="AS90" i="5" s="1"/>
  <c r="BK90" i="5" s="1"/>
  <c r="CA90" i="5" s="1"/>
  <c r="CQ90" i="5" s="1"/>
  <c r="AJ90" i="5"/>
  <c r="AK90" i="5"/>
  <c r="AN90" i="5"/>
  <c r="AO90" i="5"/>
  <c r="AP90" i="5"/>
  <c r="BH90" i="5"/>
  <c r="BX90" i="5" s="1"/>
  <c r="CN90" i="5" s="1"/>
  <c r="AQ90" i="5"/>
  <c r="BI90" i="5" s="1"/>
  <c r="AR90" i="5"/>
  <c r="BJ90" i="5" s="1"/>
  <c r="BZ90" i="5" s="1"/>
  <c r="CP90" i="5" s="1"/>
  <c r="AX90" i="5"/>
  <c r="BP90" i="5" s="1"/>
  <c r="CF90" i="5" s="1"/>
  <c r="AZ90" i="5"/>
  <c r="BR90" i="5"/>
  <c r="CH90" i="5" s="1"/>
  <c r="BG90" i="5"/>
  <c r="BY90" i="5"/>
  <c r="CO90" i="5" s="1"/>
  <c r="B91" i="5"/>
  <c r="K91" i="5"/>
  <c r="T91" i="5"/>
  <c r="AE91" i="5"/>
  <c r="AH91" i="5" s="1"/>
  <c r="AF91" i="5"/>
  <c r="AY91" i="5" s="1"/>
  <c r="BQ91" i="5" s="1"/>
  <c r="CG91" i="5" s="1"/>
  <c r="AG91" i="5"/>
  <c r="AZ91" i="5" s="1"/>
  <c r="BR91" i="5" s="1"/>
  <c r="AN91" i="5"/>
  <c r="AO91" i="5"/>
  <c r="AQ91" i="5"/>
  <c r="BI91" i="5" s="1"/>
  <c r="BY91" i="5" s="1"/>
  <c r="CO91" i="5" s="1"/>
  <c r="AX91" i="5"/>
  <c r="BP91" i="5"/>
  <c r="CF91" i="5"/>
  <c r="BG91" i="5"/>
  <c r="CH91" i="5"/>
  <c r="B92" i="5"/>
  <c r="K92" i="5"/>
  <c r="T92" i="5"/>
  <c r="AE92" i="5"/>
  <c r="AJ92" i="5" s="1"/>
  <c r="AF92" i="5"/>
  <c r="AY92" i="5"/>
  <c r="BQ92" i="5" s="1"/>
  <c r="CG92" i="5" s="1"/>
  <c r="AG92" i="5"/>
  <c r="AH92" i="5"/>
  <c r="AI92" i="5"/>
  <c r="AN92" i="5"/>
  <c r="AO92" i="5"/>
  <c r="AP92" i="5"/>
  <c r="BH92" i="5" s="1"/>
  <c r="BX92" i="5" s="1"/>
  <c r="CN92" i="5" s="1"/>
  <c r="AQ92" i="5"/>
  <c r="BI92" i="5" s="1"/>
  <c r="BY92" i="5" s="1"/>
  <c r="CO92" i="5" s="1"/>
  <c r="AX92" i="5"/>
  <c r="BP92" i="5"/>
  <c r="CF92" i="5"/>
  <c r="AZ92" i="5"/>
  <c r="BR92" i="5" s="1"/>
  <c r="CH92" i="5" s="1"/>
  <c r="BG92" i="5"/>
  <c r="B93" i="5"/>
  <c r="K93" i="5"/>
  <c r="T93" i="5"/>
  <c r="AE93" i="5"/>
  <c r="AN93" i="5"/>
  <c r="AX93" i="5"/>
  <c r="BP93" i="5"/>
  <c r="CF93" i="5" s="1"/>
  <c r="BG93" i="5"/>
  <c r="AE94" i="5"/>
  <c r="AI94" i="5" s="1"/>
  <c r="BB94" i="5" s="1"/>
  <c r="BT94" i="5" s="1"/>
  <c r="CJ94" i="5" s="1"/>
  <c r="AN94" i="5"/>
  <c r="AX94" i="5"/>
  <c r="BG94" i="5"/>
  <c r="BP94" i="5"/>
  <c r="CF94" i="5" s="1"/>
  <c r="AE95" i="5"/>
  <c r="AJ95" i="5" s="1"/>
  <c r="AF95" i="5"/>
  <c r="AG95" i="5"/>
  <c r="AN95" i="5"/>
  <c r="AX95" i="5"/>
  <c r="BP95" i="5" s="1"/>
  <c r="CF95" i="5" s="1"/>
  <c r="BG95" i="5"/>
  <c r="AE96" i="5"/>
  <c r="AI96" i="5"/>
  <c r="BB96" i="5" s="1"/>
  <c r="BT96" i="5" s="1"/>
  <c r="CJ96" i="5" s="1"/>
  <c r="AN96" i="5"/>
  <c r="AX96" i="5"/>
  <c r="BG96" i="5"/>
  <c r="BP96" i="5"/>
  <c r="CF96" i="5"/>
  <c r="A97" i="5"/>
  <c r="AE97" i="5"/>
  <c r="AI97" i="5"/>
  <c r="BB97" i="5"/>
  <c r="BT97" i="5" s="1"/>
  <c r="CJ97" i="5" s="1"/>
  <c r="AN97" i="5"/>
  <c r="AX97" i="5"/>
  <c r="BP97" i="5" s="1"/>
  <c r="CF97" i="5" s="1"/>
  <c r="BG97" i="5"/>
  <c r="A98" i="5"/>
  <c r="AE98" i="5"/>
  <c r="AI98" i="5" s="1"/>
  <c r="BB98" i="5" s="1"/>
  <c r="BT98" i="5" s="1"/>
  <c r="CJ98" i="5" s="1"/>
  <c r="AN98" i="5"/>
  <c r="AX98" i="5"/>
  <c r="BP98" i="5" s="1"/>
  <c r="CF98" i="5" s="1"/>
  <c r="BG98" i="5"/>
  <c r="A99" i="5"/>
  <c r="AE99" i="5"/>
  <c r="AI99" i="5" s="1"/>
  <c r="BB99" i="5" s="1"/>
  <c r="BT99" i="5" s="1"/>
  <c r="CJ99" i="5"/>
  <c r="AN99" i="5"/>
  <c r="AX99" i="5"/>
  <c r="BG99" i="5"/>
  <c r="BP99" i="5"/>
  <c r="CF99" i="5" s="1"/>
  <c r="A100" i="5"/>
  <c r="AE100" i="5"/>
  <c r="AI100" i="5"/>
  <c r="BB100" i="5" s="1"/>
  <c r="BT100" i="5" s="1"/>
  <c r="CJ100" i="5" s="1"/>
  <c r="AN100" i="5"/>
  <c r="AX100" i="5"/>
  <c r="BG100" i="5"/>
  <c r="BP100" i="5"/>
  <c r="CF100" i="5"/>
  <c r="AE101" i="5"/>
  <c r="AF101" i="5"/>
  <c r="AG101" i="5"/>
  <c r="AZ101" i="5" s="1"/>
  <c r="BR101" i="5" s="1"/>
  <c r="AI101" i="5"/>
  <c r="AJ101" i="5"/>
  <c r="BC101" i="5" s="1"/>
  <c r="BU101" i="5" s="1"/>
  <c r="CK101" i="5" s="1"/>
  <c r="AK101" i="5"/>
  <c r="AN101" i="5"/>
  <c r="AO101" i="5"/>
  <c r="BM101" i="5" s="1"/>
  <c r="CC101" i="5" s="1"/>
  <c r="CS101" i="5" s="1"/>
  <c r="AQ101" i="5"/>
  <c r="AT101" i="5"/>
  <c r="BL101" i="5"/>
  <c r="CB101" i="5"/>
  <c r="CR101" i="5" s="1"/>
  <c r="AU101" i="5"/>
  <c r="AX101" i="5"/>
  <c r="BP101" i="5"/>
  <c r="CF101" i="5" s="1"/>
  <c r="BD101" i="5"/>
  <c r="BV101" i="5" s="1"/>
  <c r="CL101" i="5" s="1"/>
  <c r="BG101" i="5"/>
  <c r="BI101" i="5"/>
  <c r="BY101" i="5" s="1"/>
  <c r="CO101" i="5" s="1"/>
  <c r="CH101" i="5"/>
  <c r="AE102" i="5"/>
  <c r="AI102" i="5"/>
  <c r="BB102" i="5"/>
  <c r="BT102" i="5"/>
  <c r="CJ102" i="5" s="1"/>
  <c r="AN102" i="5"/>
  <c r="AX102" i="5"/>
  <c r="BP102" i="5" s="1"/>
  <c r="CF102" i="5" s="1"/>
  <c r="BG102" i="5"/>
  <c r="AE103" i="5"/>
  <c r="AG103" i="5" s="1"/>
  <c r="AF103" i="5"/>
  <c r="AN103" i="5"/>
  <c r="AO103" i="5"/>
  <c r="AX103" i="5"/>
  <c r="BP103" i="5"/>
  <c r="CF103" i="5" s="1"/>
  <c r="BG103" i="5"/>
  <c r="AE104" i="5"/>
  <c r="AI104" i="5"/>
  <c r="BB104" i="5" s="1"/>
  <c r="BT104" i="5" s="1"/>
  <c r="CJ104" i="5" s="1"/>
  <c r="AN104" i="5"/>
  <c r="AX104" i="5"/>
  <c r="BG104" i="5"/>
  <c r="BP104" i="5"/>
  <c r="CF104" i="5"/>
  <c r="AE105" i="5"/>
  <c r="AF105" i="5"/>
  <c r="AY105" i="5"/>
  <c r="BQ105" i="5"/>
  <c r="CG105" i="5" s="1"/>
  <c r="AG105" i="5"/>
  <c r="AH105" i="5"/>
  <c r="BA105" i="5"/>
  <c r="BS105" i="5" s="1"/>
  <c r="CI105" i="5" s="1"/>
  <c r="AI105" i="5"/>
  <c r="BB105" i="5" s="1"/>
  <c r="BT105" i="5" s="1"/>
  <c r="CJ105" i="5" s="1"/>
  <c r="AJ105" i="5"/>
  <c r="AK105" i="5"/>
  <c r="AN105" i="5"/>
  <c r="AO105" i="5"/>
  <c r="AP105" i="5"/>
  <c r="BH105" i="5"/>
  <c r="BX105" i="5" s="1"/>
  <c r="CN105" i="5" s="1"/>
  <c r="AQ105" i="5"/>
  <c r="AR105" i="5"/>
  <c r="BJ105" i="5" s="1"/>
  <c r="BZ105" i="5" s="1"/>
  <c r="CP105" i="5" s="1"/>
  <c r="AS105" i="5"/>
  <c r="AX105" i="5"/>
  <c r="BP105" i="5"/>
  <c r="CF105" i="5"/>
  <c r="AZ105" i="5"/>
  <c r="BG105" i="5"/>
  <c r="BI105" i="5"/>
  <c r="BY105" i="5" s="1"/>
  <c r="CO105" i="5" s="1"/>
  <c r="BK105" i="5"/>
  <c r="BR105" i="5"/>
  <c r="CH105" i="5"/>
  <c r="CA105" i="5"/>
  <c r="CQ105" i="5" s="1"/>
  <c r="AE106" i="5"/>
  <c r="AI106" i="5" s="1"/>
  <c r="BB106" i="5" s="1"/>
  <c r="BT106" i="5" s="1"/>
  <c r="CJ106" i="5"/>
  <c r="AN106" i="5"/>
  <c r="AX106" i="5"/>
  <c r="BG106" i="5"/>
  <c r="BP106" i="5"/>
  <c r="CF106" i="5" s="1"/>
  <c r="AE107" i="5"/>
  <c r="AJ107" i="5" s="1"/>
  <c r="BC107" i="5" s="1"/>
  <c r="AF107" i="5"/>
  <c r="AG107" i="5"/>
  <c r="BU107" i="5"/>
  <c r="CK107" i="5" s="1"/>
  <c r="AN107" i="5"/>
  <c r="AO107" i="5"/>
  <c r="AQ107" i="5"/>
  <c r="BI107" i="5" s="1"/>
  <c r="BY107" i="5" s="1"/>
  <c r="CO107" i="5" s="1"/>
  <c r="AT107" i="5"/>
  <c r="BL107" i="5" s="1"/>
  <c r="CB107" i="5" s="1"/>
  <c r="CR107" i="5" s="1"/>
  <c r="AX107" i="5"/>
  <c r="BP107" i="5" s="1"/>
  <c r="CF107" i="5" s="1"/>
  <c r="AZ107" i="5"/>
  <c r="BR107" i="5" s="1"/>
  <c r="CH107" i="5" s="1"/>
  <c r="BG107" i="5"/>
  <c r="AE108" i="5"/>
  <c r="AI108" i="5"/>
  <c r="BB108" i="5" s="1"/>
  <c r="BT108" i="5" s="1"/>
  <c r="CJ108" i="5" s="1"/>
  <c r="AN108" i="5"/>
  <c r="AX108" i="5"/>
  <c r="BP108" i="5" s="1"/>
  <c r="CF108" i="5" s="1"/>
  <c r="BG108" i="5"/>
  <c r="AE109" i="5"/>
  <c r="AN109" i="5"/>
  <c r="AX109" i="5"/>
  <c r="BP109" i="5"/>
  <c r="CF109" i="5" s="1"/>
  <c r="BG109" i="5"/>
  <c r="AE110" i="5"/>
  <c r="AI110" i="5" s="1"/>
  <c r="BB110" i="5"/>
  <c r="BT110" i="5" s="1"/>
  <c r="CJ110" i="5" s="1"/>
  <c r="AN110" i="5"/>
  <c r="AX110" i="5"/>
  <c r="BP110" i="5" s="1"/>
  <c r="CF110" i="5" s="1"/>
  <c r="BG110" i="5"/>
  <c r="AE111" i="5"/>
  <c r="AN111" i="5"/>
  <c r="AX111" i="5"/>
  <c r="BP111" i="5" s="1"/>
  <c r="CF111" i="5"/>
  <c r="BG111" i="5"/>
  <c r="AE112" i="5"/>
  <c r="AI112" i="5" s="1"/>
  <c r="BB112" i="5" s="1"/>
  <c r="BT112" i="5"/>
  <c r="CJ112" i="5" s="1"/>
  <c r="AN112" i="5"/>
  <c r="AX112" i="5"/>
  <c r="BG112" i="5"/>
  <c r="BP112" i="5"/>
  <c r="CF112" i="5" s="1"/>
  <c r="AE113" i="5"/>
  <c r="AF113" i="5"/>
  <c r="AY113" i="5" s="1"/>
  <c r="BQ113" i="5" s="1"/>
  <c r="CG113" i="5" s="1"/>
  <c r="AG113" i="5"/>
  <c r="AZ113" i="5" s="1"/>
  <c r="BR113" i="5" s="1"/>
  <c r="AH113" i="5"/>
  <c r="BA113" i="5" s="1"/>
  <c r="BS113" i="5" s="1"/>
  <c r="CI113" i="5" s="1"/>
  <c r="AI113" i="5"/>
  <c r="AJ113" i="5"/>
  <c r="BC113" i="5" s="1"/>
  <c r="BU113" i="5"/>
  <c r="CK113" i="5" s="1"/>
  <c r="AK113" i="5"/>
  <c r="AU113" i="5" s="1"/>
  <c r="BM113" i="5"/>
  <c r="CC113" i="5" s="1"/>
  <c r="CS113" i="5" s="1"/>
  <c r="AN113" i="5"/>
  <c r="AO113" i="5"/>
  <c r="BK113" i="5" s="1"/>
  <c r="CA113" i="5" s="1"/>
  <c r="CQ113" i="5" s="1"/>
  <c r="AQ113" i="5"/>
  <c r="BI113" i="5" s="1"/>
  <c r="BY113" i="5" s="1"/>
  <c r="CO113" i="5" s="1"/>
  <c r="AR113" i="5"/>
  <c r="BJ113" i="5" s="1"/>
  <c r="BZ113" i="5" s="1"/>
  <c r="CP113" i="5" s="1"/>
  <c r="AS113" i="5"/>
  <c r="AT113" i="5"/>
  <c r="BL113" i="5" s="1"/>
  <c r="CB113" i="5"/>
  <c r="CR113" i="5" s="1"/>
  <c r="AX113" i="5"/>
  <c r="BP113" i="5" s="1"/>
  <c r="CF113" i="5"/>
  <c r="BB113" i="5"/>
  <c r="BT113" i="5" s="1"/>
  <c r="CJ113" i="5"/>
  <c r="BG113" i="5"/>
  <c r="CH113" i="5"/>
  <c r="AE114" i="5"/>
  <c r="AI114" i="5"/>
  <c r="AN114" i="5"/>
  <c r="AX114" i="5"/>
  <c r="BP114" i="5" s="1"/>
  <c r="BG114" i="5"/>
  <c r="CF114" i="5"/>
  <c r="AE115" i="5"/>
  <c r="AF115" i="5" s="1"/>
  <c r="AJ115" i="5"/>
  <c r="AN115" i="5"/>
  <c r="AX115" i="5"/>
  <c r="BP115" i="5"/>
  <c r="CF115" i="5" s="1"/>
  <c r="BG115" i="5"/>
  <c r="AE116" i="5"/>
  <c r="AI116" i="5" s="1"/>
  <c r="AN116" i="5"/>
  <c r="AX116" i="5"/>
  <c r="BP116" i="5" s="1"/>
  <c r="CF116" i="5" s="1"/>
  <c r="BG116" i="5"/>
  <c r="AE117" i="5"/>
  <c r="AN117" i="5"/>
  <c r="AX117" i="5"/>
  <c r="BP117" i="5"/>
  <c r="CF117" i="5" s="1"/>
  <c r="BG117" i="5"/>
  <c r="AE118" i="5"/>
  <c r="AI118" i="5" s="1"/>
  <c r="BB118" i="5" s="1"/>
  <c r="BT118" i="5" s="1"/>
  <c r="CJ118" i="5"/>
  <c r="AN118" i="5"/>
  <c r="AX118" i="5"/>
  <c r="BG118" i="5"/>
  <c r="BP118" i="5"/>
  <c r="CF118" i="5" s="1"/>
  <c r="AE119" i="5"/>
  <c r="AF119" i="5" s="1"/>
  <c r="AG119" i="5"/>
  <c r="AJ119" i="5"/>
  <c r="BC119" i="5" s="1"/>
  <c r="BU119" i="5" s="1"/>
  <c r="CK119" i="5"/>
  <c r="AN119" i="5"/>
  <c r="AX119" i="5"/>
  <c r="BP119" i="5" s="1"/>
  <c r="CF119" i="5" s="1"/>
  <c r="BG119" i="5"/>
  <c r="AE120" i="5"/>
  <c r="AI120" i="5"/>
  <c r="BB120" i="5" s="1"/>
  <c r="BT120" i="5" s="1"/>
  <c r="CJ120" i="5" s="1"/>
  <c r="AN120" i="5"/>
  <c r="AX120" i="5"/>
  <c r="BP120" i="5" s="1"/>
  <c r="CF120" i="5" s="1"/>
  <c r="BG120" i="5"/>
  <c r="AE121" i="5"/>
  <c r="AF121" i="5" s="1"/>
  <c r="AH121" i="5"/>
  <c r="BA121" i="5" s="1"/>
  <c r="BS121" i="5" s="1"/>
  <c r="CI121" i="5" s="1"/>
  <c r="AI121" i="5"/>
  <c r="AJ121" i="5"/>
  <c r="BC121" i="5" s="1"/>
  <c r="BU121" i="5" s="1"/>
  <c r="CK121" i="5"/>
  <c r="AK121" i="5"/>
  <c r="AN121" i="5"/>
  <c r="AO121" i="5"/>
  <c r="AX121" i="5"/>
  <c r="BP121" i="5"/>
  <c r="CF121" i="5"/>
  <c r="BG121" i="5"/>
  <c r="AE122" i="5"/>
  <c r="AI122" i="5"/>
  <c r="BB122" i="5"/>
  <c r="BT122" i="5" s="1"/>
  <c r="CJ122" i="5" s="1"/>
  <c r="AN122" i="5"/>
  <c r="AX122" i="5"/>
  <c r="BP122" i="5" s="1"/>
  <c r="CF122" i="5" s="1"/>
  <c r="BG122" i="5"/>
  <c r="A62" i="1"/>
  <c r="H6" i="1"/>
  <c r="C16" i="1" s="1"/>
  <c r="G6" i="1"/>
  <c r="C15" i="1"/>
  <c r="F6" i="1"/>
  <c r="C14" i="1" s="1"/>
  <c r="E6" i="1"/>
  <c r="C13" i="1"/>
  <c r="D6" i="1"/>
  <c r="C12" i="1" s="1"/>
  <c r="C11" i="1"/>
  <c r="X71" i="1"/>
  <c r="X72" i="1"/>
  <c r="X73" i="1"/>
  <c r="AF73" i="1" s="1"/>
  <c r="X74" i="1"/>
  <c r="X75" i="1"/>
  <c r="AF75" i="1"/>
  <c r="X76" i="1"/>
  <c r="X77" i="1"/>
  <c r="AF77" i="1"/>
  <c r="X78" i="1"/>
  <c r="X79" i="1"/>
  <c r="AF79" i="1" s="1"/>
  <c r="X80" i="1"/>
  <c r="X81" i="1"/>
  <c r="AF81" i="1" s="1"/>
  <c r="X82" i="1"/>
  <c r="X83" i="1"/>
  <c r="AF83" i="1"/>
  <c r="X84" i="1"/>
  <c r="X85" i="1"/>
  <c r="AF85" i="1"/>
  <c r="X86" i="1"/>
  <c r="X87" i="1"/>
  <c r="AF87" i="1" s="1"/>
  <c r="X88" i="1"/>
  <c r="X89" i="1"/>
  <c r="AF89" i="1" s="1"/>
  <c r="X90" i="1"/>
  <c r="X91" i="1"/>
  <c r="AF91" i="1"/>
  <c r="X92" i="1"/>
  <c r="X93" i="1"/>
  <c r="AF93" i="1"/>
  <c r="X94" i="1"/>
  <c r="X95" i="1"/>
  <c r="AF95" i="1" s="1"/>
  <c r="X96" i="1"/>
  <c r="X97" i="1"/>
  <c r="AF97" i="1" s="1"/>
  <c r="X98" i="1"/>
  <c r="X99" i="1"/>
  <c r="AF99" i="1"/>
  <c r="X100" i="1"/>
  <c r="X101" i="1"/>
  <c r="AF101" i="1"/>
  <c r="X102" i="1"/>
  <c r="X103" i="1"/>
  <c r="AF103" i="1"/>
  <c r="X104" i="1"/>
  <c r="X105" i="1"/>
  <c r="AF105" i="1" s="1"/>
  <c r="X106" i="1"/>
  <c r="X107" i="1"/>
  <c r="AF107" i="1"/>
  <c r="X108" i="1"/>
  <c r="X109" i="1"/>
  <c r="AF109" i="1"/>
  <c r="X110" i="1"/>
  <c r="X111" i="1"/>
  <c r="AF111" i="1" s="1"/>
  <c r="X112" i="1"/>
  <c r="X113" i="1"/>
  <c r="X114" i="1"/>
  <c r="X115" i="1"/>
  <c r="AF115" i="1"/>
  <c r="X116" i="1"/>
  <c r="X117" i="1"/>
  <c r="AF117" i="1"/>
  <c r="X118" i="1"/>
  <c r="X119" i="1"/>
  <c r="AF119" i="1" s="1"/>
  <c r="X70" i="1"/>
  <c r="BW69" i="1"/>
  <c r="BR69" i="1"/>
  <c r="E11" i="1"/>
  <c r="G11" i="1"/>
  <c r="F11" i="1"/>
  <c r="I30" i="1"/>
  <c r="I31" i="1"/>
  <c r="D30" i="1"/>
  <c r="D31" i="1"/>
  <c r="J8" i="1"/>
  <c r="F30" i="1"/>
  <c r="F31" i="1"/>
  <c r="G30" i="1"/>
  <c r="G31" i="1"/>
  <c r="H30" i="1"/>
  <c r="H31" i="1"/>
  <c r="E30" i="1"/>
  <c r="E31" i="1"/>
  <c r="AM71" i="1"/>
  <c r="BA71" i="1" s="1"/>
  <c r="BM71" i="1" s="1"/>
  <c r="AM72" i="1"/>
  <c r="BA72" i="1"/>
  <c r="BM72" i="1" s="1"/>
  <c r="AM73" i="1"/>
  <c r="BA73" i="1" s="1"/>
  <c r="BM73" i="1" s="1"/>
  <c r="AM74" i="1"/>
  <c r="BA74" i="1" s="1"/>
  <c r="BM74" i="1" s="1"/>
  <c r="AM75" i="1"/>
  <c r="BA75" i="1"/>
  <c r="BM75" i="1" s="1"/>
  <c r="AM76" i="1"/>
  <c r="BA76" i="1"/>
  <c r="BM76" i="1"/>
  <c r="AM77" i="1"/>
  <c r="BA77" i="1" s="1"/>
  <c r="BM77" i="1" s="1"/>
  <c r="AM78" i="1"/>
  <c r="BA78" i="1" s="1"/>
  <c r="BM78" i="1" s="1"/>
  <c r="AM70" i="1"/>
  <c r="BA70" i="1"/>
  <c r="BM70" i="1" s="1"/>
  <c r="AM79" i="1"/>
  <c r="BA79" i="1"/>
  <c r="BM79" i="1"/>
  <c r="AM80" i="1"/>
  <c r="BA80" i="1" s="1"/>
  <c r="BM80" i="1" s="1"/>
  <c r="AM81" i="1"/>
  <c r="BA81" i="1" s="1"/>
  <c r="BM81" i="1" s="1"/>
  <c r="AM82" i="1"/>
  <c r="BA82" i="1"/>
  <c r="BM82" i="1" s="1"/>
  <c r="AM83" i="1"/>
  <c r="BA83" i="1"/>
  <c r="BM83" i="1"/>
  <c r="AM84" i="1"/>
  <c r="BA84" i="1" s="1"/>
  <c r="BM84" i="1" s="1"/>
  <c r="AM85" i="1"/>
  <c r="BA85" i="1" s="1"/>
  <c r="BM85" i="1" s="1"/>
  <c r="AM86" i="1"/>
  <c r="BA86" i="1"/>
  <c r="BM86" i="1" s="1"/>
  <c r="AM87" i="1"/>
  <c r="BA87" i="1"/>
  <c r="BM87" i="1"/>
  <c r="AM88" i="1"/>
  <c r="BA88" i="1"/>
  <c r="BM88" i="1"/>
  <c r="AM89" i="1"/>
  <c r="BA89" i="1" s="1"/>
  <c r="BM89" i="1" s="1"/>
  <c r="AM90" i="1"/>
  <c r="BA90" i="1"/>
  <c r="BM90" i="1" s="1"/>
  <c r="AM91" i="1"/>
  <c r="BA91" i="1"/>
  <c r="BM91" i="1"/>
  <c r="AM92" i="1"/>
  <c r="BA92" i="1"/>
  <c r="BM92" i="1"/>
  <c r="AM93" i="1"/>
  <c r="BA93" i="1" s="1"/>
  <c r="BM93" i="1" s="1"/>
  <c r="AM94" i="1"/>
  <c r="BA94" i="1"/>
  <c r="BM94" i="1" s="1"/>
  <c r="AM95" i="1"/>
  <c r="BA95" i="1"/>
  <c r="BM95" i="1"/>
  <c r="AM96" i="1"/>
  <c r="BA96" i="1" s="1"/>
  <c r="BM96" i="1" s="1"/>
  <c r="AM97" i="1"/>
  <c r="BA97" i="1" s="1"/>
  <c r="BM97" i="1" s="1"/>
  <c r="AM98" i="1"/>
  <c r="BA98" i="1"/>
  <c r="BM98" i="1" s="1"/>
  <c r="AM99" i="1"/>
  <c r="BA99" i="1"/>
  <c r="BM99" i="1"/>
  <c r="AM100" i="1"/>
  <c r="BA100" i="1" s="1"/>
  <c r="BM100" i="1" s="1"/>
  <c r="AM101" i="1"/>
  <c r="BA101" i="1" s="1"/>
  <c r="BM101" i="1" s="1"/>
  <c r="AM102" i="1"/>
  <c r="BA102" i="1"/>
  <c r="BM102" i="1" s="1"/>
  <c r="AM103" i="1"/>
  <c r="BA103" i="1"/>
  <c r="BM103" i="1"/>
  <c r="AM104" i="1"/>
  <c r="BA104" i="1" s="1"/>
  <c r="BM104" i="1" s="1"/>
  <c r="AM105" i="1"/>
  <c r="BA105" i="1" s="1"/>
  <c r="BM105" i="1" s="1"/>
  <c r="AM106" i="1"/>
  <c r="BA106" i="1"/>
  <c r="BM106" i="1" s="1"/>
  <c r="AM107" i="1"/>
  <c r="BA107" i="1"/>
  <c r="BM107" i="1"/>
  <c r="AM108" i="1"/>
  <c r="BA108" i="1"/>
  <c r="BM108" i="1"/>
  <c r="AM109" i="1"/>
  <c r="BA109" i="1" s="1"/>
  <c r="BM109" i="1" s="1"/>
  <c r="AM110" i="1"/>
  <c r="BA110" i="1"/>
  <c r="BM110" i="1" s="1"/>
  <c r="AM111" i="1"/>
  <c r="BA111" i="1"/>
  <c r="BM111" i="1"/>
  <c r="AM112" i="1"/>
  <c r="BA112" i="1"/>
  <c r="BM112" i="1"/>
  <c r="AM113" i="1"/>
  <c r="BA113" i="1" s="1"/>
  <c r="BM113" i="1" s="1"/>
  <c r="AM114" i="1"/>
  <c r="BA114" i="1"/>
  <c r="BM114" i="1" s="1"/>
  <c r="AM115" i="1"/>
  <c r="BA115" i="1"/>
  <c r="BM115" i="1"/>
  <c r="AM116" i="1"/>
  <c r="BA116" i="1" s="1"/>
  <c r="BM116" i="1" s="1"/>
  <c r="AM117" i="1"/>
  <c r="BA117" i="1" s="1"/>
  <c r="BM117" i="1" s="1"/>
  <c r="AM118" i="1"/>
  <c r="BA118" i="1"/>
  <c r="BM118" i="1" s="1"/>
  <c r="AM119" i="1"/>
  <c r="BA119" i="1"/>
  <c r="BM119" i="1"/>
  <c r="BN69" i="1"/>
  <c r="BO69" i="1"/>
  <c r="BP69" i="1"/>
  <c r="BQ69" i="1"/>
  <c r="BS69" i="1"/>
  <c r="BT69" i="1"/>
  <c r="BU69" i="1"/>
  <c r="BV69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70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F27" i="1"/>
  <c r="O10" i="1"/>
  <c r="D6" i="4"/>
  <c r="E6" i="4"/>
  <c r="C13" i="4"/>
  <c r="H6" i="4"/>
  <c r="C16" i="4"/>
  <c r="G6" i="4"/>
  <c r="C15" i="4"/>
  <c r="F6" i="4"/>
  <c r="C14" i="4"/>
  <c r="C12" i="4"/>
  <c r="C11" i="4"/>
  <c r="X71" i="4"/>
  <c r="AC71" i="4" s="1"/>
  <c r="X72" i="4"/>
  <c r="AF72" i="4" s="1"/>
  <c r="AU72" i="4" s="1"/>
  <c r="AB72" i="4"/>
  <c r="X73" i="4"/>
  <c r="AC73" i="4"/>
  <c r="X74" i="4"/>
  <c r="X75" i="4"/>
  <c r="AC75" i="4"/>
  <c r="X76" i="4"/>
  <c r="AC76" i="4" s="1"/>
  <c r="AF76" i="4"/>
  <c r="X77" i="4"/>
  <c r="X78" i="4"/>
  <c r="AC78" i="4"/>
  <c r="AK78" i="4"/>
  <c r="AY78" i="4" s="1"/>
  <c r="BK78" i="4" s="1"/>
  <c r="BW78" i="4" s="1"/>
  <c r="AF78" i="4"/>
  <c r="X79" i="4"/>
  <c r="AC79" i="4" s="1"/>
  <c r="X80" i="4"/>
  <c r="AF80" i="4" s="1"/>
  <c r="AU80" i="4" s="1"/>
  <c r="AC80" i="4"/>
  <c r="X81" i="4"/>
  <c r="AC81" i="4"/>
  <c r="X82" i="4"/>
  <c r="X83" i="4"/>
  <c r="AC83" i="4"/>
  <c r="X84" i="4"/>
  <c r="AC84" i="4" s="1"/>
  <c r="AK84" i="4" s="1"/>
  <c r="AY84" i="4"/>
  <c r="BK84" i="4" s="1"/>
  <c r="BW84" i="4" s="1"/>
  <c r="AF84" i="4"/>
  <c r="X85" i="4"/>
  <c r="AC85" i="4" s="1"/>
  <c r="X86" i="4"/>
  <c r="AC86" i="4"/>
  <c r="AK86" i="4"/>
  <c r="AF86" i="4"/>
  <c r="X87" i="4"/>
  <c r="AC87" i="4" s="1"/>
  <c r="X88" i="4"/>
  <c r="AF88" i="4" s="1"/>
  <c r="AC88" i="4"/>
  <c r="X89" i="4"/>
  <c r="AC89" i="4"/>
  <c r="X90" i="4"/>
  <c r="X91" i="4"/>
  <c r="AC91" i="4"/>
  <c r="X92" i="4"/>
  <c r="AC92" i="4" s="1"/>
  <c r="AF92" i="4"/>
  <c r="X93" i="4"/>
  <c r="AC93" i="4" s="1"/>
  <c r="X94" i="4"/>
  <c r="AC94" i="4"/>
  <c r="AK94" i="4"/>
  <c r="AF94" i="4"/>
  <c r="X95" i="4"/>
  <c r="AC95" i="4" s="1"/>
  <c r="X96" i="4"/>
  <c r="AF96" i="4" s="1"/>
  <c r="AC96" i="4"/>
  <c r="X97" i="4"/>
  <c r="AC97" i="4"/>
  <c r="X98" i="4"/>
  <c r="X99" i="4"/>
  <c r="AC99" i="4"/>
  <c r="X100" i="4"/>
  <c r="AC100" i="4" s="1"/>
  <c r="AF100" i="4"/>
  <c r="X101" i="4"/>
  <c r="AC101" i="4" s="1"/>
  <c r="X102" i="4"/>
  <c r="AC102" i="4"/>
  <c r="AK102" i="4"/>
  <c r="AF102" i="4"/>
  <c r="X103" i="4"/>
  <c r="AC103" i="4"/>
  <c r="X104" i="4"/>
  <c r="AF104" i="4" s="1"/>
  <c r="AC104" i="4"/>
  <c r="X105" i="4"/>
  <c r="AC105" i="4"/>
  <c r="X106" i="4"/>
  <c r="X107" i="4"/>
  <c r="AC107" i="4"/>
  <c r="X108" i="4"/>
  <c r="AC108" i="4" s="1"/>
  <c r="AK108" i="4" s="1"/>
  <c r="AY108" i="4" s="1"/>
  <c r="BK108" i="4" s="1"/>
  <c r="BW108" i="4" s="1"/>
  <c r="AF108" i="4"/>
  <c r="X109" i="4"/>
  <c r="AC109" i="4" s="1"/>
  <c r="X110" i="4"/>
  <c r="AC110" i="4"/>
  <c r="AK110" i="4"/>
  <c r="AY110" i="4" s="1"/>
  <c r="BK110" i="4" s="1"/>
  <c r="BW110" i="4" s="1"/>
  <c r="AF110" i="4"/>
  <c r="X111" i="4"/>
  <c r="AC111" i="4" s="1"/>
  <c r="X112" i="4"/>
  <c r="AF112" i="4" s="1"/>
  <c r="AC112" i="4"/>
  <c r="X113" i="4"/>
  <c r="AC113" i="4"/>
  <c r="X114" i="4"/>
  <c r="X115" i="4"/>
  <c r="AC115" i="4"/>
  <c r="X116" i="4"/>
  <c r="AC116" i="4" s="1"/>
  <c r="AF116" i="4"/>
  <c r="X117" i="4"/>
  <c r="AC117" i="4" s="1"/>
  <c r="X118" i="4"/>
  <c r="AC118" i="4"/>
  <c r="AF118" i="4"/>
  <c r="X119" i="4"/>
  <c r="AC119" i="4" s="1"/>
  <c r="X70" i="4"/>
  <c r="AF70" i="4" s="1"/>
  <c r="AC70" i="4"/>
  <c r="BW69" i="4"/>
  <c r="AR78" i="4"/>
  <c r="BF78" i="4"/>
  <c r="BR78" i="4"/>
  <c r="AR84" i="4"/>
  <c r="BF84" i="4" s="1"/>
  <c r="BR84" i="4" s="1"/>
  <c r="AR86" i="4"/>
  <c r="BF86" i="4"/>
  <c r="BR86" i="4" s="1"/>
  <c r="AR94" i="4"/>
  <c r="BF94" i="4"/>
  <c r="BR94" i="4"/>
  <c r="AR102" i="4"/>
  <c r="BF102" i="4"/>
  <c r="BR102" i="4"/>
  <c r="AR108" i="4"/>
  <c r="BF108" i="4" s="1"/>
  <c r="BR108" i="4" s="1"/>
  <c r="AR110" i="4"/>
  <c r="BF110" i="4"/>
  <c r="BR110" i="4" s="1"/>
  <c r="BR69" i="4"/>
  <c r="E11" i="4"/>
  <c r="G11" i="4" s="1"/>
  <c r="I30" i="4"/>
  <c r="I31" i="4"/>
  <c r="D30" i="4"/>
  <c r="D31" i="4"/>
  <c r="J8" i="4"/>
  <c r="F30" i="4"/>
  <c r="F31" i="4"/>
  <c r="G30" i="4"/>
  <c r="G31" i="4"/>
  <c r="H30" i="4"/>
  <c r="H31" i="4"/>
  <c r="E30" i="4"/>
  <c r="E31" i="4"/>
  <c r="AM71" i="4"/>
  <c r="BA71" i="4"/>
  <c r="BM71" i="4" s="1"/>
  <c r="Y71" i="4"/>
  <c r="AN71" i="4"/>
  <c r="BB71" i="4"/>
  <c r="BN71" i="4" s="1"/>
  <c r="AG71" i="4"/>
  <c r="AM72" i="4"/>
  <c r="BA72" i="4"/>
  <c r="BM72" i="4" s="1"/>
  <c r="Y72" i="4"/>
  <c r="AN72" i="4"/>
  <c r="BB72" i="4"/>
  <c r="BN72" i="4" s="1"/>
  <c r="AG72" i="4"/>
  <c r="BG72" i="4"/>
  <c r="BS72" i="4" s="1"/>
  <c r="AM73" i="4"/>
  <c r="BA73" i="4"/>
  <c r="BM73" i="4"/>
  <c r="Y73" i="4"/>
  <c r="AN73" i="4"/>
  <c r="BB73" i="4"/>
  <c r="BN73" i="4"/>
  <c r="AG73" i="4"/>
  <c r="AM74" i="4"/>
  <c r="BA74" i="4"/>
  <c r="BM74" i="4"/>
  <c r="AM75" i="4"/>
  <c r="BA75" i="4"/>
  <c r="BM75" i="4"/>
  <c r="Y75" i="4"/>
  <c r="AM76" i="4"/>
  <c r="BA76" i="4"/>
  <c r="BM76" i="4"/>
  <c r="Y76" i="4"/>
  <c r="AN76" i="4" s="1"/>
  <c r="BB76" i="4" s="1"/>
  <c r="BN76" i="4" s="1"/>
  <c r="AG76" i="4"/>
  <c r="AU76" i="4" s="1"/>
  <c r="BG76" i="4" s="1"/>
  <c r="BS76" i="4" s="1"/>
  <c r="AM77" i="4"/>
  <c r="BA77" i="4" s="1"/>
  <c r="BM77" i="4" s="1"/>
  <c r="AM78" i="4"/>
  <c r="BA78" i="4" s="1"/>
  <c r="BM78" i="4" s="1"/>
  <c r="Y78" i="4"/>
  <c r="AN78" i="4"/>
  <c r="BB78" i="4" s="1"/>
  <c r="BN78" i="4" s="1"/>
  <c r="AG78" i="4"/>
  <c r="AU78" i="4"/>
  <c r="BG78" i="4" s="1"/>
  <c r="BS78" i="4" s="1"/>
  <c r="Y70" i="4"/>
  <c r="AM70" i="4"/>
  <c r="BA70" i="4" s="1"/>
  <c r="BM70" i="4" s="1"/>
  <c r="AM79" i="4"/>
  <c r="BA79" i="4" s="1"/>
  <c r="BM79" i="4" s="1"/>
  <c r="AM80" i="4"/>
  <c r="BA80" i="4"/>
  <c r="BM80" i="4" s="1"/>
  <c r="Y80" i="4"/>
  <c r="AN80" i="4"/>
  <c r="BB80" i="4"/>
  <c r="BN80" i="4" s="1"/>
  <c r="AG80" i="4"/>
  <c r="BG80" i="4"/>
  <c r="BS80" i="4" s="1"/>
  <c r="AM81" i="4"/>
  <c r="BA81" i="4"/>
  <c r="BM81" i="4"/>
  <c r="AM82" i="4"/>
  <c r="BA82" i="4"/>
  <c r="BM82" i="4"/>
  <c r="Y82" i="4"/>
  <c r="AN82" i="4" s="1"/>
  <c r="BB82" i="4" s="1"/>
  <c r="BN82" i="4" s="1"/>
  <c r="AB82" i="4"/>
  <c r="AM83" i="4"/>
  <c r="BA83" i="4" s="1"/>
  <c r="BM83" i="4" s="1"/>
  <c r="AM84" i="4"/>
  <c r="BA84" i="4"/>
  <c r="BM84" i="4" s="1"/>
  <c r="Y84" i="4"/>
  <c r="AN84" i="4"/>
  <c r="BB84" i="4"/>
  <c r="BN84" i="4" s="1"/>
  <c r="AG84" i="4"/>
  <c r="AU84" i="4"/>
  <c r="BG84" i="4"/>
  <c r="BS84" i="4" s="1"/>
  <c r="AM85" i="4"/>
  <c r="BA85" i="4"/>
  <c r="BM85" i="4"/>
  <c r="AM86" i="4"/>
  <c r="BA86" i="4"/>
  <c r="BM86" i="4"/>
  <c r="Y86" i="4"/>
  <c r="AB86" i="4"/>
  <c r="AQ86" i="4" s="1"/>
  <c r="BE86" i="4" s="1"/>
  <c r="BQ86" i="4" s="1"/>
  <c r="AJ86" i="4"/>
  <c r="AX86" i="4" s="1"/>
  <c r="BJ86" i="4" s="1"/>
  <c r="BV86" i="4" s="1"/>
  <c r="AM87" i="4"/>
  <c r="BA87" i="4" s="1"/>
  <c r="BM87" i="4" s="1"/>
  <c r="AM88" i="4"/>
  <c r="BA88" i="4"/>
  <c r="BM88" i="4" s="1"/>
  <c r="Y88" i="4"/>
  <c r="AN88" i="4"/>
  <c r="BB88" i="4"/>
  <c r="BN88" i="4" s="1"/>
  <c r="AG88" i="4"/>
  <c r="AM89" i="4"/>
  <c r="BA89" i="4"/>
  <c r="BM89" i="4"/>
  <c r="AM90" i="4"/>
  <c r="BA90" i="4"/>
  <c r="BM90" i="4"/>
  <c r="AM91" i="4"/>
  <c r="BA91" i="4" s="1"/>
  <c r="BM91" i="4" s="1"/>
  <c r="AM92" i="4"/>
  <c r="BA92" i="4"/>
  <c r="BM92" i="4" s="1"/>
  <c r="Y92" i="4"/>
  <c r="AN92" i="4"/>
  <c r="BB92" i="4"/>
  <c r="BN92" i="4" s="1"/>
  <c r="AG92" i="4"/>
  <c r="AU92" i="4"/>
  <c r="BG92" i="4"/>
  <c r="BS92" i="4" s="1"/>
  <c r="AM93" i="4"/>
  <c r="BA93" i="4"/>
  <c r="BM93" i="4"/>
  <c r="AM94" i="4"/>
  <c r="BA94" i="4"/>
  <c r="BM94" i="4"/>
  <c r="Y94" i="4"/>
  <c r="AN94" i="4" s="1"/>
  <c r="BB94" i="4" s="1"/>
  <c r="BN94" i="4" s="1"/>
  <c r="AA94" i="4"/>
  <c r="AP94" i="4" s="1"/>
  <c r="BD94" i="4" s="1"/>
  <c r="BP94" i="4" s="1"/>
  <c r="AB94" i="4"/>
  <c r="AQ94" i="4" s="1"/>
  <c r="BE94" i="4" s="1"/>
  <c r="BQ94" i="4" s="1"/>
  <c r="AG94" i="4"/>
  <c r="AU94" i="4" s="1"/>
  <c r="BG94" i="4" s="1"/>
  <c r="BS94" i="4" s="1"/>
  <c r="AI94" i="4"/>
  <c r="AW94" i="4" s="1"/>
  <c r="BI94" i="4" s="1"/>
  <c r="BU94" i="4" s="1"/>
  <c r="AM95" i="4"/>
  <c r="BA95" i="4" s="1"/>
  <c r="BM95" i="4" s="1"/>
  <c r="AM96" i="4"/>
  <c r="BA96" i="4"/>
  <c r="BM96" i="4" s="1"/>
  <c r="Y96" i="4"/>
  <c r="AN96" i="4"/>
  <c r="BB96" i="4"/>
  <c r="BN96" i="4" s="1"/>
  <c r="AA96" i="4"/>
  <c r="AP96" i="4"/>
  <c r="BD96" i="4"/>
  <c r="BP96" i="4" s="1"/>
  <c r="AG96" i="4"/>
  <c r="AI96" i="4"/>
  <c r="AM97" i="4"/>
  <c r="BA97" i="4"/>
  <c r="BM97" i="4"/>
  <c r="AM98" i="4"/>
  <c r="BA98" i="4"/>
  <c r="BM98" i="4"/>
  <c r="Y98" i="4"/>
  <c r="AM99" i="4"/>
  <c r="BA99" i="4" s="1"/>
  <c r="BM99" i="4" s="1"/>
  <c r="AM100" i="4"/>
  <c r="BA100" i="4"/>
  <c r="BM100" i="4" s="1"/>
  <c r="Y100" i="4"/>
  <c r="AN100" i="4"/>
  <c r="BB100" i="4"/>
  <c r="BN100" i="4" s="1"/>
  <c r="AA100" i="4"/>
  <c r="AP100" i="4"/>
  <c r="BD100" i="4"/>
  <c r="BP100" i="4" s="1"/>
  <c r="AG100" i="4"/>
  <c r="AU100" i="4"/>
  <c r="BG100" i="4"/>
  <c r="BS100" i="4" s="1"/>
  <c r="AI100" i="4"/>
  <c r="AW100" i="4"/>
  <c r="BI100" i="4"/>
  <c r="BU100" i="4" s="1"/>
  <c r="AM101" i="4"/>
  <c r="BA101" i="4"/>
  <c r="BM101" i="4"/>
  <c r="AM102" i="4"/>
  <c r="BA102" i="4"/>
  <c r="BM102" i="4"/>
  <c r="Y102" i="4"/>
  <c r="AN102" i="4" s="1"/>
  <c r="BB102" i="4" s="1"/>
  <c r="BN102" i="4" s="1"/>
  <c r="AA102" i="4"/>
  <c r="AP102" i="4" s="1"/>
  <c r="BD102" i="4" s="1"/>
  <c r="BP102" i="4" s="1"/>
  <c r="AB102" i="4"/>
  <c r="AQ102" i="4" s="1"/>
  <c r="BE102" i="4" s="1"/>
  <c r="BQ102" i="4" s="1"/>
  <c r="AG102" i="4"/>
  <c r="AU102" i="4" s="1"/>
  <c r="BG102" i="4" s="1"/>
  <c r="BS102" i="4" s="1"/>
  <c r="AI102" i="4"/>
  <c r="AW102" i="4" s="1"/>
  <c r="BI102" i="4" s="1"/>
  <c r="BU102" i="4"/>
  <c r="AJ102" i="4"/>
  <c r="AX102" i="4" s="1"/>
  <c r="BJ102" i="4" s="1"/>
  <c r="BV102" i="4" s="1"/>
  <c r="AM103" i="4"/>
  <c r="BA103" i="4" s="1"/>
  <c r="BM103" i="4" s="1"/>
  <c r="AM104" i="4"/>
  <c r="BA104" i="4"/>
  <c r="BM104" i="4" s="1"/>
  <c r="Y104" i="4"/>
  <c r="AN104" i="4"/>
  <c r="BB104" i="4"/>
  <c r="BN104" i="4" s="1"/>
  <c r="AA104" i="4"/>
  <c r="AP104" i="4"/>
  <c r="BD104" i="4" s="1"/>
  <c r="BP104" i="4" s="1"/>
  <c r="AG104" i="4"/>
  <c r="AU104" i="4"/>
  <c r="BG104" i="4"/>
  <c r="BS104" i="4" s="1"/>
  <c r="AI104" i="4"/>
  <c r="AW104" i="4"/>
  <c r="BI104" i="4" s="1"/>
  <c r="BU104" i="4" s="1"/>
  <c r="AM105" i="4"/>
  <c r="BA105" i="4"/>
  <c r="BM105" i="4"/>
  <c r="AM106" i="4"/>
  <c r="BA106" i="4"/>
  <c r="BM106" i="4"/>
  <c r="Y106" i="4"/>
  <c r="AN106" i="4" s="1"/>
  <c r="BB106" i="4"/>
  <c r="BN106" i="4" s="1"/>
  <c r="AA106" i="4"/>
  <c r="AP106" i="4" s="1"/>
  <c r="BD106" i="4"/>
  <c r="BP106" i="4"/>
  <c r="AB106" i="4"/>
  <c r="AQ106" i="4" s="1"/>
  <c r="BE106" i="4" s="1"/>
  <c r="BQ106" i="4" s="1"/>
  <c r="AG106" i="4"/>
  <c r="AI106" i="4"/>
  <c r="AM107" i="4"/>
  <c r="BA107" i="4" s="1"/>
  <c r="BM107" i="4" s="1"/>
  <c r="AM108" i="4"/>
  <c r="BA108" i="4"/>
  <c r="BM108" i="4" s="1"/>
  <c r="Y108" i="4"/>
  <c r="AN108" i="4" s="1"/>
  <c r="BB108" i="4" s="1"/>
  <c r="BN108" i="4" s="1"/>
  <c r="AA108" i="4"/>
  <c r="AB108" i="4"/>
  <c r="AQ108" i="4"/>
  <c r="BE108" i="4" s="1"/>
  <c r="BQ108" i="4" s="1"/>
  <c r="AJ108" i="4"/>
  <c r="AX108" i="4" s="1"/>
  <c r="BJ108" i="4" s="1"/>
  <c r="BV108" i="4" s="1"/>
  <c r="AM109" i="4"/>
  <c r="BA109" i="4"/>
  <c r="BM109" i="4" s="1"/>
  <c r="AM110" i="4"/>
  <c r="BA110" i="4"/>
  <c r="BM110" i="4"/>
  <c r="Y110" i="4"/>
  <c r="AN110" i="4" s="1"/>
  <c r="BB110" i="4" s="1"/>
  <c r="BN110" i="4" s="1"/>
  <c r="AA110" i="4"/>
  <c r="AB110" i="4"/>
  <c r="AQ110" i="4" s="1"/>
  <c r="BE110" i="4"/>
  <c r="BQ110" i="4" s="1"/>
  <c r="AJ110" i="4"/>
  <c r="AX110" i="4" s="1"/>
  <c r="BJ110" i="4" s="1"/>
  <c r="BV110" i="4" s="1"/>
  <c r="AM111" i="4"/>
  <c r="BA111" i="4" s="1"/>
  <c r="BM111" i="4"/>
  <c r="AM112" i="4"/>
  <c r="BA112" i="4" s="1"/>
  <c r="BM112" i="4" s="1"/>
  <c r="Y112" i="4"/>
  <c r="AA112" i="4"/>
  <c r="AP112" i="4" s="1"/>
  <c r="BD112" i="4" s="1"/>
  <c r="BP112" i="4" s="1"/>
  <c r="AB112" i="4"/>
  <c r="AQ112" i="4" s="1"/>
  <c r="BE112" i="4" s="1"/>
  <c r="BQ112" i="4" s="1"/>
  <c r="AI112" i="4"/>
  <c r="AW112" i="4" s="1"/>
  <c r="BI112" i="4" s="1"/>
  <c r="BU112" i="4" s="1"/>
  <c r="AJ112" i="4"/>
  <c r="AX112" i="4" s="1"/>
  <c r="BJ112" i="4" s="1"/>
  <c r="BV112" i="4" s="1"/>
  <c r="AM113" i="4"/>
  <c r="BA113" i="4" s="1"/>
  <c r="BM113" i="4" s="1"/>
  <c r="AM114" i="4"/>
  <c r="BA114" i="4"/>
  <c r="BM114" i="4" s="1"/>
  <c r="AM115" i="4"/>
  <c r="BA115" i="4"/>
  <c r="BM115" i="4"/>
  <c r="AM116" i="4"/>
  <c r="BA116" i="4" s="1"/>
  <c r="BM116" i="4" s="1"/>
  <c r="Y116" i="4"/>
  <c r="AN116" i="4" s="1"/>
  <c r="BB116" i="4" s="1"/>
  <c r="BN116" i="4" s="1"/>
  <c r="AA116" i="4"/>
  <c r="AB116" i="4"/>
  <c r="AQ116" i="4" s="1"/>
  <c r="BE116" i="4" s="1"/>
  <c r="BQ116" i="4" s="1"/>
  <c r="AG116" i="4"/>
  <c r="AU116" i="4" s="1"/>
  <c r="BG116" i="4" s="1"/>
  <c r="BS116" i="4" s="1"/>
  <c r="AJ116" i="4"/>
  <c r="AX116" i="4" s="1"/>
  <c r="BJ116" i="4" s="1"/>
  <c r="BV116" i="4" s="1"/>
  <c r="AM117" i="4"/>
  <c r="BA117" i="4" s="1"/>
  <c r="BM117" i="4" s="1"/>
  <c r="AM118" i="4"/>
  <c r="BA118" i="4"/>
  <c r="BM118" i="4" s="1"/>
  <c r="Y118" i="4"/>
  <c r="AN118" i="4"/>
  <c r="BB118" i="4"/>
  <c r="BN118" i="4" s="1"/>
  <c r="AA118" i="4"/>
  <c r="AP118" i="4"/>
  <c r="BD118" i="4"/>
  <c r="BP118" i="4" s="1"/>
  <c r="AB118" i="4"/>
  <c r="AQ118" i="4"/>
  <c r="BE118" i="4"/>
  <c r="BQ118" i="4" s="1"/>
  <c r="AG118" i="4"/>
  <c r="AU118" i="4"/>
  <c r="BG118" i="4"/>
  <c r="BS118" i="4" s="1"/>
  <c r="AI118" i="4"/>
  <c r="AW118" i="4" s="1"/>
  <c r="BI118" i="4" s="1"/>
  <c r="BU118" i="4" s="1"/>
  <c r="AJ118" i="4"/>
  <c r="AX118" i="4" s="1"/>
  <c r="BJ118" i="4" s="1"/>
  <c r="BV118" i="4" s="1"/>
  <c r="AM119" i="4"/>
  <c r="BA119" i="4" s="1"/>
  <c r="BM119" i="4" s="1"/>
  <c r="BN69" i="4"/>
  <c r="BO69" i="4"/>
  <c r="BP69" i="4"/>
  <c r="BQ69" i="4"/>
  <c r="BS69" i="4"/>
  <c r="BT69" i="4"/>
  <c r="BU69" i="4"/>
  <c r="BV69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T116" i="4"/>
  <c r="AT117" i="4"/>
  <c r="AT118" i="4"/>
  <c r="AT119" i="4"/>
  <c r="AT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70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F27" i="4"/>
  <c r="O10" i="4"/>
  <c r="G14" i="4"/>
  <c r="G12" i="4"/>
  <c r="G16" i="4"/>
  <c r="E16" i="4" s="1"/>
  <c r="F16" i="4" s="1"/>
  <c r="G15" i="4"/>
  <c r="E15" i="4" s="1"/>
  <c r="F15" i="4" s="1"/>
  <c r="G13" i="4"/>
  <c r="E13" i="4"/>
  <c r="F13" i="4" s="1"/>
  <c r="Z72" i="4"/>
  <c r="Z74" i="4"/>
  <c r="Z76" i="4"/>
  <c r="Z78" i="4"/>
  <c r="Z70" i="4"/>
  <c r="Z80" i="4"/>
  <c r="Z82" i="4"/>
  <c r="Z84" i="4"/>
  <c r="Z86" i="4"/>
  <c r="Z88" i="4"/>
  <c r="Z92" i="4"/>
  <c r="AR119" i="4"/>
  <c r="BF119" i="4" s="1"/>
  <c r="BR119" i="4" s="1"/>
  <c r="AK119" i="4"/>
  <c r="AR117" i="4"/>
  <c r="BF117" i="4" s="1"/>
  <c r="BR117" i="4" s="1"/>
  <c r="AK117" i="4"/>
  <c r="AY117" i="4" s="1"/>
  <c r="BK117" i="4" s="1"/>
  <c r="BW117" i="4" s="1"/>
  <c r="AR115" i="4"/>
  <c r="BF115" i="4" s="1"/>
  <c r="BR115" i="4" s="1"/>
  <c r="AK115" i="4"/>
  <c r="AR113" i="4"/>
  <c r="BF113" i="4" s="1"/>
  <c r="BR113" i="4" s="1"/>
  <c r="AK113" i="4"/>
  <c r="AY113" i="4" s="1"/>
  <c r="BK113" i="4" s="1"/>
  <c r="BW113" i="4" s="1"/>
  <c r="AR111" i="4"/>
  <c r="BF111" i="4" s="1"/>
  <c r="BR111" i="4" s="1"/>
  <c r="AK111" i="4"/>
  <c r="AR109" i="4"/>
  <c r="BF109" i="4" s="1"/>
  <c r="BR109" i="4" s="1"/>
  <c r="AK109" i="4"/>
  <c r="AY109" i="4" s="1"/>
  <c r="BK109" i="4" s="1"/>
  <c r="BW109" i="4" s="1"/>
  <c r="AR107" i="4"/>
  <c r="BF107" i="4" s="1"/>
  <c r="BR107" i="4" s="1"/>
  <c r="AK107" i="4"/>
  <c r="AR105" i="4"/>
  <c r="BF105" i="4" s="1"/>
  <c r="BR105" i="4" s="1"/>
  <c r="AK105" i="4"/>
  <c r="AY105" i="4" s="1"/>
  <c r="BK105" i="4" s="1"/>
  <c r="BW105" i="4" s="1"/>
  <c r="AR103" i="4"/>
  <c r="BF103" i="4" s="1"/>
  <c r="BR103" i="4" s="1"/>
  <c r="AK103" i="4"/>
  <c r="AR101" i="4"/>
  <c r="BF101" i="4" s="1"/>
  <c r="BR101" i="4" s="1"/>
  <c r="AK101" i="4"/>
  <c r="AY101" i="4" s="1"/>
  <c r="AR99" i="4"/>
  <c r="BF99" i="4" s="1"/>
  <c r="BR99" i="4" s="1"/>
  <c r="AK99" i="4"/>
  <c r="AR97" i="4"/>
  <c r="BF97" i="4" s="1"/>
  <c r="BR97" i="4" s="1"/>
  <c r="AK97" i="4"/>
  <c r="AY97" i="4" s="1"/>
  <c r="BK97" i="4" s="1"/>
  <c r="BW97" i="4" s="1"/>
  <c r="AR95" i="4"/>
  <c r="BF95" i="4" s="1"/>
  <c r="BR95" i="4" s="1"/>
  <c r="AK95" i="4"/>
  <c r="AR93" i="4"/>
  <c r="BF93" i="4" s="1"/>
  <c r="BR93" i="4" s="1"/>
  <c r="AK93" i="4"/>
  <c r="AY93" i="4" s="1"/>
  <c r="BK93" i="4" s="1"/>
  <c r="BW93" i="4" s="1"/>
  <c r="AR91" i="4"/>
  <c r="BF91" i="4" s="1"/>
  <c r="BR91" i="4" s="1"/>
  <c r="AK91" i="4"/>
  <c r="AR89" i="4"/>
  <c r="BF89" i="4" s="1"/>
  <c r="BR89" i="4" s="1"/>
  <c r="AK89" i="4"/>
  <c r="AY89" i="4" s="1"/>
  <c r="BK89" i="4" s="1"/>
  <c r="BW89" i="4" s="1"/>
  <c r="AR87" i="4"/>
  <c r="BF87" i="4" s="1"/>
  <c r="BR87" i="4" s="1"/>
  <c r="AK87" i="4"/>
  <c r="AR85" i="4"/>
  <c r="BF85" i="4" s="1"/>
  <c r="BR85" i="4" s="1"/>
  <c r="AK85" i="4"/>
  <c r="AY85" i="4" s="1"/>
  <c r="BK85" i="4" s="1"/>
  <c r="BW85" i="4" s="1"/>
  <c r="AR83" i="4"/>
  <c r="BF83" i="4" s="1"/>
  <c r="BR83" i="4" s="1"/>
  <c r="AK83" i="4"/>
  <c r="AR81" i="4"/>
  <c r="BF81" i="4" s="1"/>
  <c r="BR81" i="4" s="1"/>
  <c r="AK81" i="4"/>
  <c r="AY81" i="4" s="1"/>
  <c r="BK81" i="4" s="1"/>
  <c r="BW81" i="4" s="1"/>
  <c r="AR79" i="4"/>
  <c r="BF79" i="4" s="1"/>
  <c r="BR79" i="4" s="1"/>
  <c r="AK79" i="4"/>
  <c r="AR75" i="4"/>
  <c r="BF75" i="4" s="1"/>
  <c r="BR75" i="4" s="1"/>
  <c r="AK75" i="4"/>
  <c r="AR73" i="4"/>
  <c r="BF73" i="4" s="1"/>
  <c r="BR73" i="4" s="1"/>
  <c r="AK73" i="4"/>
  <c r="AR71" i="4"/>
  <c r="BF71" i="4" s="1"/>
  <c r="BR71" i="4" s="1"/>
  <c r="AK71" i="4"/>
  <c r="Z118" i="4"/>
  <c r="Z116" i="4"/>
  <c r="Z112" i="4"/>
  <c r="Z110" i="4"/>
  <c r="Z108" i="4"/>
  <c r="Z106" i="4"/>
  <c r="Z104" i="4"/>
  <c r="Z102" i="4"/>
  <c r="Z100" i="4"/>
  <c r="Z96" i="4"/>
  <c r="Z94" i="4"/>
  <c r="I16" i="4"/>
  <c r="G16" i="1"/>
  <c r="G15" i="1"/>
  <c r="AC70" i="1"/>
  <c r="AF70" i="1"/>
  <c r="AB70" i="1"/>
  <c r="AA70" i="1"/>
  <c r="Y70" i="1"/>
  <c r="AC118" i="1"/>
  <c r="AF118" i="1"/>
  <c r="AC116" i="1"/>
  <c r="AF116" i="1"/>
  <c r="AC114" i="1"/>
  <c r="AF114" i="1"/>
  <c r="AY114" i="1" s="1"/>
  <c r="BK114" i="1" s="1"/>
  <c r="BW114" i="1" s="1"/>
  <c r="AC112" i="1"/>
  <c r="AF112" i="1"/>
  <c r="AC110" i="1"/>
  <c r="AF110" i="1"/>
  <c r="AC108" i="1"/>
  <c r="AF108" i="1"/>
  <c r="AC106" i="1"/>
  <c r="AF106" i="1"/>
  <c r="AY106" i="1" s="1"/>
  <c r="BK106" i="1" s="1"/>
  <c r="BW106" i="1" s="1"/>
  <c r="AC104" i="1"/>
  <c r="AF104" i="1"/>
  <c r="Y104" i="1"/>
  <c r="AA104" i="1"/>
  <c r="AB104" i="1"/>
  <c r="AC102" i="1"/>
  <c r="AF102" i="1"/>
  <c r="Y102" i="1"/>
  <c r="AA102" i="1"/>
  <c r="AB102" i="1"/>
  <c r="AC100" i="1"/>
  <c r="AF100" i="1"/>
  <c r="Y100" i="1"/>
  <c r="AA100" i="1"/>
  <c r="AB100" i="1"/>
  <c r="AC98" i="1"/>
  <c r="AF98" i="1"/>
  <c r="Y98" i="1"/>
  <c r="AA98" i="1"/>
  <c r="AB98" i="1"/>
  <c r="AC96" i="1"/>
  <c r="AF96" i="1"/>
  <c r="Y96" i="1"/>
  <c r="AA96" i="1"/>
  <c r="AB96" i="1"/>
  <c r="AC92" i="1"/>
  <c r="AF92" i="1"/>
  <c r="Y92" i="1"/>
  <c r="AA92" i="1"/>
  <c r="AB92" i="1"/>
  <c r="AC90" i="1"/>
  <c r="AF90" i="1"/>
  <c r="Y90" i="1"/>
  <c r="AA90" i="1"/>
  <c r="AB90" i="1"/>
  <c r="AC88" i="1"/>
  <c r="AF88" i="1"/>
  <c r="Y88" i="1"/>
  <c r="AA88" i="1"/>
  <c r="AB88" i="1"/>
  <c r="AC86" i="1"/>
  <c r="AF86" i="1"/>
  <c r="Y86" i="1"/>
  <c r="AA86" i="1"/>
  <c r="AB86" i="1"/>
  <c r="AC84" i="1"/>
  <c r="AF84" i="1"/>
  <c r="Y84" i="1"/>
  <c r="AA84" i="1"/>
  <c r="AB84" i="1"/>
  <c r="AC82" i="1"/>
  <c r="AF82" i="1"/>
  <c r="Y82" i="1"/>
  <c r="AA82" i="1"/>
  <c r="AB82" i="1"/>
  <c r="AC80" i="1"/>
  <c r="AF80" i="1"/>
  <c r="Y80" i="1"/>
  <c r="AA80" i="1"/>
  <c r="AB80" i="1"/>
  <c r="AC76" i="1"/>
  <c r="AF76" i="1"/>
  <c r="Y76" i="1"/>
  <c r="AA76" i="1"/>
  <c r="AC74" i="1"/>
  <c r="AF74" i="1"/>
  <c r="AW74" i="1" s="1"/>
  <c r="Y74" i="1"/>
  <c r="AA74" i="1"/>
  <c r="AC72" i="1"/>
  <c r="AF72" i="1"/>
  <c r="Y72" i="1"/>
  <c r="AA72" i="1"/>
  <c r="Y71" i="1"/>
  <c r="Y73" i="1"/>
  <c r="Y75" i="1"/>
  <c r="Y77" i="1"/>
  <c r="AA71" i="1"/>
  <c r="AA73" i="1"/>
  <c r="AA75" i="1"/>
  <c r="AA77" i="1"/>
  <c r="AF122" i="5"/>
  <c r="AH122" i="5"/>
  <c r="AJ122" i="5"/>
  <c r="AF120" i="5"/>
  <c r="AH120" i="5"/>
  <c r="AJ120" i="5"/>
  <c r="AF118" i="5"/>
  <c r="AH118" i="5"/>
  <c r="AJ118" i="5"/>
  <c r="AF116" i="5"/>
  <c r="AH116" i="5"/>
  <c r="AJ116" i="5"/>
  <c r="AF114" i="5"/>
  <c r="AH114" i="5"/>
  <c r="AJ114" i="5"/>
  <c r="AF112" i="5"/>
  <c r="AH112" i="5"/>
  <c r="AJ112" i="5"/>
  <c r="AF110" i="5"/>
  <c r="AH110" i="5"/>
  <c r="AJ110" i="5"/>
  <c r="AF108" i="5"/>
  <c r="AH108" i="5"/>
  <c r="AJ108" i="5"/>
  <c r="AF106" i="5"/>
  <c r="AH106" i="5"/>
  <c r="AJ106" i="5"/>
  <c r="AF104" i="5"/>
  <c r="AH104" i="5"/>
  <c r="AJ104" i="5"/>
  <c r="AF102" i="5"/>
  <c r="AH102" i="5"/>
  <c r="AJ102" i="5"/>
  <c r="AF100" i="5"/>
  <c r="AH100" i="5"/>
  <c r="AJ100" i="5"/>
  <c r="AF99" i="5"/>
  <c r="AH99" i="5"/>
  <c r="AJ99" i="5"/>
  <c r="AF98" i="5"/>
  <c r="AH98" i="5"/>
  <c r="AJ98" i="5"/>
  <c r="AF97" i="5"/>
  <c r="AH97" i="5"/>
  <c r="AJ97" i="5"/>
  <c r="AF96" i="5"/>
  <c r="AH96" i="5"/>
  <c r="AJ96" i="5"/>
  <c r="AF94" i="5"/>
  <c r="AH94" i="5"/>
  <c r="AJ94" i="5"/>
  <c r="AF92" i="6"/>
  <c r="AH92" i="6"/>
  <c r="AJ92" i="6"/>
  <c r="AG92" i="6"/>
  <c r="AK92" i="6"/>
  <c r="AO92" i="6"/>
  <c r="AI92" i="6"/>
  <c r="AF90" i="6"/>
  <c r="AH90" i="6"/>
  <c r="AJ90" i="6"/>
  <c r="AG90" i="6"/>
  <c r="AK90" i="6"/>
  <c r="AO90" i="6"/>
  <c r="AI90" i="6"/>
  <c r="AF88" i="6"/>
  <c r="AH88" i="6"/>
  <c r="AJ88" i="6"/>
  <c r="AG88" i="6"/>
  <c r="AK88" i="6"/>
  <c r="AO88" i="6"/>
  <c r="AI88" i="6"/>
  <c r="E16" i="6"/>
  <c r="F16" i="6"/>
  <c r="I16" i="6"/>
  <c r="E12" i="6"/>
  <c r="F12" i="6" s="1"/>
  <c r="I12" i="6"/>
  <c r="J11" i="6"/>
  <c r="O11" i="6" s="1"/>
  <c r="P11" i="6"/>
  <c r="B73" i="6"/>
  <c r="B75" i="6"/>
  <c r="B77" i="6"/>
  <c r="B79" i="6"/>
  <c r="B81" i="6"/>
  <c r="B76" i="6"/>
  <c r="B80" i="6"/>
  <c r="B83" i="6"/>
  <c r="B85" i="6"/>
  <c r="B87" i="6"/>
  <c r="B88" i="6"/>
  <c r="B89" i="6"/>
  <c r="B90" i="6"/>
  <c r="B91" i="6"/>
  <c r="B92" i="6"/>
  <c r="B93" i="6"/>
  <c r="B78" i="6"/>
  <c r="B84" i="6"/>
  <c r="B74" i="6"/>
  <c r="B82" i="6"/>
  <c r="H11" i="1"/>
  <c r="A97" i="1"/>
  <c r="A95" i="1"/>
  <c r="AZ119" i="6"/>
  <c r="BR119" i="6" s="1"/>
  <c r="CH119" i="6" s="1"/>
  <c r="AQ119" i="6"/>
  <c r="AZ117" i="6"/>
  <c r="BR117" i="6" s="1"/>
  <c r="CH117" i="6" s="1"/>
  <c r="AQ117" i="6"/>
  <c r="AZ115" i="6"/>
  <c r="BR115" i="6" s="1"/>
  <c r="CH115" i="6" s="1"/>
  <c r="AQ115" i="6"/>
  <c r="AZ111" i="6"/>
  <c r="BR111" i="6" s="1"/>
  <c r="CH111" i="6" s="1"/>
  <c r="AQ111" i="6"/>
  <c r="AZ109" i="6"/>
  <c r="BR109" i="6" s="1"/>
  <c r="CH109" i="6" s="1"/>
  <c r="AQ109" i="6"/>
  <c r="AZ107" i="6"/>
  <c r="BR107" i="6" s="1"/>
  <c r="CH107" i="6" s="1"/>
  <c r="AQ107" i="6"/>
  <c r="AF105" i="6"/>
  <c r="AH105" i="6"/>
  <c r="AJ105" i="6"/>
  <c r="AG105" i="6"/>
  <c r="AK105" i="6"/>
  <c r="AU105" i="6" s="1"/>
  <c r="AO105" i="6"/>
  <c r="AI105" i="6"/>
  <c r="AF103" i="6"/>
  <c r="AH103" i="6"/>
  <c r="AJ103" i="6"/>
  <c r="AG103" i="6"/>
  <c r="AK103" i="6"/>
  <c r="AO103" i="6"/>
  <c r="AI103" i="6"/>
  <c r="AF101" i="6"/>
  <c r="AH101" i="6"/>
  <c r="AJ101" i="6"/>
  <c r="AG101" i="6"/>
  <c r="AK101" i="6"/>
  <c r="AO101" i="6"/>
  <c r="AI101" i="6"/>
  <c r="AF95" i="6"/>
  <c r="AH95" i="6"/>
  <c r="AJ95" i="6"/>
  <c r="AG95" i="6"/>
  <c r="AK95" i="6"/>
  <c r="AO95" i="6"/>
  <c r="AI95" i="6"/>
  <c r="AF93" i="6"/>
  <c r="AH93" i="6"/>
  <c r="AJ93" i="6"/>
  <c r="AG93" i="6"/>
  <c r="AK93" i="6"/>
  <c r="AU93" i="6" s="1"/>
  <c r="AO93" i="6"/>
  <c r="AI93" i="6"/>
  <c r="AF91" i="6"/>
  <c r="AH91" i="6"/>
  <c r="AJ91" i="6"/>
  <c r="AG91" i="6"/>
  <c r="AK91" i="6"/>
  <c r="AO91" i="6"/>
  <c r="AI91" i="6"/>
  <c r="AF89" i="6"/>
  <c r="AH89" i="6"/>
  <c r="AJ89" i="6"/>
  <c r="AG89" i="6"/>
  <c r="AK89" i="6"/>
  <c r="AO89" i="6"/>
  <c r="AI89" i="6"/>
  <c r="D36" i="6"/>
  <c r="I13" i="4"/>
  <c r="I11" i="4"/>
  <c r="M11" i="4"/>
  <c r="N11" i="4" s="1"/>
  <c r="AB119" i="4"/>
  <c r="AA119" i="4"/>
  <c r="Z119" i="4"/>
  <c r="Y119" i="4"/>
  <c r="AB117" i="4"/>
  <c r="AA117" i="4"/>
  <c r="Z117" i="4"/>
  <c r="Y117" i="4"/>
  <c r="AB115" i="4"/>
  <c r="AA115" i="4"/>
  <c r="Z115" i="4"/>
  <c r="Y115" i="4"/>
  <c r="AB113" i="4"/>
  <c r="AA113" i="4"/>
  <c r="Z113" i="4"/>
  <c r="Y113" i="4"/>
  <c r="AB111" i="4"/>
  <c r="AA111" i="4"/>
  <c r="Z111" i="4"/>
  <c r="Y111" i="4"/>
  <c r="AB109" i="4"/>
  <c r="AA109" i="4"/>
  <c r="Z109" i="4"/>
  <c r="Y109" i="4"/>
  <c r="AB107" i="4"/>
  <c r="AA107" i="4"/>
  <c r="Z107" i="4"/>
  <c r="AH107" i="4" s="1"/>
  <c r="Y107" i="4"/>
  <c r="AB105" i="4"/>
  <c r="AA105" i="4"/>
  <c r="Z105" i="4"/>
  <c r="Y105" i="4"/>
  <c r="AB103" i="4"/>
  <c r="AA103" i="4"/>
  <c r="Z103" i="4"/>
  <c r="Y103" i="4"/>
  <c r="AB101" i="4"/>
  <c r="AA101" i="4"/>
  <c r="Z101" i="4"/>
  <c r="Y101" i="4"/>
  <c r="AB99" i="4"/>
  <c r="AA99" i="4"/>
  <c r="Z99" i="4"/>
  <c r="Y99" i="4"/>
  <c r="AB97" i="4"/>
  <c r="AA97" i="4"/>
  <c r="Z97" i="4"/>
  <c r="Y97" i="4"/>
  <c r="AB95" i="4"/>
  <c r="AA95" i="4"/>
  <c r="Z95" i="4"/>
  <c r="Y95" i="4"/>
  <c r="AB93" i="4"/>
  <c r="AA93" i="4"/>
  <c r="Z93" i="4"/>
  <c r="Y93" i="4"/>
  <c r="AB91" i="4"/>
  <c r="AA91" i="4"/>
  <c r="Z91" i="4"/>
  <c r="Y91" i="4"/>
  <c r="AB89" i="4"/>
  <c r="AA89" i="4"/>
  <c r="Z89" i="4"/>
  <c r="Y89" i="4"/>
  <c r="AB87" i="4"/>
  <c r="AA87" i="4"/>
  <c r="Z87" i="4"/>
  <c r="Y87" i="4"/>
  <c r="AB85" i="4"/>
  <c r="AA85" i="4"/>
  <c r="Z85" i="4"/>
  <c r="Y85" i="4"/>
  <c r="AB83" i="4"/>
  <c r="AA83" i="4"/>
  <c r="Z83" i="4"/>
  <c r="Y83" i="4"/>
  <c r="AB81" i="4"/>
  <c r="AA81" i="4"/>
  <c r="Z81" i="4"/>
  <c r="Y81" i="4"/>
  <c r="AB79" i="4"/>
  <c r="AA79" i="4"/>
  <c r="Z79" i="4"/>
  <c r="Y79" i="4"/>
  <c r="AB78" i="4"/>
  <c r="AB77" i="4"/>
  <c r="Z77" i="4"/>
  <c r="AB76" i="4"/>
  <c r="AB75" i="4"/>
  <c r="Z75" i="4"/>
  <c r="AB74" i="4"/>
  <c r="AB73" i="4"/>
  <c r="Z73" i="4"/>
  <c r="AB71" i="4"/>
  <c r="Z71" i="4"/>
  <c r="F11" i="4"/>
  <c r="AF119" i="4"/>
  <c r="AF117" i="4"/>
  <c r="AF115" i="4"/>
  <c r="AW115" i="4" s="1"/>
  <c r="BI115" i="4" s="1"/>
  <c r="BU115" i="4" s="1"/>
  <c r="AF113" i="4"/>
  <c r="AF111" i="4"/>
  <c r="AF109" i="4"/>
  <c r="AF107" i="4"/>
  <c r="AF105" i="4"/>
  <c r="AF103" i="4"/>
  <c r="AF101" i="4"/>
  <c r="AF99" i="4"/>
  <c r="AF97" i="4"/>
  <c r="AF95" i="4"/>
  <c r="AF93" i="4"/>
  <c r="AF91" i="4"/>
  <c r="AF89" i="4"/>
  <c r="AF87" i="4"/>
  <c r="AF85" i="4"/>
  <c r="AF83" i="4"/>
  <c r="AF81" i="4"/>
  <c r="AF79" i="4"/>
  <c r="AF77" i="4"/>
  <c r="AF75" i="4"/>
  <c r="AF73" i="4"/>
  <c r="AU73" i="4" s="1"/>
  <c r="BG73" i="4" s="1"/>
  <c r="BS73" i="4" s="1"/>
  <c r="AF71" i="4"/>
  <c r="AB118" i="1"/>
  <c r="AA118" i="1"/>
  <c r="Y118" i="1"/>
  <c r="AB116" i="1"/>
  <c r="AA116" i="1"/>
  <c r="Y116" i="1"/>
  <c r="AB114" i="1"/>
  <c r="AA114" i="1"/>
  <c r="Y114" i="1"/>
  <c r="AB112" i="1"/>
  <c r="AA112" i="1"/>
  <c r="Y112" i="1"/>
  <c r="AB110" i="1"/>
  <c r="AA110" i="1"/>
  <c r="Y110" i="1"/>
  <c r="AB108" i="1"/>
  <c r="AA108" i="1"/>
  <c r="Y108" i="1"/>
  <c r="AB106" i="1"/>
  <c r="AA106" i="1"/>
  <c r="Y106" i="1"/>
  <c r="G14" i="1"/>
  <c r="AC119" i="1"/>
  <c r="AC117" i="1"/>
  <c r="AC115" i="1"/>
  <c r="AC111" i="1"/>
  <c r="AC109" i="1"/>
  <c r="AC107" i="1"/>
  <c r="AC105" i="1"/>
  <c r="AC103" i="1"/>
  <c r="AC101" i="1"/>
  <c r="AC99" i="1"/>
  <c r="AC97" i="1"/>
  <c r="AC95" i="1"/>
  <c r="AC93" i="1"/>
  <c r="AC91" i="1"/>
  <c r="AC89" i="1"/>
  <c r="AC87" i="1"/>
  <c r="AC85" i="1"/>
  <c r="AC83" i="1"/>
  <c r="AC81" i="1"/>
  <c r="AC79" i="1"/>
  <c r="AC77" i="1"/>
  <c r="AC75" i="1"/>
  <c r="AC73" i="1"/>
  <c r="AS122" i="5"/>
  <c r="BK122" i="5" s="1"/>
  <c r="CA122" i="5"/>
  <c r="CQ122" i="5" s="1"/>
  <c r="AO122" i="5"/>
  <c r="AK122" i="5"/>
  <c r="AG122" i="5"/>
  <c r="AQ122" i="5" s="1"/>
  <c r="AS120" i="5"/>
  <c r="BK120" i="5" s="1"/>
  <c r="CA120" i="5" s="1"/>
  <c r="CQ120" i="5"/>
  <c r="AO120" i="5"/>
  <c r="AK120" i="5"/>
  <c r="AG120" i="5"/>
  <c r="AS118" i="5"/>
  <c r="BK118" i="5" s="1"/>
  <c r="CA118" i="5" s="1"/>
  <c r="CQ118" i="5" s="1"/>
  <c r="AO118" i="5"/>
  <c r="AK118" i="5"/>
  <c r="AG118" i="5"/>
  <c r="AO116" i="5"/>
  <c r="AK116" i="5"/>
  <c r="AG116" i="5"/>
  <c r="AO114" i="5"/>
  <c r="AK114" i="5"/>
  <c r="AG114" i="5"/>
  <c r="AQ114" i="5" s="1"/>
  <c r="AS112" i="5"/>
  <c r="BK112" i="5" s="1"/>
  <c r="CA112" i="5" s="1"/>
  <c r="CQ112" i="5" s="1"/>
  <c r="AO112" i="5"/>
  <c r="AK112" i="5"/>
  <c r="AG112" i="5"/>
  <c r="AS110" i="5"/>
  <c r="BK110" i="5" s="1"/>
  <c r="CA110" i="5" s="1"/>
  <c r="CQ110" i="5" s="1"/>
  <c r="AO110" i="5"/>
  <c r="AK110" i="5"/>
  <c r="AG110" i="5"/>
  <c r="AS108" i="5"/>
  <c r="BK108" i="5"/>
  <c r="CA108" i="5" s="1"/>
  <c r="CQ108" i="5" s="1"/>
  <c r="AO108" i="5"/>
  <c r="AK108" i="5"/>
  <c r="AG108" i="5"/>
  <c r="AS106" i="5"/>
  <c r="BK106" i="5" s="1"/>
  <c r="CA106" i="5"/>
  <c r="CQ106" i="5" s="1"/>
  <c r="AO106" i="5"/>
  <c r="AK106" i="5"/>
  <c r="AG106" i="5"/>
  <c r="AQ106" i="5" s="1"/>
  <c r="AS104" i="5"/>
  <c r="BK104" i="5" s="1"/>
  <c r="CA104" i="5" s="1"/>
  <c r="CQ104" i="5"/>
  <c r="AO104" i="5"/>
  <c r="AK104" i="5"/>
  <c r="AG104" i="5"/>
  <c r="AS102" i="5"/>
  <c r="BK102" i="5" s="1"/>
  <c r="CA102" i="5" s="1"/>
  <c r="CQ102" i="5" s="1"/>
  <c r="AO102" i="5"/>
  <c r="AK102" i="5"/>
  <c r="AG102" i="5"/>
  <c r="AS100" i="5"/>
  <c r="BK100" i="5"/>
  <c r="CA100" i="5" s="1"/>
  <c r="CQ100" i="5" s="1"/>
  <c r="AO100" i="5"/>
  <c r="AK100" i="5"/>
  <c r="AG100" i="5"/>
  <c r="AS99" i="5"/>
  <c r="BK99" i="5" s="1"/>
  <c r="CA99" i="5" s="1"/>
  <c r="CQ99" i="5" s="1"/>
  <c r="AO99" i="5"/>
  <c r="AK99" i="5"/>
  <c r="AG99" i="5"/>
  <c r="AQ99" i="5" s="1"/>
  <c r="AS98" i="5"/>
  <c r="BK98" i="5" s="1"/>
  <c r="CA98" i="5" s="1"/>
  <c r="CQ98" i="5"/>
  <c r="AO98" i="5"/>
  <c r="AK98" i="5"/>
  <c r="AG98" i="5"/>
  <c r="AS97" i="5"/>
  <c r="AO97" i="5"/>
  <c r="BJ97" i="5" s="1"/>
  <c r="BZ97" i="5" s="1"/>
  <c r="AK97" i="5"/>
  <c r="AG97" i="5"/>
  <c r="AS96" i="5"/>
  <c r="BK96" i="5"/>
  <c r="CA96" i="5" s="1"/>
  <c r="CQ96" i="5" s="1"/>
  <c r="AO96" i="5"/>
  <c r="AK96" i="5"/>
  <c r="AG96" i="5"/>
  <c r="AS94" i="5"/>
  <c r="BK94" i="5" s="1"/>
  <c r="CA94" i="5" s="1"/>
  <c r="CQ94" i="5" s="1"/>
  <c r="AO94" i="5"/>
  <c r="AK94" i="5"/>
  <c r="AG94" i="5"/>
  <c r="H17" i="5"/>
  <c r="A100" i="6"/>
  <c r="A99" i="6"/>
  <c r="A98" i="6"/>
  <c r="A97" i="6"/>
  <c r="B86" i="6"/>
  <c r="I11" i="5"/>
  <c r="M11" i="5"/>
  <c r="N11" i="5" s="1"/>
  <c r="I17" i="5"/>
  <c r="M17" i="5" s="1"/>
  <c r="N17" i="5" s="1"/>
  <c r="I18" i="5"/>
  <c r="M18" i="5" s="1"/>
  <c r="N18" i="5" s="1"/>
  <c r="AF121" i="6"/>
  <c r="AH121" i="6"/>
  <c r="AJ121" i="6"/>
  <c r="AF119" i="6"/>
  <c r="AH119" i="6"/>
  <c r="AJ119" i="6"/>
  <c r="AF117" i="6"/>
  <c r="AH117" i="6"/>
  <c r="AJ117" i="6"/>
  <c r="AF115" i="6"/>
  <c r="AH115" i="6"/>
  <c r="AJ115" i="6"/>
  <c r="AF113" i="6"/>
  <c r="AH113" i="6"/>
  <c r="AJ113" i="6"/>
  <c r="AF111" i="6"/>
  <c r="AH111" i="6"/>
  <c r="AJ111" i="6"/>
  <c r="AF109" i="6"/>
  <c r="AH109" i="6"/>
  <c r="AJ109" i="6"/>
  <c r="AF107" i="6"/>
  <c r="AH107" i="6"/>
  <c r="AJ107" i="6"/>
  <c r="E17" i="6"/>
  <c r="F17" i="6" s="1"/>
  <c r="D17" i="6" s="1"/>
  <c r="I17" i="6"/>
  <c r="E15" i="6"/>
  <c r="F15" i="6" s="1"/>
  <c r="I15" i="6"/>
  <c r="E13" i="6"/>
  <c r="F13" i="6" s="1"/>
  <c r="I13" i="6"/>
  <c r="O18" i="6"/>
  <c r="P18" i="6"/>
  <c r="AI100" i="1"/>
  <c r="AW100" i="1" s="1"/>
  <c r="BI100" i="1" s="1"/>
  <c r="BU100" i="1"/>
  <c r="AP100" i="1"/>
  <c r="BD100" i="1" s="1"/>
  <c r="BP100" i="1" s="1"/>
  <c r="AG100" i="1"/>
  <c r="AU100" i="1" s="1"/>
  <c r="BG100" i="1" s="1"/>
  <c r="BS100" i="1" s="1"/>
  <c r="AN100" i="1"/>
  <c r="BB100" i="1" s="1"/>
  <c r="BN100" i="1" s="1"/>
  <c r="AR100" i="1"/>
  <c r="BF100" i="1"/>
  <c r="BR100" i="1" s="1"/>
  <c r="AK100" i="1"/>
  <c r="AY100" i="1" s="1"/>
  <c r="BK100" i="1" s="1"/>
  <c r="BW100" i="1" s="1"/>
  <c r="AI102" i="1"/>
  <c r="AP102" i="1"/>
  <c r="BD102" i="1" s="1"/>
  <c r="BP102" i="1" s="1"/>
  <c r="AG102" i="1"/>
  <c r="AN102" i="1"/>
  <c r="BB102" i="1" s="1"/>
  <c r="BN102" i="1" s="1"/>
  <c r="AR102" i="1"/>
  <c r="BF102" i="1" s="1"/>
  <c r="BR102" i="1" s="1"/>
  <c r="AK102" i="1"/>
  <c r="AY102" i="1"/>
  <c r="BK102" i="1" s="1"/>
  <c r="BW102" i="1" s="1"/>
  <c r="AI104" i="1"/>
  <c r="AW104" i="1"/>
  <c r="BI104" i="1" s="1"/>
  <c r="BU104" i="1" s="1"/>
  <c r="AP104" i="1"/>
  <c r="BD104" i="1"/>
  <c r="BP104" i="1" s="1"/>
  <c r="AG104" i="1"/>
  <c r="AU104" i="1" s="1"/>
  <c r="BG104" i="1" s="1"/>
  <c r="BS104" i="1" s="1"/>
  <c r="AN104" i="1"/>
  <c r="BB104" i="1" s="1"/>
  <c r="BN104" i="1"/>
  <c r="AR104" i="1"/>
  <c r="BF104" i="1" s="1"/>
  <c r="BR104" i="1" s="1"/>
  <c r="AK104" i="1"/>
  <c r="AY104" i="1" s="1"/>
  <c r="BK104" i="1" s="1"/>
  <c r="BW104" i="1" s="1"/>
  <c r="AR106" i="1"/>
  <c r="BF106" i="1" s="1"/>
  <c r="BR106" i="1" s="1"/>
  <c r="AK106" i="1"/>
  <c r="AR108" i="1"/>
  <c r="BF108" i="1"/>
  <c r="BR108" i="1" s="1"/>
  <c r="AK108" i="1"/>
  <c r="AY108" i="1" s="1"/>
  <c r="BK108" i="1" s="1"/>
  <c r="BW108" i="1" s="1"/>
  <c r="AR110" i="1"/>
  <c r="BF110" i="1" s="1"/>
  <c r="BR110" i="1"/>
  <c r="AK110" i="1"/>
  <c r="AY110" i="1" s="1"/>
  <c r="BK110" i="1" s="1"/>
  <c r="BW110" i="1" s="1"/>
  <c r="AR112" i="1"/>
  <c r="BF112" i="1" s="1"/>
  <c r="BR112" i="1" s="1"/>
  <c r="AK112" i="1"/>
  <c r="AY112" i="1" s="1"/>
  <c r="BK112" i="1" s="1"/>
  <c r="BW112" i="1" s="1"/>
  <c r="AR114" i="1"/>
  <c r="BF114" i="1" s="1"/>
  <c r="BR114" i="1" s="1"/>
  <c r="AK114" i="1"/>
  <c r="AR116" i="1"/>
  <c r="BF116" i="1"/>
  <c r="BR116" i="1" s="1"/>
  <c r="AK116" i="1"/>
  <c r="AY116" i="1" s="1"/>
  <c r="BK116" i="1" s="1"/>
  <c r="BW116" i="1" s="1"/>
  <c r="AR118" i="1"/>
  <c r="BF118" i="1" s="1"/>
  <c r="BR118" i="1"/>
  <c r="AK118" i="1"/>
  <c r="AQ70" i="1"/>
  <c r="BE70" i="1" s="1"/>
  <c r="BQ70" i="1" s="1"/>
  <c r="AJ70" i="1"/>
  <c r="AX70" i="1"/>
  <c r="BJ70" i="1" s="1"/>
  <c r="BV70" i="1" s="1"/>
  <c r="AR70" i="1"/>
  <c r="BF70" i="1"/>
  <c r="BR70" i="1" s="1"/>
  <c r="AK70" i="1"/>
  <c r="AY70" i="1"/>
  <c r="BK70" i="1"/>
  <c r="BW70" i="1" s="1"/>
  <c r="E15" i="1"/>
  <c r="F15" i="1"/>
  <c r="I15" i="1"/>
  <c r="AO96" i="4"/>
  <c r="BC96" i="4" s="1"/>
  <c r="BO96" i="4" s="1"/>
  <c r="AH96" i="4"/>
  <c r="AV96" i="4" s="1"/>
  <c r="BH96" i="4" s="1"/>
  <c r="BT96" i="4" s="1"/>
  <c r="AO100" i="4"/>
  <c r="BC100" i="4" s="1"/>
  <c r="BO100" i="4" s="1"/>
  <c r="AH100" i="4"/>
  <c r="AV100" i="4"/>
  <c r="BH100" i="4" s="1"/>
  <c r="BT100" i="4" s="1"/>
  <c r="AO104" i="4"/>
  <c r="BC104" i="4"/>
  <c r="BO104" i="4" s="1"/>
  <c r="AH104" i="4"/>
  <c r="AV104" i="4"/>
  <c r="BH104" i="4"/>
  <c r="BT104" i="4" s="1"/>
  <c r="AO108" i="4"/>
  <c r="BC108" i="4"/>
  <c r="BO108" i="4"/>
  <c r="AH108" i="4"/>
  <c r="AV108" i="4" s="1"/>
  <c r="BH108" i="4" s="1"/>
  <c r="BT108" i="4" s="1"/>
  <c r="AO112" i="4"/>
  <c r="BC112" i="4" s="1"/>
  <c r="BO112" i="4" s="1"/>
  <c r="AH112" i="4"/>
  <c r="AV112" i="4" s="1"/>
  <c r="BH112" i="4" s="1"/>
  <c r="BT112" i="4" s="1"/>
  <c r="AO116" i="4"/>
  <c r="BC116" i="4" s="1"/>
  <c r="BO116" i="4" s="1"/>
  <c r="AH116" i="4"/>
  <c r="AV116" i="4"/>
  <c r="BH116" i="4" s="1"/>
  <c r="BT116" i="4" s="1"/>
  <c r="AO86" i="4"/>
  <c r="BC86" i="4"/>
  <c r="BO86" i="4"/>
  <c r="AH86" i="4"/>
  <c r="AV86" i="4" s="1"/>
  <c r="BH86" i="4" s="1"/>
  <c r="BT86" i="4" s="1"/>
  <c r="AO82" i="4"/>
  <c r="BC82" i="4" s="1"/>
  <c r="BO82" i="4" s="1"/>
  <c r="AH82" i="4"/>
  <c r="AH70" i="4"/>
  <c r="AV70" i="4" s="1"/>
  <c r="BH70" i="4" s="1"/>
  <c r="BT70" i="4" s="1"/>
  <c r="AO70" i="4"/>
  <c r="BC70" i="4" s="1"/>
  <c r="BO70" i="4" s="1"/>
  <c r="AH76" i="4"/>
  <c r="AV76" i="4"/>
  <c r="BH76" i="4" s="1"/>
  <c r="BT76" i="4" s="1"/>
  <c r="AO76" i="4"/>
  <c r="BC76" i="4"/>
  <c r="BO76" i="4" s="1"/>
  <c r="AH72" i="4"/>
  <c r="AV72" i="4"/>
  <c r="BH72" i="4"/>
  <c r="BT72" i="4" s="1"/>
  <c r="AO72" i="4"/>
  <c r="BC72" i="4"/>
  <c r="BO72" i="4"/>
  <c r="AR107" i="6"/>
  <c r="BA107" i="6"/>
  <c r="BS107" i="6" s="1"/>
  <c r="CI107" i="6" s="1"/>
  <c r="AP109" i="6"/>
  <c r="AY109" i="6"/>
  <c r="BQ109" i="6" s="1"/>
  <c r="CG109" i="6" s="1"/>
  <c r="AT113" i="6"/>
  <c r="BC113" i="6"/>
  <c r="BU113" i="6" s="1"/>
  <c r="CK113" i="6" s="1"/>
  <c r="AR115" i="6"/>
  <c r="BA115" i="6"/>
  <c r="BS115" i="6" s="1"/>
  <c r="CI115" i="6" s="1"/>
  <c r="AP117" i="6"/>
  <c r="AY117" i="6"/>
  <c r="BQ117" i="6" s="1"/>
  <c r="CG117" i="6" s="1"/>
  <c r="AT121" i="6"/>
  <c r="BC121" i="6"/>
  <c r="BU121" i="6" s="1"/>
  <c r="CK121" i="6" s="1"/>
  <c r="AZ96" i="5"/>
  <c r="BR96" i="5"/>
  <c r="CH96" i="5" s="1"/>
  <c r="AQ96" i="5"/>
  <c r="BI96" i="5" s="1"/>
  <c r="BY96" i="5"/>
  <c r="CO96" i="5" s="1"/>
  <c r="AZ97" i="5"/>
  <c r="BR97" i="5" s="1"/>
  <c r="CH97" i="5" s="1"/>
  <c r="AQ97" i="5"/>
  <c r="AZ98" i="5"/>
  <c r="BR98" i="5" s="1"/>
  <c r="CH98" i="5" s="1"/>
  <c r="AQ98" i="5"/>
  <c r="BI98" i="5" s="1"/>
  <c r="BY98" i="5" s="1"/>
  <c r="CO98" i="5" s="1"/>
  <c r="AZ99" i="5"/>
  <c r="BR99" i="5" s="1"/>
  <c r="CH99" i="5" s="1"/>
  <c r="BI99" i="5"/>
  <c r="BY99" i="5" s="1"/>
  <c r="CO99" i="5" s="1"/>
  <c r="AZ100" i="5"/>
  <c r="BR100" i="5"/>
  <c r="CH100" i="5" s="1"/>
  <c r="AQ100" i="5"/>
  <c r="BI100" i="5" s="1"/>
  <c r="BY100" i="5"/>
  <c r="CO100" i="5" s="1"/>
  <c r="AZ102" i="5"/>
  <c r="BR102" i="5" s="1"/>
  <c r="CH102" i="5" s="1"/>
  <c r="AQ102" i="5"/>
  <c r="BI102" i="5" s="1"/>
  <c r="BY102" i="5" s="1"/>
  <c r="CO102" i="5"/>
  <c r="AZ104" i="5"/>
  <c r="BR104" i="5" s="1"/>
  <c r="CH104" i="5" s="1"/>
  <c r="AQ104" i="5"/>
  <c r="BI104" i="5" s="1"/>
  <c r="BY104" i="5" s="1"/>
  <c r="CO104" i="5" s="1"/>
  <c r="AZ106" i="5"/>
  <c r="BR106" i="5" s="1"/>
  <c r="CH106" i="5" s="1"/>
  <c r="BI106" i="5"/>
  <c r="BY106" i="5" s="1"/>
  <c r="CO106" i="5" s="1"/>
  <c r="AZ108" i="5"/>
  <c r="BR108" i="5"/>
  <c r="CH108" i="5" s="1"/>
  <c r="AQ108" i="5"/>
  <c r="BI108" i="5" s="1"/>
  <c r="BY108" i="5"/>
  <c r="CO108" i="5" s="1"/>
  <c r="AZ110" i="5"/>
  <c r="BR110" i="5" s="1"/>
  <c r="CH110" i="5" s="1"/>
  <c r="AQ110" i="5"/>
  <c r="BI110" i="5" s="1"/>
  <c r="BY110" i="5" s="1"/>
  <c r="CO110" i="5"/>
  <c r="AZ112" i="5"/>
  <c r="BR112" i="5" s="1"/>
  <c r="CH112" i="5" s="1"/>
  <c r="AQ112" i="5"/>
  <c r="BI112" i="5" s="1"/>
  <c r="BY112" i="5" s="1"/>
  <c r="CO112" i="5" s="1"/>
  <c r="AZ114" i="5"/>
  <c r="BR114" i="5" s="1"/>
  <c r="CH114" i="5" s="1"/>
  <c r="BI114" i="5"/>
  <c r="BY114" i="5" s="1"/>
  <c r="CO114" i="5" s="1"/>
  <c r="AZ116" i="5"/>
  <c r="BR116" i="5"/>
  <c r="CH116" i="5" s="1"/>
  <c r="AQ116" i="5"/>
  <c r="BI116" i="5" s="1"/>
  <c r="BY116" i="5"/>
  <c r="CO116" i="5" s="1"/>
  <c r="AZ118" i="5"/>
  <c r="BR118" i="5" s="1"/>
  <c r="CH118" i="5" s="1"/>
  <c r="AQ118" i="5"/>
  <c r="BI118" i="5" s="1"/>
  <c r="BY118" i="5" s="1"/>
  <c r="CO118" i="5"/>
  <c r="AZ120" i="5"/>
  <c r="BR120" i="5" s="1"/>
  <c r="CH120" i="5" s="1"/>
  <c r="AQ120" i="5"/>
  <c r="BI120" i="5" s="1"/>
  <c r="BY120" i="5" s="1"/>
  <c r="CO120" i="5" s="1"/>
  <c r="AZ122" i="5"/>
  <c r="BR122" i="5" s="1"/>
  <c r="CH122" i="5" s="1"/>
  <c r="BI122" i="5"/>
  <c r="BY122" i="5" s="1"/>
  <c r="CO122" i="5" s="1"/>
  <c r="AK73" i="1"/>
  <c r="AY73" i="1"/>
  <c r="BK73" i="1" s="1"/>
  <c r="BW73" i="1" s="1"/>
  <c r="AR73" i="1"/>
  <c r="BF73" i="1"/>
  <c r="BR73" i="1" s="1"/>
  <c r="AK77" i="1"/>
  <c r="AY77" i="1" s="1"/>
  <c r="BK77" i="1"/>
  <c r="BW77" i="1" s="1"/>
  <c r="AR77" i="1"/>
  <c r="BF77" i="1" s="1"/>
  <c r="BR77" i="1"/>
  <c r="AK81" i="1"/>
  <c r="AY81" i="1" s="1"/>
  <c r="BK81" i="1" s="1"/>
  <c r="BW81" i="1"/>
  <c r="AR81" i="1"/>
  <c r="BF81" i="1" s="1"/>
  <c r="BR81" i="1" s="1"/>
  <c r="AK85" i="1"/>
  <c r="AY85" i="1" s="1"/>
  <c r="BK85" i="1" s="1"/>
  <c r="BW85" i="1" s="1"/>
  <c r="AR85" i="1"/>
  <c r="BF85" i="1" s="1"/>
  <c r="BR85" i="1" s="1"/>
  <c r="AK89" i="1"/>
  <c r="AY89" i="1"/>
  <c r="BK89" i="1" s="1"/>
  <c r="BW89" i="1" s="1"/>
  <c r="AR89" i="1"/>
  <c r="BF89" i="1"/>
  <c r="BR89" i="1" s="1"/>
  <c r="AK93" i="1"/>
  <c r="AY93" i="1"/>
  <c r="BK93" i="1"/>
  <c r="BW93" i="1" s="1"/>
  <c r="AR93" i="1"/>
  <c r="BF93" i="1"/>
  <c r="BR93" i="1"/>
  <c r="AK97" i="1"/>
  <c r="AY97" i="1" s="1"/>
  <c r="BK97" i="1" s="1"/>
  <c r="BW97" i="1" s="1"/>
  <c r="AR97" i="1"/>
  <c r="BF97" i="1" s="1"/>
  <c r="BR97" i="1" s="1"/>
  <c r="AK101" i="1"/>
  <c r="AY101" i="1" s="1"/>
  <c r="BK101" i="1" s="1"/>
  <c r="BW101" i="1" s="1"/>
  <c r="AR101" i="1"/>
  <c r="BF101" i="1" s="1"/>
  <c r="BR101" i="1" s="1"/>
  <c r="AK105" i="1"/>
  <c r="AY105" i="1"/>
  <c r="BK105" i="1" s="1"/>
  <c r="BW105" i="1" s="1"/>
  <c r="AR105" i="1"/>
  <c r="BF105" i="1"/>
  <c r="BR105" i="1" s="1"/>
  <c r="AK109" i="1"/>
  <c r="AY109" i="1"/>
  <c r="BK109" i="1"/>
  <c r="BW109" i="1" s="1"/>
  <c r="AR109" i="1"/>
  <c r="BF109" i="1"/>
  <c r="BR109" i="1"/>
  <c r="AK117" i="1"/>
  <c r="AY117" i="1" s="1"/>
  <c r="BK117" i="1" s="1"/>
  <c r="BW117" i="1" s="1"/>
  <c r="AR117" i="1"/>
  <c r="BF117" i="1" s="1"/>
  <c r="BR117" i="1" s="1"/>
  <c r="AI106" i="1"/>
  <c r="AW106" i="1" s="1"/>
  <c r="BI106" i="1" s="1"/>
  <c r="BU106" i="1" s="1"/>
  <c r="AP106" i="1"/>
  <c r="BD106" i="1" s="1"/>
  <c r="BP106" i="1"/>
  <c r="AI108" i="1"/>
  <c r="AW108" i="1" s="1"/>
  <c r="BI108" i="1" s="1"/>
  <c r="BU108" i="1" s="1"/>
  <c r="AP108" i="1"/>
  <c r="BD108" i="1" s="1"/>
  <c r="BP108" i="1" s="1"/>
  <c r="AI110" i="1"/>
  <c r="AP110" i="1"/>
  <c r="BD110" i="1" s="1"/>
  <c r="BP110" i="1"/>
  <c r="AI112" i="1"/>
  <c r="AW112" i="1" s="1"/>
  <c r="BI112" i="1" s="1"/>
  <c r="BU112" i="1" s="1"/>
  <c r="AP112" i="1"/>
  <c r="BD112" i="1" s="1"/>
  <c r="BP112" i="1" s="1"/>
  <c r="AI114" i="1"/>
  <c r="AP114" i="1"/>
  <c r="BD114" i="1" s="1"/>
  <c r="BP114" i="1" s="1"/>
  <c r="AI116" i="1"/>
  <c r="AW116" i="1" s="1"/>
  <c r="BI116" i="1" s="1"/>
  <c r="BU116" i="1" s="1"/>
  <c r="AP116" i="1"/>
  <c r="BD116" i="1" s="1"/>
  <c r="BP116" i="1" s="1"/>
  <c r="AI118" i="1"/>
  <c r="AP118" i="1"/>
  <c r="BD118" i="1" s="1"/>
  <c r="BP118" i="1"/>
  <c r="A96" i="4"/>
  <c r="A94" i="4"/>
  <c r="H11" i="4"/>
  <c r="A97" i="4"/>
  <c r="A95" i="4"/>
  <c r="AJ71" i="4"/>
  <c r="AX71" i="4" s="1"/>
  <c r="BJ71" i="4" s="1"/>
  <c r="BV71" i="4" s="1"/>
  <c r="AQ71" i="4"/>
  <c r="BE71" i="4" s="1"/>
  <c r="BQ71" i="4"/>
  <c r="AJ73" i="4"/>
  <c r="AX73" i="4" s="1"/>
  <c r="BJ73" i="4" s="1"/>
  <c r="BV73" i="4"/>
  <c r="AQ73" i="4"/>
  <c r="BE73" i="4" s="1"/>
  <c r="BQ73" i="4" s="1"/>
  <c r="AH75" i="4"/>
  <c r="AV75" i="4" s="1"/>
  <c r="BH75" i="4" s="1"/>
  <c r="BT75" i="4" s="1"/>
  <c r="AO75" i="4"/>
  <c r="BC75" i="4"/>
  <c r="BO75" i="4" s="1"/>
  <c r="AJ76" i="4"/>
  <c r="AX76" i="4"/>
  <c r="BJ76" i="4"/>
  <c r="BV76" i="4" s="1"/>
  <c r="AQ76" i="4"/>
  <c r="BE76" i="4"/>
  <c r="BQ76" i="4" s="1"/>
  <c r="AJ77" i="4"/>
  <c r="AX77" i="4" s="1"/>
  <c r="BJ77" i="4"/>
  <c r="BV77" i="4"/>
  <c r="AQ77" i="4"/>
  <c r="BE77" i="4" s="1"/>
  <c r="BQ77" i="4"/>
  <c r="AG79" i="4"/>
  <c r="AU79" i="4" s="1"/>
  <c r="BG79" i="4" s="1"/>
  <c r="BS79" i="4"/>
  <c r="AN79" i="4"/>
  <c r="BB79" i="4" s="1"/>
  <c r="BN79" i="4" s="1"/>
  <c r="AI79" i="4"/>
  <c r="AW79" i="4"/>
  <c r="BI79" i="4" s="1"/>
  <c r="BU79" i="4" s="1"/>
  <c r="AP79" i="4"/>
  <c r="BD79" i="4" s="1"/>
  <c r="BP79" i="4" s="1"/>
  <c r="AG81" i="4"/>
  <c r="AU81" i="4"/>
  <c r="BG81" i="4"/>
  <c r="BS81" i="4" s="1"/>
  <c r="AN81" i="4"/>
  <c r="BB81" i="4"/>
  <c r="BN81" i="4"/>
  <c r="AI81" i="4"/>
  <c r="AW81" i="4" s="1"/>
  <c r="BI81" i="4" s="1"/>
  <c r="BU81" i="4" s="1"/>
  <c r="AP81" i="4"/>
  <c r="BD81" i="4" s="1"/>
  <c r="BP81" i="4"/>
  <c r="AG83" i="4"/>
  <c r="AN83" i="4"/>
  <c r="BB83" i="4" s="1"/>
  <c r="BN83" i="4" s="1"/>
  <c r="AI83" i="4"/>
  <c r="AW83" i="4" s="1"/>
  <c r="BI83" i="4" s="1"/>
  <c r="BU83" i="4" s="1"/>
  <c r="AP83" i="4"/>
  <c r="BD83" i="4"/>
  <c r="BP83" i="4" s="1"/>
  <c r="AG85" i="4"/>
  <c r="AU85" i="4"/>
  <c r="BG85" i="4"/>
  <c r="BS85" i="4" s="1"/>
  <c r="AN85" i="4"/>
  <c r="BB85" i="4"/>
  <c r="BN85" i="4" s="1"/>
  <c r="AI85" i="4"/>
  <c r="AW85" i="4" s="1"/>
  <c r="BI85" i="4"/>
  <c r="BU85" i="4"/>
  <c r="AP85" i="4"/>
  <c r="BD85" i="4" s="1"/>
  <c r="BP85" i="4"/>
  <c r="AG87" i="4"/>
  <c r="AU87" i="4" s="1"/>
  <c r="BG87" i="4" s="1"/>
  <c r="BS87" i="4"/>
  <c r="AN87" i="4"/>
  <c r="BB87" i="4" s="1"/>
  <c r="BN87" i="4" s="1"/>
  <c r="AI87" i="4"/>
  <c r="AW87" i="4"/>
  <c r="BI87" i="4" s="1"/>
  <c r="BU87" i="4" s="1"/>
  <c r="AP87" i="4"/>
  <c r="BD87" i="4" s="1"/>
  <c r="BP87" i="4" s="1"/>
  <c r="AG89" i="4"/>
  <c r="AU89" i="4"/>
  <c r="BG89" i="4"/>
  <c r="BS89" i="4" s="1"/>
  <c r="AN89" i="4"/>
  <c r="BB89" i="4"/>
  <c r="BN89" i="4"/>
  <c r="AI89" i="4"/>
  <c r="AW89" i="4" s="1"/>
  <c r="BI89" i="4" s="1"/>
  <c r="BU89" i="4" s="1"/>
  <c r="AP89" i="4"/>
  <c r="BD89" i="4" s="1"/>
  <c r="BP89" i="4"/>
  <c r="AG91" i="4"/>
  <c r="AN91" i="4"/>
  <c r="BB91" i="4" s="1"/>
  <c r="BN91" i="4" s="1"/>
  <c r="AI91" i="4"/>
  <c r="AP91" i="4"/>
  <c r="BD91" i="4"/>
  <c r="BP91" i="4" s="1"/>
  <c r="AG93" i="4"/>
  <c r="AU93" i="4"/>
  <c r="BG93" i="4"/>
  <c r="BS93" i="4" s="1"/>
  <c r="AN93" i="4"/>
  <c r="BB93" i="4"/>
  <c r="BN93" i="4" s="1"/>
  <c r="AI93" i="4"/>
  <c r="AW93" i="4" s="1"/>
  <c r="BI93" i="4"/>
  <c r="BU93" i="4"/>
  <c r="AP93" i="4"/>
  <c r="BD93" i="4" s="1"/>
  <c r="BP93" i="4"/>
  <c r="AG95" i="4"/>
  <c r="AU95" i="4" s="1"/>
  <c r="BG95" i="4" s="1"/>
  <c r="BS95" i="4"/>
  <c r="AN95" i="4"/>
  <c r="BB95" i="4" s="1"/>
  <c r="BN95" i="4" s="1"/>
  <c r="AI95" i="4"/>
  <c r="AW95" i="4"/>
  <c r="BI95" i="4" s="1"/>
  <c r="BU95" i="4" s="1"/>
  <c r="AP95" i="4"/>
  <c r="BD95" i="4" s="1"/>
  <c r="BP95" i="4" s="1"/>
  <c r="AG97" i="4"/>
  <c r="AU97" i="4"/>
  <c r="BG97" i="4"/>
  <c r="BS97" i="4" s="1"/>
  <c r="AN97" i="4"/>
  <c r="BB97" i="4"/>
  <c r="BN97" i="4"/>
  <c r="AI97" i="4"/>
  <c r="AW97" i="4" s="1"/>
  <c r="BI97" i="4" s="1"/>
  <c r="BU97" i="4" s="1"/>
  <c r="AP97" i="4"/>
  <c r="BD97" i="4" s="1"/>
  <c r="BP97" i="4"/>
  <c r="AG99" i="4"/>
  <c r="AN99" i="4"/>
  <c r="BB99" i="4" s="1"/>
  <c r="BN99" i="4" s="1"/>
  <c r="AI99" i="4"/>
  <c r="AW99" i="4" s="1"/>
  <c r="BI99" i="4" s="1"/>
  <c r="BU99" i="4" s="1"/>
  <c r="AP99" i="4"/>
  <c r="BD99" i="4"/>
  <c r="BP99" i="4" s="1"/>
  <c r="AG101" i="4"/>
  <c r="AU101" i="4"/>
  <c r="BG101" i="4"/>
  <c r="BS101" i="4" s="1"/>
  <c r="AN101" i="4"/>
  <c r="BB101" i="4"/>
  <c r="BN101" i="4" s="1"/>
  <c r="AI101" i="4"/>
  <c r="AW101" i="4" s="1"/>
  <c r="BI101" i="4"/>
  <c r="BU101" i="4"/>
  <c r="AP101" i="4"/>
  <c r="BD101" i="4" s="1"/>
  <c r="BP101" i="4"/>
  <c r="AG103" i="4"/>
  <c r="AU103" i="4" s="1"/>
  <c r="BG103" i="4" s="1"/>
  <c r="BS103" i="4"/>
  <c r="AN103" i="4"/>
  <c r="BB103" i="4" s="1"/>
  <c r="BN103" i="4" s="1"/>
  <c r="AI103" i="4"/>
  <c r="AW103" i="4"/>
  <c r="BI103" i="4" s="1"/>
  <c r="BU103" i="4" s="1"/>
  <c r="AP103" i="4"/>
  <c r="BD103" i="4" s="1"/>
  <c r="BP103" i="4" s="1"/>
  <c r="AG105" i="4"/>
  <c r="AU105" i="4"/>
  <c r="BG105" i="4"/>
  <c r="BS105" i="4" s="1"/>
  <c r="AN105" i="4"/>
  <c r="BB105" i="4"/>
  <c r="BN105" i="4"/>
  <c r="AI105" i="4"/>
  <c r="AW105" i="4" s="1"/>
  <c r="BI105" i="4" s="1"/>
  <c r="BU105" i="4" s="1"/>
  <c r="AP105" i="4"/>
  <c r="BD105" i="4" s="1"/>
  <c r="BP105" i="4"/>
  <c r="AG107" i="4"/>
  <c r="AN107" i="4"/>
  <c r="BB107" i="4" s="1"/>
  <c r="BN107" i="4" s="1"/>
  <c r="AI107" i="4"/>
  <c r="AP107" i="4"/>
  <c r="BD107" i="4"/>
  <c r="BP107" i="4" s="1"/>
  <c r="AG109" i="4"/>
  <c r="AU109" i="4"/>
  <c r="BG109" i="4"/>
  <c r="BS109" i="4" s="1"/>
  <c r="AN109" i="4"/>
  <c r="BB109" i="4"/>
  <c r="BN109" i="4" s="1"/>
  <c r="AI109" i="4"/>
  <c r="AW109" i="4" s="1"/>
  <c r="BI109" i="4"/>
  <c r="BU109" i="4"/>
  <c r="AP109" i="4"/>
  <c r="BD109" i="4" s="1"/>
  <c r="BP109" i="4"/>
  <c r="AG111" i="4"/>
  <c r="AU111" i="4" s="1"/>
  <c r="BG111" i="4" s="1"/>
  <c r="BS111" i="4"/>
  <c r="AN111" i="4"/>
  <c r="BB111" i="4" s="1"/>
  <c r="BN111" i="4" s="1"/>
  <c r="AI111" i="4"/>
  <c r="AW111" i="4"/>
  <c r="BI111" i="4" s="1"/>
  <c r="BU111" i="4" s="1"/>
  <c r="AP111" i="4"/>
  <c r="BD111" i="4" s="1"/>
  <c r="BP111" i="4" s="1"/>
  <c r="AG113" i="4"/>
  <c r="AU113" i="4"/>
  <c r="BG113" i="4"/>
  <c r="BS113" i="4" s="1"/>
  <c r="AN113" i="4"/>
  <c r="BB113" i="4"/>
  <c r="BN113" i="4"/>
  <c r="AI113" i="4"/>
  <c r="AW113" i="4"/>
  <c r="BI113" i="4"/>
  <c r="BU113" i="4"/>
  <c r="AP113" i="4"/>
  <c r="BD113" i="4"/>
  <c r="BP113" i="4"/>
  <c r="AG115" i="4"/>
  <c r="AN115" i="4"/>
  <c r="BB115" i="4" s="1"/>
  <c r="BN115" i="4" s="1"/>
  <c r="AI115" i="4"/>
  <c r="AP115" i="4"/>
  <c r="BD115" i="4" s="1"/>
  <c r="BP115" i="4" s="1"/>
  <c r="AG117" i="4"/>
  <c r="AU117" i="4"/>
  <c r="BG117" i="4"/>
  <c r="BS117" i="4" s="1"/>
  <c r="AN117" i="4"/>
  <c r="BB117" i="4"/>
  <c r="BN117" i="4"/>
  <c r="AI117" i="4"/>
  <c r="AW117" i="4"/>
  <c r="BI117" i="4"/>
  <c r="BU117" i="4"/>
  <c r="AP117" i="4"/>
  <c r="BD117" i="4"/>
  <c r="BP117" i="4"/>
  <c r="AG119" i="4"/>
  <c r="AU119" i="4" s="1"/>
  <c r="BG119" i="4" s="1"/>
  <c r="BS119" i="4"/>
  <c r="AN119" i="4"/>
  <c r="BB119" i="4" s="1"/>
  <c r="BN119" i="4" s="1"/>
  <c r="AI119" i="4"/>
  <c r="AW119" i="4"/>
  <c r="BI119" i="4" s="1"/>
  <c r="BU119" i="4" s="1"/>
  <c r="AP119" i="4"/>
  <c r="BD119" i="4" s="1"/>
  <c r="BP119" i="4" s="1"/>
  <c r="BD89" i="6"/>
  <c r="BV89" i="6" s="1"/>
  <c r="CL89" i="6"/>
  <c r="AU89" i="6"/>
  <c r="BM89" i="6" s="1"/>
  <c r="CC89" i="6" s="1"/>
  <c r="CS89" i="6" s="1"/>
  <c r="AT89" i="6"/>
  <c r="BL89" i="6" s="1"/>
  <c r="CB89" i="6" s="1"/>
  <c r="CR89" i="6"/>
  <c r="BC89" i="6"/>
  <c r="BU89" i="6" s="1"/>
  <c r="CK89" i="6" s="1"/>
  <c r="AP89" i="6"/>
  <c r="BH89" i="6"/>
  <c r="BX89" i="6" s="1"/>
  <c r="CN89" i="6" s="1"/>
  <c r="AY89" i="6"/>
  <c r="BQ89" i="6"/>
  <c r="CG89" i="6" s="1"/>
  <c r="AZ91" i="6"/>
  <c r="BR91" i="6"/>
  <c r="CH91" i="6"/>
  <c r="AQ91" i="6"/>
  <c r="BI91" i="6" s="1"/>
  <c r="BY91" i="6" s="1"/>
  <c r="CO91" i="6" s="1"/>
  <c r="BB93" i="6"/>
  <c r="BT93" i="6" s="1"/>
  <c r="CJ93" i="6" s="1"/>
  <c r="AS93" i="6"/>
  <c r="BK93" i="6"/>
  <c r="CA93" i="6" s="1"/>
  <c r="CQ93" i="6" s="1"/>
  <c r="BD93" i="6"/>
  <c r="BV93" i="6"/>
  <c r="CL93" i="6" s="1"/>
  <c r="BM93" i="6"/>
  <c r="CC93" i="6"/>
  <c r="CS93" i="6" s="1"/>
  <c r="AT93" i="6"/>
  <c r="BL93" i="6"/>
  <c r="CB93" i="6"/>
  <c r="CR93" i="6" s="1"/>
  <c r="BC93" i="6"/>
  <c r="BU93" i="6"/>
  <c r="CK93" i="6"/>
  <c r="AZ95" i="6"/>
  <c r="BR95" i="6" s="1"/>
  <c r="CH95" i="6" s="1"/>
  <c r="AQ95" i="6"/>
  <c r="BI95" i="6"/>
  <c r="BY95" i="6" s="1"/>
  <c r="CO95" i="6" s="1"/>
  <c r="AR95" i="6"/>
  <c r="BJ95" i="6"/>
  <c r="BZ95" i="6" s="1"/>
  <c r="CP95" i="6" s="1"/>
  <c r="BA95" i="6"/>
  <c r="BS95" i="6"/>
  <c r="CI95" i="6" s="1"/>
  <c r="BD101" i="6"/>
  <c r="BV101" i="6" s="1"/>
  <c r="CL101" i="6"/>
  <c r="AU101" i="6"/>
  <c r="BM101" i="6" s="1"/>
  <c r="CC101" i="6" s="1"/>
  <c r="CS101" i="6"/>
  <c r="AT101" i="6"/>
  <c r="BL101" i="6" s="1"/>
  <c r="CB101" i="6" s="1"/>
  <c r="CR101" i="6"/>
  <c r="BC101" i="6"/>
  <c r="BU101" i="6" s="1"/>
  <c r="CK101" i="6" s="1"/>
  <c r="AP101" i="6"/>
  <c r="BH101" i="6" s="1"/>
  <c r="BX101" i="6" s="1"/>
  <c r="CN101" i="6" s="1"/>
  <c r="AY101" i="6"/>
  <c r="BQ101" i="6"/>
  <c r="CG101" i="6" s="1"/>
  <c r="AZ103" i="6"/>
  <c r="BR103" i="6"/>
  <c r="CH103" i="6"/>
  <c r="AQ103" i="6"/>
  <c r="BI103" i="6" s="1"/>
  <c r="BY103" i="6"/>
  <c r="CO103" i="6" s="1"/>
  <c r="BB105" i="6"/>
  <c r="BT105" i="6" s="1"/>
  <c r="CJ105" i="6" s="1"/>
  <c r="AS105" i="6"/>
  <c r="BK105" i="6"/>
  <c r="CA105" i="6" s="1"/>
  <c r="CQ105" i="6" s="1"/>
  <c r="BD105" i="6"/>
  <c r="BV105" i="6" s="1"/>
  <c r="CL105" i="6" s="1"/>
  <c r="BM105" i="6"/>
  <c r="CC105" i="6"/>
  <c r="CS105" i="6" s="1"/>
  <c r="AT105" i="6"/>
  <c r="BL105" i="6"/>
  <c r="CB105" i="6"/>
  <c r="CR105" i="6" s="1"/>
  <c r="BC105" i="6"/>
  <c r="BU105" i="6"/>
  <c r="CK105" i="6" s="1"/>
  <c r="AZ88" i="6"/>
  <c r="BR88" i="6" s="1"/>
  <c r="CH88" i="6" s="1"/>
  <c r="AQ88" i="6"/>
  <c r="BI88" i="6"/>
  <c r="BY88" i="6" s="1"/>
  <c r="CO88" i="6" s="1"/>
  <c r="AR88" i="6"/>
  <c r="BJ88" i="6"/>
  <c r="BZ88" i="6" s="1"/>
  <c r="CP88" i="6" s="1"/>
  <c r="BA88" i="6"/>
  <c r="BS88" i="6"/>
  <c r="CI88" i="6" s="1"/>
  <c r="BB90" i="6"/>
  <c r="BT90" i="6"/>
  <c r="CJ90" i="6"/>
  <c r="AS90" i="6"/>
  <c r="BK90" i="6"/>
  <c r="CA90" i="6"/>
  <c r="CQ90" i="6"/>
  <c r="BD90" i="6"/>
  <c r="BV90" i="6"/>
  <c r="CL90" i="6"/>
  <c r="AU90" i="6"/>
  <c r="BM90" i="6" s="1"/>
  <c r="CC90" i="6" s="1"/>
  <c r="CS90" i="6" s="1"/>
  <c r="AT90" i="6"/>
  <c r="BL90" i="6" s="1"/>
  <c r="CB90" i="6" s="1"/>
  <c r="CR90" i="6" s="1"/>
  <c r="BC90" i="6"/>
  <c r="BU90" i="6" s="1"/>
  <c r="CK90" i="6" s="1"/>
  <c r="AP90" i="6"/>
  <c r="BH90" i="6"/>
  <c r="BX90" i="6" s="1"/>
  <c r="CN90" i="6" s="1"/>
  <c r="AY90" i="6"/>
  <c r="BQ90" i="6"/>
  <c r="CG90" i="6" s="1"/>
  <c r="AZ92" i="6"/>
  <c r="BR92" i="6"/>
  <c r="CH92" i="6"/>
  <c r="AQ92" i="6"/>
  <c r="BI92" i="6"/>
  <c r="BY92" i="6"/>
  <c r="CO92" i="6"/>
  <c r="AR92" i="6"/>
  <c r="BJ92" i="6"/>
  <c r="BZ92" i="6"/>
  <c r="CP92" i="6"/>
  <c r="BA92" i="6"/>
  <c r="BS92" i="6"/>
  <c r="CI92" i="6"/>
  <c r="AR94" i="5"/>
  <c r="BJ94" i="5" s="1"/>
  <c r="BZ94" i="5" s="1"/>
  <c r="CP94" i="5" s="1"/>
  <c r="BA94" i="5"/>
  <c r="BS94" i="5" s="1"/>
  <c r="CI94" i="5" s="1"/>
  <c r="AT96" i="5"/>
  <c r="BL96" i="5"/>
  <c r="CB96" i="5" s="1"/>
  <c r="CR96" i="5" s="1"/>
  <c r="BC96" i="5"/>
  <c r="BU96" i="5"/>
  <c r="CK96" i="5" s="1"/>
  <c r="AR97" i="5"/>
  <c r="CP97" i="5"/>
  <c r="BA97" i="5"/>
  <c r="BS97" i="5"/>
  <c r="CI97" i="5"/>
  <c r="AT98" i="5"/>
  <c r="BL98" i="5" s="1"/>
  <c r="CB98" i="5" s="1"/>
  <c r="CR98" i="5" s="1"/>
  <c r="BC98" i="5"/>
  <c r="BU98" i="5" s="1"/>
  <c r="CK98" i="5" s="1"/>
  <c r="AP98" i="5"/>
  <c r="BH98" i="5"/>
  <c r="BX98" i="5" s="1"/>
  <c r="CN98" i="5" s="1"/>
  <c r="AY98" i="5"/>
  <c r="BQ98" i="5"/>
  <c r="CG98" i="5" s="1"/>
  <c r="AT100" i="5"/>
  <c r="BL100" i="5"/>
  <c r="CB100" i="5"/>
  <c r="CR100" i="5"/>
  <c r="BC100" i="5"/>
  <c r="BU100" i="5"/>
  <c r="CK100" i="5"/>
  <c r="AP100" i="5"/>
  <c r="BH100" i="5" s="1"/>
  <c r="BX100" i="5" s="1"/>
  <c r="CN100" i="5" s="1"/>
  <c r="AY100" i="5"/>
  <c r="BQ100" i="5" s="1"/>
  <c r="CG100" i="5" s="1"/>
  <c r="AR102" i="5"/>
  <c r="BJ102" i="5"/>
  <c r="BZ102" i="5" s="1"/>
  <c r="CP102" i="5" s="1"/>
  <c r="BA102" i="5"/>
  <c r="BS102" i="5"/>
  <c r="CI102" i="5" s="1"/>
  <c r="AP104" i="5"/>
  <c r="BH104" i="5" s="1"/>
  <c r="BX104" i="5" s="1"/>
  <c r="CN104" i="5"/>
  <c r="AY104" i="5"/>
  <c r="BQ104" i="5" s="1"/>
  <c r="CG104" i="5" s="1"/>
  <c r="AR106" i="5"/>
  <c r="BJ106" i="5" s="1"/>
  <c r="BZ106" i="5" s="1"/>
  <c r="CP106" i="5" s="1"/>
  <c r="BA106" i="5"/>
  <c r="BS106" i="5" s="1"/>
  <c r="CI106" i="5" s="1"/>
  <c r="AT108" i="5"/>
  <c r="BL108" i="5"/>
  <c r="CB108" i="5" s="1"/>
  <c r="CR108" i="5" s="1"/>
  <c r="BC108" i="5"/>
  <c r="BU108" i="5"/>
  <c r="CK108" i="5" s="1"/>
  <c r="AR110" i="5"/>
  <c r="BJ110" i="5" s="1"/>
  <c r="BZ110" i="5" s="1"/>
  <c r="CP110" i="5"/>
  <c r="BA110" i="5"/>
  <c r="BS110" i="5" s="1"/>
  <c r="CI110" i="5" s="1"/>
  <c r="AT112" i="5"/>
  <c r="BL112" i="5" s="1"/>
  <c r="CB112" i="5" s="1"/>
  <c r="CR112" i="5" s="1"/>
  <c r="BC112" i="5"/>
  <c r="BU112" i="5" s="1"/>
  <c r="CK112" i="5" s="1"/>
  <c r="AP112" i="5"/>
  <c r="BH112" i="5"/>
  <c r="BX112" i="5" s="1"/>
  <c r="CN112" i="5" s="1"/>
  <c r="AY112" i="5"/>
  <c r="BQ112" i="5"/>
  <c r="CG112" i="5" s="1"/>
  <c r="AT116" i="5"/>
  <c r="BL116" i="5" s="1"/>
  <c r="CB116" i="5" s="1"/>
  <c r="CR116" i="5" s="1"/>
  <c r="BC116" i="5"/>
  <c r="BU116" i="5" s="1"/>
  <c r="CK116" i="5" s="1"/>
  <c r="AP116" i="5"/>
  <c r="BH116" i="5" s="1"/>
  <c r="BX116" i="5" s="1"/>
  <c r="CN116" i="5" s="1"/>
  <c r="AY116" i="5"/>
  <c r="BQ116" i="5" s="1"/>
  <c r="CG116" i="5" s="1"/>
  <c r="AR118" i="5"/>
  <c r="BJ118" i="5"/>
  <c r="BZ118" i="5" s="1"/>
  <c r="CP118" i="5" s="1"/>
  <c r="BA118" i="5"/>
  <c r="BS118" i="5"/>
  <c r="CI118" i="5" s="1"/>
  <c r="AP120" i="5"/>
  <c r="BH120" i="5" s="1"/>
  <c r="BX120" i="5" s="1"/>
  <c r="CN120" i="5" s="1"/>
  <c r="AY120" i="5"/>
  <c r="BQ120" i="5" s="1"/>
  <c r="CG120" i="5" s="1"/>
  <c r="AR122" i="5"/>
  <c r="BJ122" i="5" s="1"/>
  <c r="BZ122" i="5" s="1"/>
  <c r="CP122" i="5" s="1"/>
  <c r="BA122" i="5"/>
  <c r="BS122" i="5" s="1"/>
  <c r="CI122" i="5" s="1"/>
  <c r="AI77" i="1"/>
  <c r="AW77" i="1"/>
  <c r="BI77" i="1" s="1"/>
  <c r="BU77" i="1" s="1"/>
  <c r="AP77" i="1"/>
  <c r="BD77" i="1"/>
  <c r="BP77" i="1" s="1"/>
  <c r="AG77" i="1"/>
  <c r="AU77" i="1" s="1"/>
  <c r="BG77" i="1" s="1"/>
  <c r="BS77" i="1"/>
  <c r="AN77" i="1"/>
  <c r="BB77" i="1" s="1"/>
  <c r="BN77" i="1" s="1"/>
  <c r="AG73" i="1"/>
  <c r="AU73" i="1" s="1"/>
  <c r="BG73" i="1" s="1"/>
  <c r="BS73" i="1" s="1"/>
  <c r="AN73" i="1"/>
  <c r="BB73" i="1" s="1"/>
  <c r="BN73" i="1" s="1"/>
  <c r="AI72" i="1"/>
  <c r="AW72" i="1"/>
  <c r="BI72" i="1" s="1"/>
  <c r="BU72" i="1" s="1"/>
  <c r="AP72" i="1"/>
  <c r="BD72" i="1"/>
  <c r="BP72" i="1" s="1"/>
  <c r="AI74" i="1"/>
  <c r="BI74" i="1"/>
  <c r="BU74" i="1" s="1"/>
  <c r="AP74" i="1"/>
  <c r="BD74" i="1"/>
  <c r="BP74" i="1"/>
  <c r="AI76" i="1"/>
  <c r="AW76" i="1" s="1"/>
  <c r="BI76" i="1" s="1"/>
  <c r="BU76" i="1" s="1"/>
  <c r="AP76" i="1"/>
  <c r="BD76" i="1" s="1"/>
  <c r="BP76" i="1" s="1"/>
  <c r="AJ80" i="1"/>
  <c r="AX80" i="1"/>
  <c r="BJ80" i="1" s="1"/>
  <c r="BV80" i="1" s="1"/>
  <c r="AQ80" i="1"/>
  <c r="BE80" i="1"/>
  <c r="BQ80" i="1" s="1"/>
  <c r="AJ82" i="1"/>
  <c r="AX82" i="1" s="1"/>
  <c r="BJ82" i="1" s="1"/>
  <c r="BV82" i="1" s="1"/>
  <c r="AQ82" i="1"/>
  <c r="BE82" i="1" s="1"/>
  <c r="BQ82" i="1" s="1"/>
  <c r="AJ84" i="1"/>
  <c r="AX84" i="1"/>
  <c r="BJ84" i="1" s="1"/>
  <c r="BV84" i="1" s="1"/>
  <c r="AQ84" i="1"/>
  <c r="BE84" i="1"/>
  <c r="BQ84" i="1" s="1"/>
  <c r="AJ88" i="1"/>
  <c r="AX88" i="1"/>
  <c r="BJ88" i="1" s="1"/>
  <c r="BV88" i="1" s="1"/>
  <c r="AQ88" i="1"/>
  <c r="BE88" i="1"/>
  <c r="BQ88" i="1" s="1"/>
  <c r="AJ90" i="1"/>
  <c r="AX90" i="1" s="1"/>
  <c r="BJ90" i="1" s="1"/>
  <c r="BV90" i="1" s="1"/>
  <c r="AQ90" i="1"/>
  <c r="BE90" i="1" s="1"/>
  <c r="BQ90" i="1" s="1"/>
  <c r="AJ92" i="1"/>
  <c r="AX92" i="1"/>
  <c r="BJ92" i="1" s="1"/>
  <c r="BV92" i="1" s="1"/>
  <c r="AQ92" i="1"/>
  <c r="BE92" i="1"/>
  <c r="BQ92" i="1" s="1"/>
  <c r="AJ96" i="1"/>
  <c r="AX96" i="1"/>
  <c r="BJ96" i="1" s="1"/>
  <c r="BV96" i="1" s="1"/>
  <c r="AQ96" i="1"/>
  <c r="BE96" i="1"/>
  <c r="BQ96" i="1" s="1"/>
  <c r="AJ98" i="1"/>
  <c r="AX98" i="1" s="1"/>
  <c r="BJ98" i="1" s="1"/>
  <c r="BV98" i="1" s="1"/>
  <c r="AQ98" i="1"/>
  <c r="BE98" i="1" s="1"/>
  <c r="BQ98" i="1" s="1"/>
  <c r="AJ100" i="1"/>
  <c r="AX100" i="1"/>
  <c r="BJ100" i="1" s="1"/>
  <c r="BV100" i="1" s="1"/>
  <c r="AQ100" i="1"/>
  <c r="BE100" i="1"/>
  <c r="BQ100" i="1" s="1"/>
  <c r="AJ102" i="1"/>
  <c r="AX102" i="1" s="1"/>
  <c r="BJ102" i="1" s="1"/>
  <c r="BV102" i="1"/>
  <c r="AQ102" i="1"/>
  <c r="BE102" i="1" s="1"/>
  <c r="BQ102" i="1" s="1"/>
  <c r="AJ104" i="1"/>
  <c r="AX104" i="1"/>
  <c r="BJ104" i="1" s="1"/>
  <c r="BV104" i="1" s="1"/>
  <c r="AQ104" i="1"/>
  <c r="BE104" i="1"/>
  <c r="BQ104" i="1" s="1"/>
  <c r="AN70" i="1"/>
  <c r="BB70" i="1" s="1"/>
  <c r="BN70" i="1" s="1"/>
  <c r="AG70" i="1"/>
  <c r="AU70" i="1" s="1"/>
  <c r="BG70" i="1" s="1"/>
  <c r="BS70" i="1" s="1"/>
  <c r="AP70" i="1"/>
  <c r="BD70" i="1" s="1"/>
  <c r="BP70" i="1" s="1"/>
  <c r="AI70" i="1"/>
  <c r="AW70" i="1"/>
  <c r="BI70" i="1" s="1"/>
  <c r="BU70" i="1" s="1"/>
  <c r="E16" i="1"/>
  <c r="F16" i="1"/>
  <c r="I16" i="1"/>
  <c r="AO94" i="4"/>
  <c r="BC94" i="4" s="1"/>
  <c r="BO94" i="4" s="1"/>
  <c r="AH94" i="4"/>
  <c r="AV94" i="4" s="1"/>
  <c r="BH94" i="4" s="1"/>
  <c r="BT94" i="4" s="1"/>
  <c r="AO102" i="4"/>
  <c r="BC102" i="4"/>
  <c r="BO102" i="4" s="1"/>
  <c r="AH102" i="4"/>
  <c r="AV102" i="4"/>
  <c r="BH102" i="4"/>
  <c r="BT102" i="4" s="1"/>
  <c r="AO106" i="4"/>
  <c r="BC106" i="4"/>
  <c r="BO106" i="4"/>
  <c r="AH106" i="4"/>
  <c r="AO110" i="4"/>
  <c r="BC110" i="4" s="1"/>
  <c r="BO110" i="4" s="1"/>
  <c r="AH110" i="4"/>
  <c r="AV110" i="4" s="1"/>
  <c r="BH110" i="4" s="1"/>
  <c r="BT110" i="4" s="1"/>
  <c r="AO118" i="4"/>
  <c r="BC118" i="4"/>
  <c r="BO118" i="4" s="1"/>
  <c r="AH118" i="4"/>
  <c r="AV118" i="4"/>
  <c r="BH118" i="4"/>
  <c r="BT118" i="4" s="1"/>
  <c r="AO88" i="4"/>
  <c r="BC88" i="4" s="1"/>
  <c r="BO88" i="4" s="1"/>
  <c r="AH88" i="4"/>
  <c r="AO84" i="4"/>
  <c r="BC84" i="4" s="1"/>
  <c r="BO84" i="4" s="1"/>
  <c r="AH84" i="4"/>
  <c r="AV84" i="4"/>
  <c r="BH84" i="4" s="1"/>
  <c r="BT84" i="4" s="1"/>
  <c r="AO80" i="4"/>
  <c r="BC80" i="4"/>
  <c r="BO80" i="4" s="1"/>
  <c r="AH80" i="4"/>
  <c r="AV80" i="4"/>
  <c r="BH80" i="4"/>
  <c r="BT80" i="4" s="1"/>
  <c r="AH78" i="4"/>
  <c r="AV78" i="4"/>
  <c r="BH78" i="4"/>
  <c r="BT78" i="4" s="1"/>
  <c r="AO78" i="4"/>
  <c r="BC78" i="4"/>
  <c r="BO78" i="4"/>
  <c r="AH74" i="4"/>
  <c r="AO74" i="4"/>
  <c r="BC74" i="4" s="1"/>
  <c r="BO74" i="4" s="1"/>
  <c r="H13" i="4"/>
  <c r="D13" i="4"/>
  <c r="E14" i="4"/>
  <c r="F14" i="4" s="1"/>
  <c r="I14" i="4"/>
  <c r="M14" i="4"/>
  <c r="N14" i="4"/>
  <c r="I15" i="4"/>
  <c r="M15" i="4" s="1"/>
  <c r="N15" i="4" s="1"/>
  <c r="AU71" i="4"/>
  <c r="BG71" i="4" s="1"/>
  <c r="BS71" i="4" s="1"/>
  <c r="AY71" i="4"/>
  <c r="BK71" i="4"/>
  <c r="BW71" i="4"/>
  <c r="AY73" i="4"/>
  <c r="BK73" i="4" s="1"/>
  <c r="BW73" i="4" s="1"/>
  <c r="AY75" i="4"/>
  <c r="BK75" i="4" s="1"/>
  <c r="BW75" i="4" s="1"/>
  <c r="AY79" i="4"/>
  <c r="BK79" i="4"/>
  <c r="BW79" i="4"/>
  <c r="AY83" i="4"/>
  <c r="BK83" i="4" s="1"/>
  <c r="BW83" i="4" s="1"/>
  <c r="AY87" i="4"/>
  <c r="BK87" i="4"/>
  <c r="BW87" i="4"/>
  <c r="AY91" i="4"/>
  <c r="BK91" i="4" s="1"/>
  <c r="BW91" i="4" s="1"/>
  <c r="AY95" i="4"/>
  <c r="BK95" i="4"/>
  <c r="BW95" i="4"/>
  <c r="AY99" i="4"/>
  <c r="BK99" i="4" s="1"/>
  <c r="BW99" i="4" s="1"/>
  <c r="BK101" i="4"/>
  <c r="BW101" i="4" s="1"/>
  <c r="AY103" i="4"/>
  <c r="BK103" i="4"/>
  <c r="BW103" i="4"/>
  <c r="AY107" i="4"/>
  <c r="BK107" i="4" s="1"/>
  <c r="BW107" i="4" s="1"/>
  <c r="AY111" i="4"/>
  <c r="BK111" i="4"/>
  <c r="BW111" i="4"/>
  <c r="AY115" i="4"/>
  <c r="BK115" i="4" s="1"/>
  <c r="BW115" i="4" s="1"/>
  <c r="AY119" i="4"/>
  <c r="BK119" i="4"/>
  <c r="BW119" i="4"/>
  <c r="AT107" i="6"/>
  <c r="BC107" i="6"/>
  <c r="BU107" i="6"/>
  <c r="CK107" i="6"/>
  <c r="AP107" i="6"/>
  <c r="AY107" i="6"/>
  <c r="BQ107" i="6"/>
  <c r="CG107" i="6"/>
  <c r="AR109" i="6"/>
  <c r="BA109" i="6"/>
  <c r="BS109" i="6"/>
  <c r="CI109" i="6"/>
  <c r="AT111" i="6"/>
  <c r="BC111" i="6"/>
  <c r="BU111" i="6"/>
  <c r="CK111" i="6"/>
  <c r="AP111" i="6"/>
  <c r="AY111" i="6"/>
  <c r="BQ111" i="6"/>
  <c r="CG111" i="6"/>
  <c r="AR113" i="6"/>
  <c r="BA113" i="6"/>
  <c r="BS113" i="6"/>
  <c r="CI113" i="6"/>
  <c r="AT115" i="6"/>
  <c r="BC115" i="6"/>
  <c r="BU115" i="6"/>
  <c r="CK115" i="6"/>
  <c r="AP115" i="6"/>
  <c r="AY115" i="6"/>
  <c r="BQ115" i="6"/>
  <c r="CG115" i="6"/>
  <c r="AR117" i="6"/>
  <c r="BA117" i="6"/>
  <c r="BS117" i="6"/>
  <c r="CI117" i="6"/>
  <c r="AT119" i="6"/>
  <c r="BC119" i="6"/>
  <c r="BU119" i="6"/>
  <c r="CK119" i="6"/>
  <c r="AP119" i="6"/>
  <c r="AY119" i="6"/>
  <c r="BQ119" i="6"/>
  <c r="CG119" i="6"/>
  <c r="AR121" i="6"/>
  <c r="BA121" i="6"/>
  <c r="BS121" i="6"/>
  <c r="CI121" i="6"/>
  <c r="J17" i="5"/>
  <c r="J35" i="5"/>
  <c r="J36" i="5"/>
  <c r="H74" i="5"/>
  <c r="H76" i="5"/>
  <c r="H78" i="5"/>
  <c r="H80" i="5"/>
  <c r="H82" i="5"/>
  <c r="H84" i="5"/>
  <c r="H86" i="5"/>
  <c r="Q86" i="5"/>
  <c r="Z86" i="5" s="1"/>
  <c r="H73" i="5"/>
  <c r="H75" i="5"/>
  <c r="H77" i="5"/>
  <c r="H79" i="5"/>
  <c r="H81" i="5"/>
  <c r="H83" i="5"/>
  <c r="H85" i="5"/>
  <c r="Q85" i="5" s="1"/>
  <c r="Z85" i="5" s="1"/>
  <c r="H87" i="5"/>
  <c r="Q87" i="5"/>
  <c r="Z87" i="5"/>
  <c r="H88" i="5"/>
  <c r="Q88" i="5" s="1"/>
  <c r="Z88" i="5" s="1"/>
  <c r="H90" i="5"/>
  <c r="Q90" i="5" s="1"/>
  <c r="Z90" i="5" s="1"/>
  <c r="H92" i="5"/>
  <c r="Q92" i="5" s="1"/>
  <c r="Z92" i="5" s="1"/>
  <c r="H89" i="5"/>
  <c r="Q89" i="5"/>
  <c r="Z89" i="5"/>
  <c r="H91" i="5"/>
  <c r="Q91" i="5" s="1"/>
  <c r="Z91" i="5" s="1"/>
  <c r="H93" i="5"/>
  <c r="Q93" i="5" s="1"/>
  <c r="Z93" i="5" s="1"/>
  <c r="BD94" i="5"/>
  <c r="BV94" i="5" s="1"/>
  <c r="CL94" i="5" s="1"/>
  <c r="AU94" i="5"/>
  <c r="BM94" i="5"/>
  <c r="CC94" i="5"/>
  <c r="CS94" i="5" s="1"/>
  <c r="BD96" i="5"/>
  <c r="BV96" i="5"/>
  <c r="CL96" i="5"/>
  <c r="AU96" i="5"/>
  <c r="BM96" i="5" s="1"/>
  <c r="CC96" i="5" s="1"/>
  <c r="CS96" i="5" s="1"/>
  <c r="BD97" i="5"/>
  <c r="BV97" i="5" s="1"/>
  <c r="CL97" i="5"/>
  <c r="AU97" i="5"/>
  <c r="BM97" i="5" s="1"/>
  <c r="CC97" i="5" s="1"/>
  <c r="CS97" i="5" s="1"/>
  <c r="BD98" i="5"/>
  <c r="BV98" i="5" s="1"/>
  <c r="CL98" i="5" s="1"/>
  <c r="AU98" i="5"/>
  <c r="BM98" i="5" s="1"/>
  <c r="CC98" i="5" s="1"/>
  <c r="CS98" i="5" s="1"/>
  <c r="BD99" i="5"/>
  <c r="BV99" i="5"/>
  <c r="CL99" i="5" s="1"/>
  <c r="AU99" i="5"/>
  <c r="BM99" i="5"/>
  <c r="CC99" i="5" s="1"/>
  <c r="CS99" i="5" s="1"/>
  <c r="BD100" i="5"/>
  <c r="BV100" i="5"/>
  <c r="CL100" i="5" s="1"/>
  <c r="AU100" i="5"/>
  <c r="BM100" i="5" s="1"/>
  <c r="CC100" i="5"/>
  <c r="CS100" i="5"/>
  <c r="BD102" i="5"/>
  <c r="BV102" i="5" s="1"/>
  <c r="CL102" i="5" s="1"/>
  <c r="AU102" i="5"/>
  <c r="BM102" i="5" s="1"/>
  <c r="CC102" i="5" s="1"/>
  <c r="CS102" i="5"/>
  <c r="BD104" i="5"/>
  <c r="BV104" i="5" s="1"/>
  <c r="CL104" i="5" s="1"/>
  <c r="AU104" i="5"/>
  <c r="BM104" i="5"/>
  <c r="CC104" i="5" s="1"/>
  <c r="CS104" i="5" s="1"/>
  <c r="BD106" i="5"/>
  <c r="BV106" i="5" s="1"/>
  <c r="CL106" i="5" s="1"/>
  <c r="AU106" i="5"/>
  <c r="BM106" i="5"/>
  <c r="CC106" i="5"/>
  <c r="CS106" i="5" s="1"/>
  <c r="BD110" i="5"/>
  <c r="BV110" i="5" s="1"/>
  <c r="CL110" i="5" s="1"/>
  <c r="AU110" i="5"/>
  <c r="BM110" i="5" s="1"/>
  <c r="CC110" i="5" s="1"/>
  <c r="CS110" i="5"/>
  <c r="BD112" i="5"/>
  <c r="BV112" i="5" s="1"/>
  <c r="CL112" i="5" s="1"/>
  <c r="AU112" i="5"/>
  <c r="BM112" i="5"/>
  <c r="CC112" i="5" s="1"/>
  <c r="CS112" i="5" s="1"/>
  <c r="BD114" i="5"/>
  <c r="BV114" i="5" s="1"/>
  <c r="CL114" i="5" s="1"/>
  <c r="AU114" i="5"/>
  <c r="BM114" i="5"/>
  <c r="CC114" i="5"/>
  <c r="CS114" i="5" s="1"/>
  <c r="BD116" i="5"/>
  <c r="BV116" i="5"/>
  <c r="CL116" i="5"/>
  <c r="AU116" i="5"/>
  <c r="BM116" i="5" s="1"/>
  <c r="CC116" i="5" s="1"/>
  <c r="CS116" i="5" s="1"/>
  <c r="BD118" i="5"/>
  <c r="BV118" i="5" s="1"/>
  <c r="CL118" i="5"/>
  <c r="AU118" i="5"/>
  <c r="BM118" i="5" s="1"/>
  <c r="CC118" i="5" s="1"/>
  <c r="CS118" i="5" s="1"/>
  <c r="BD120" i="5"/>
  <c r="BV120" i="5" s="1"/>
  <c r="CL120" i="5" s="1"/>
  <c r="AU120" i="5"/>
  <c r="BM120" i="5" s="1"/>
  <c r="CC120" i="5" s="1"/>
  <c r="CS120" i="5" s="1"/>
  <c r="BD122" i="5"/>
  <c r="BV122" i="5"/>
  <c r="CL122" i="5" s="1"/>
  <c r="AU122" i="5"/>
  <c r="BM122" i="5"/>
  <c r="CC122" i="5" s="1"/>
  <c r="CS122" i="5" s="1"/>
  <c r="AK79" i="1"/>
  <c r="AY79" i="1" s="1"/>
  <c r="BK79" i="1"/>
  <c r="BW79" i="1" s="1"/>
  <c r="AR79" i="1"/>
  <c r="BF79" i="1" s="1"/>
  <c r="BR79" i="1"/>
  <c r="AK87" i="1"/>
  <c r="AY87" i="1"/>
  <c r="BK87" i="1" s="1"/>
  <c r="BW87" i="1" s="1"/>
  <c r="AR87" i="1"/>
  <c r="BF87" i="1" s="1"/>
  <c r="BR87" i="1" s="1"/>
  <c r="AK95" i="1"/>
  <c r="AY95" i="1" s="1"/>
  <c r="BK95" i="1"/>
  <c r="BW95" i="1" s="1"/>
  <c r="AR95" i="1"/>
  <c r="BF95" i="1" s="1"/>
  <c r="BR95" i="1"/>
  <c r="AK103" i="1"/>
  <c r="AY103" i="1"/>
  <c r="BK103" i="1" s="1"/>
  <c r="BW103" i="1" s="1"/>
  <c r="AR103" i="1"/>
  <c r="BF103" i="1" s="1"/>
  <c r="BR103" i="1" s="1"/>
  <c r="AK111" i="1"/>
  <c r="AY111" i="1" s="1"/>
  <c r="BK111" i="1"/>
  <c r="BW111" i="1" s="1"/>
  <c r="AR111" i="1"/>
  <c r="BF111" i="1" s="1"/>
  <c r="BR111" i="1"/>
  <c r="AK115" i="1"/>
  <c r="AY115" i="1" s="1"/>
  <c r="BK115" i="1" s="1"/>
  <c r="BW115" i="1" s="1"/>
  <c r="AR115" i="1"/>
  <c r="BF115" i="1" s="1"/>
  <c r="BR115" i="1" s="1"/>
  <c r="AK119" i="1"/>
  <c r="AY119" i="1"/>
  <c r="BK119" i="1" s="1"/>
  <c r="BW119" i="1" s="1"/>
  <c r="AR119" i="1"/>
  <c r="BF119" i="1" s="1"/>
  <c r="BR119" i="1" s="1"/>
  <c r="E14" i="1"/>
  <c r="F14" i="1"/>
  <c r="D14" i="1" s="1"/>
  <c r="I14" i="1"/>
  <c r="AJ106" i="1"/>
  <c r="AX106" i="1" s="1"/>
  <c r="BJ106" i="1" s="1"/>
  <c r="BV106" i="1"/>
  <c r="AQ106" i="1"/>
  <c r="BE106" i="1" s="1"/>
  <c r="BQ106" i="1" s="1"/>
  <c r="AJ108" i="1"/>
  <c r="AX108" i="1"/>
  <c r="BJ108" i="1"/>
  <c r="BV108" i="1" s="1"/>
  <c r="AQ108" i="1"/>
  <c r="BE108" i="1"/>
  <c r="BQ108" i="1"/>
  <c r="AJ110" i="1"/>
  <c r="AX110" i="1" s="1"/>
  <c r="BJ110" i="1" s="1"/>
  <c r="BV110" i="1"/>
  <c r="AQ110" i="1"/>
  <c r="BE110" i="1" s="1"/>
  <c r="BQ110" i="1" s="1"/>
  <c r="AJ112" i="1"/>
  <c r="AX112" i="1"/>
  <c r="BJ112" i="1"/>
  <c r="BV112" i="1" s="1"/>
  <c r="AQ112" i="1"/>
  <c r="BE112" i="1"/>
  <c r="BQ112" i="1"/>
  <c r="AJ114" i="1"/>
  <c r="AX114" i="1" s="1"/>
  <c r="BJ114" i="1" s="1"/>
  <c r="BV114" i="1"/>
  <c r="AQ114" i="1"/>
  <c r="BE114" i="1" s="1"/>
  <c r="BQ114" i="1" s="1"/>
  <c r="AJ116" i="1"/>
  <c r="AX116" i="1"/>
  <c r="BJ116" i="1"/>
  <c r="BV116" i="1" s="1"/>
  <c r="AQ116" i="1"/>
  <c r="BE116" i="1"/>
  <c r="BQ116" i="1"/>
  <c r="AJ118" i="1"/>
  <c r="AX118" i="1" s="1"/>
  <c r="BJ118" i="1" s="1"/>
  <c r="BV118" i="1"/>
  <c r="AQ118" i="1"/>
  <c r="BE118" i="1" s="1"/>
  <c r="BQ118" i="1" s="1"/>
  <c r="AH71" i="4"/>
  <c r="AV71" i="4"/>
  <c r="BH71" i="4" s="1"/>
  <c r="BT71" i="4" s="1"/>
  <c r="AO71" i="4"/>
  <c r="BC71" i="4" s="1"/>
  <c r="BO71" i="4" s="1"/>
  <c r="AH73" i="4"/>
  <c r="AV73" i="4"/>
  <c r="BH73" i="4"/>
  <c r="BT73" i="4" s="1"/>
  <c r="AO73" i="4"/>
  <c r="BC73" i="4"/>
  <c r="BO73" i="4"/>
  <c r="AJ75" i="4"/>
  <c r="AX75" i="4" s="1"/>
  <c r="BJ75" i="4" s="1"/>
  <c r="BV75" i="4"/>
  <c r="AQ75" i="4"/>
  <c r="BE75" i="4" s="1"/>
  <c r="BQ75" i="4" s="1"/>
  <c r="AH77" i="4"/>
  <c r="AV77" i="4"/>
  <c r="BH77" i="4" s="1"/>
  <c r="BT77" i="4" s="1"/>
  <c r="AO77" i="4"/>
  <c r="BC77" i="4" s="1"/>
  <c r="BO77" i="4" s="1"/>
  <c r="AJ78" i="4"/>
  <c r="AX78" i="4"/>
  <c r="BJ78" i="4"/>
  <c r="BV78" i="4" s="1"/>
  <c r="AQ78" i="4"/>
  <c r="BE78" i="4"/>
  <c r="BQ78" i="4"/>
  <c r="AJ79" i="4"/>
  <c r="AX79" i="4" s="1"/>
  <c r="BJ79" i="4" s="1"/>
  <c r="BV79" i="4"/>
  <c r="AQ79" i="4"/>
  <c r="BE79" i="4" s="1"/>
  <c r="BQ79" i="4" s="1"/>
  <c r="AH81" i="4"/>
  <c r="AV81" i="4"/>
  <c r="BH81" i="4" s="1"/>
  <c r="BT81" i="4" s="1"/>
  <c r="AO81" i="4"/>
  <c r="BC81" i="4" s="1"/>
  <c r="BO81" i="4" s="1"/>
  <c r="AJ81" i="4"/>
  <c r="AX81" i="4"/>
  <c r="BJ81" i="4"/>
  <c r="BV81" i="4" s="1"/>
  <c r="AQ81" i="4"/>
  <c r="BE81" i="4"/>
  <c r="BQ81" i="4"/>
  <c r="AJ83" i="4"/>
  <c r="AX83" i="4" s="1"/>
  <c r="BJ83" i="4" s="1"/>
  <c r="BV83" i="4"/>
  <c r="AQ83" i="4"/>
  <c r="BE83" i="4" s="1"/>
  <c r="BQ83" i="4" s="1"/>
  <c r="AH85" i="4"/>
  <c r="AV85" i="4"/>
  <c r="BH85" i="4" s="1"/>
  <c r="BT85" i="4" s="1"/>
  <c r="AO85" i="4"/>
  <c r="BC85" i="4" s="1"/>
  <c r="BO85" i="4" s="1"/>
  <c r="AJ85" i="4"/>
  <c r="AX85" i="4"/>
  <c r="BJ85" i="4"/>
  <c r="BV85" i="4" s="1"/>
  <c r="AQ85" i="4"/>
  <c r="BE85" i="4"/>
  <c r="BQ85" i="4"/>
  <c r="AJ87" i="4"/>
  <c r="AX87" i="4" s="1"/>
  <c r="BJ87" i="4" s="1"/>
  <c r="BV87" i="4"/>
  <c r="AQ87" i="4"/>
  <c r="BE87" i="4" s="1"/>
  <c r="BQ87" i="4" s="1"/>
  <c r="AH89" i="4"/>
  <c r="AV89" i="4"/>
  <c r="BH89" i="4" s="1"/>
  <c r="BT89" i="4" s="1"/>
  <c r="AO89" i="4"/>
  <c r="BC89" i="4" s="1"/>
  <c r="BO89" i="4" s="1"/>
  <c r="AJ89" i="4"/>
  <c r="AX89" i="4"/>
  <c r="BJ89" i="4"/>
  <c r="BV89" i="4" s="1"/>
  <c r="AQ89" i="4"/>
  <c r="BE89" i="4"/>
  <c r="BQ89" i="4"/>
  <c r="AJ91" i="4"/>
  <c r="AX91" i="4" s="1"/>
  <c r="BJ91" i="4" s="1"/>
  <c r="BV91" i="4"/>
  <c r="AQ91" i="4"/>
  <c r="BE91" i="4" s="1"/>
  <c r="BQ91" i="4" s="1"/>
  <c r="AH93" i="4"/>
  <c r="AV93" i="4"/>
  <c r="BH93" i="4" s="1"/>
  <c r="BT93" i="4" s="1"/>
  <c r="AO93" i="4"/>
  <c r="BC93" i="4" s="1"/>
  <c r="BO93" i="4" s="1"/>
  <c r="AJ93" i="4"/>
  <c r="AX93" i="4"/>
  <c r="BJ93" i="4"/>
  <c r="BV93" i="4" s="1"/>
  <c r="AQ93" i="4"/>
  <c r="BE93" i="4"/>
  <c r="BQ93" i="4"/>
  <c r="AJ95" i="4"/>
  <c r="AX95" i="4" s="1"/>
  <c r="BJ95" i="4" s="1"/>
  <c r="BV95" i="4"/>
  <c r="AQ95" i="4"/>
  <c r="BE95" i="4" s="1"/>
  <c r="BQ95" i="4" s="1"/>
  <c r="AH97" i="4"/>
  <c r="AV97" i="4"/>
  <c r="BH97" i="4" s="1"/>
  <c r="BT97" i="4" s="1"/>
  <c r="AO97" i="4"/>
  <c r="BC97" i="4" s="1"/>
  <c r="BO97" i="4" s="1"/>
  <c r="AJ97" i="4"/>
  <c r="AX97" i="4"/>
  <c r="BJ97" i="4"/>
  <c r="BV97" i="4" s="1"/>
  <c r="AQ97" i="4"/>
  <c r="BE97" i="4" s="1"/>
  <c r="BQ97" i="4" s="1"/>
  <c r="AJ99" i="4"/>
  <c r="AX99" i="4" s="1"/>
  <c r="BJ99" i="4" s="1"/>
  <c r="BV99" i="4" s="1"/>
  <c r="AQ99" i="4"/>
  <c r="BE99" i="4" s="1"/>
  <c r="BQ99" i="4" s="1"/>
  <c r="AH101" i="4"/>
  <c r="AV101" i="4"/>
  <c r="BH101" i="4" s="1"/>
  <c r="BT101" i="4"/>
  <c r="AO101" i="4"/>
  <c r="BC101" i="4" s="1"/>
  <c r="BO101" i="4" s="1"/>
  <c r="AJ101" i="4"/>
  <c r="AX101" i="4"/>
  <c r="BJ101" i="4" s="1"/>
  <c r="BV101" i="4" s="1"/>
  <c r="AQ101" i="4"/>
  <c r="BE101" i="4"/>
  <c r="BQ101" i="4"/>
  <c r="AJ103" i="4"/>
  <c r="AX103" i="4" s="1"/>
  <c r="BJ103" i="4"/>
  <c r="BV103" i="4"/>
  <c r="AQ103" i="4"/>
  <c r="BE103" i="4" s="1"/>
  <c r="BQ103" i="4" s="1"/>
  <c r="AH105" i="4"/>
  <c r="AV105" i="4"/>
  <c r="BH105" i="4" s="1"/>
  <c r="BT105" i="4" s="1"/>
  <c r="AO105" i="4"/>
  <c r="BC105" i="4"/>
  <c r="BO105" i="4" s="1"/>
  <c r="AJ105" i="4"/>
  <c r="AX105" i="4" s="1"/>
  <c r="BJ105" i="4" s="1"/>
  <c r="BV105" i="4" s="1"/>
  <c r="AQ105" i="4"/>
  <c r="BE105" i="4"/>
  <c r="BQ105" i="4" s="1"/>
  <c r="AV107" i="4"/>
  <c r="BH107" i="4"/>
  <c r="BT107" i="4"/>
  <c r="AO107" i="4"/>
  <c r="BC107" i="4" s="1"/>
  <c r="BO107" i="4" s="1"/>
  <c r="AJ107" i="4"/>
  <c r="AX107" i="4" s="1"/>
  <c r="BJ107" i="4" s="1"/>
  <c r="BV107" i="4" s="1"/>
  <c r="AQ107" i="4"/>
  <c r="BE107" i="4" s="1"/>
  <c r="BQ107" i="4" s="1"/>
  <c r="AH109" i="4"/>
  <c r="AV109" i="4"/>
  <c r="BH109" i="4" s="1"/>
  <c r="BT109" i="4" s="1"/>
  <c r="AO109" i="4"/>
  <c r="BC109" i="4"/>
  <c r="BO109" i="4" s="1"/>
  <c r="AJ109" i="4"/>
  <c r="AX109" i="4"/>
  <c r="BJ109" i="4"/>
  <c r="BV109" i="4" s="1"/>
  <c r="AQ109" i="4"/>
  <c r="BE109" i="4"/>
  <c r="BQ109" i="4"/>
  <c r="AH111" i="4"/>
  <c r="AV111" i="4" s="1"/>
  <c r="BH111" i="4" s="1"/>
  <c r="BT111" i="4"/>
  <c r="AO111" i="4"/>
  <c r="BC111" i="4" s="1"/>
  <c r="BO111" i="4" s="1"/>
  <c r="AJ111" i="4"/>
  <c r="AX111" i="4" s="1"/>
  <c r="BJ111" i="4" s="1"/>
  <c r="BV111" i="4" s="1"/>
  <c r="AQ111" i="4"/>
  <c r="BE111" i="4" s="1"/>
  <c r="BQ111" i="4" s="1"/>
  <c r="AH113" i="4"/>
  <c r="AV113" i="4"/>
  <c r="BH113" i="4" s="1"/>
  <c r="BT113" i="4" s="1"/>
  <c r="AO113" i="4"/>
  <c r="BC113" i="4"/>
  <c r="BO113" i="4" s="1"/>
  <c r="AJ113" i="4"/>
  <c r="AX113" i="4"/>
  <c r="BJ113" i="4"/>
  <c r="BV113" i="4" s="1"/>
  <c r="AQ113" i="4"/>
  <c r="BE113" i="4"/>
  <c r="BQ113" i="4"/>
  <c r="AH115" i="4"/>
  <c r="AV115" i="4" s="1"/>
  <c r="BH115" i="4" s="1"/>
  <c r="BT115" i="4" s="1"/>
  <c r="AO115" i="4"/>
  <c r="BC115" i="4" s="1"/>
  <c r="BO115" i="4" s="1"/>
  <c r="AJ115" i="4"/>
  <c r="AX115" i="4" s="1"/>
  <c r="BJ115" i="4" s="1"/>
  <c r="BV115" i="4" s="1"/>
  <c r="AQ115" i="4"/>
  <c r="BE115" i="4" s="1"/>
  <c r="BQ115" i="4" s="1"/>
  <c r="AH117" i="4"/>
  <c r="AV117" i="4"/>
  <c r="BH117" i="4" s="1"/>
  <c r="BT117" i="4" s="1"/>
  <c r="AO117" i="4"/>
  <c r="BC117" i="4"/>
  <c r="BO117" i="4" s="1"/>
  <c r="AJ117" i="4"/>
  <c r="AX117" i="4"/>
  <c r="BJ117" i="4"/>
  <c r="BV117" i="4" s="1"/>
  <c r="AQ117" i="4"/>
  <c r="BE117" i="4"/>
  <c r="BQ117" i="4"/>
  <c r="AH119" i="4"/>
  <c r="AV119" i="4" s="1"/>
  <c r="BH119" i="4" s="1"/>
  <c r="BT119" i="4" s="1"/>
  <c r="AO119" i="4"/>
  <c r="BC119" i="4" s="1"/>
  <c r="BO119" i="4" s="1"/>
  <c r="AJ119" i="4"/>
  <c r="AX119" i="4" s="1"/>
  <c r="BJ119" i="4" s="1"/>
  <c r="BV119" i="4" s="1"/>
  <c r="AQ119" i="4"/>
  <c r="BE119" i="4" s="1"/>
  <c r="BQ119" i="4" s="1"/>
  <c r="AZ89" i="6"/>
  <c r="BR89" i="6"/>
  <c r="CH89" i="6" s="1"/>
  <c r="AQ89" i="6"/>
  <c r="BI89" i="6"/>
  <c r="BY89" i="6"/>
  <c r="CO89" i="6" s="1"/>
  <c r="AR89" i="6"/>
  <c r="BJ89" i="6"/>
  <c r="BZ89" i="6"/>
  <c r="CP89" i="6" s="1"/>
  <c r="BA89" i="6"/>
  <c r="BS89" i="6"/>
  <c r="CI89" i="6"/>
  <c r="BB91" i="6"/>
  <c r="BT91" i="6" s="1"/>
  <c r="CJ91" i="6" s="1"/>
  <c r="AS91" i="6"/>
  <c r="BK91" i="6" s="1"/>
  <c r="CA91" i="6" s="1"/>
  <c r="CQ91" i="6" s="1"/>
  <c r="BD91" i="6"/>
  <c r="BV91" i="6" s="1"/>
  <c r="CL91" i="6" s="1"/>
  <c r="AU91" i="6"/>
  <c r="BM91" i="6"/>
  <c r="CC91" i="6" s="1"/>
  <c r="CS91" i="6" s="1"/>
  <c r="AT91" i="6"/>
  <c r="BL91" i="6"/>
  <c r="CB91" i="6" s="1"/>
  <c r="CR91" i="6" s="1"/>
  <c r="BC91" i="6"/>
  <c r="BU91" i="6"/>
  <c r="CK91" i="6" s="1"/>
  <c r="AP91" i="6"/>
  <c r="BH91" i="6"/>
  <c r="BX91" i="6"/>
  <c r="CN91" i="6" s="1"/>
  <c r="AY91" i="6"/>
  <c r="BQ91" i="6"/>
  <c r="CG91" i="6"/>
  <c r="AZ93" i="6"/>
  <c r="BR93" i="6" s="1"/>
  <c r="CH93" i="6" s="1"/>
  <c r="AQ93" i="6"/>
  <c r="BI93" i="6" s="1"/>
  <c r="BY93" i="6" s="1"/>
  <c r="CO93" i="6" s="1"/>
  <c r="AR93" i="6"/>
  <c r="BJ93" i="6" s="1"/>
  <c r="BZ93" i="6" s="1"/>
  <c r="CP93" i="6" s="1"/>
  <c r="BA93" i="6"/>
  <c r="BS93" i="6" s="1"/>
  <c r="CI93" i="6" s="1"/>
  <c r="BB95" i="6"/>
  <c r="BT95" i="6"/>
  <c r="CJ95" i="6" s="1"/>
  <c r="AS95" i="6"/>
  <c r="BK95" i="6"/>
  <c r="CA95" i="6"/>
  <c r="CQ95" i="6" s="1"/>
  <c r="BD95" i="6"/>
  <c r="BV95" i="6"/>
  <c r="CL95" i="6"/>
  <c r="AU95" i="6"/>
  <c r="BM95" i="6" s="1"/>
  <c r="CC95" i="6" s="1"/>
  <c r="CS95" i="6"/>
  <c r="AT95" i="6"/>
  <c r="BL95" i="6" s="1"/>
  <c r="CB95" i="6" s="1"/>
  <c r="CR95" i="6" s="1"/>
  <c r="BC95" i="6"/>
  <c r="BU95" i="6" s="1"/>
  <c r="CK95" i="6" s="1"/>
  <c r="AP95" i="6"/>
  <c r="BH95" i="6" s="1"/>
  <c r="BX95" i="6" s="1"/>
  <c r="CN95" i="6" s="1"/>
  <c r="AY95" i="6"/>
  <c r="BQ95" i="6" s="1"/>
  <c r="CG95" i="6" s="1"/>
  <c r="AZ101" i="6"/>
  <c r="BR101" i="6"/>
  <c r="CH101" i="6" s="1"/>
  <c r="AQ101" i="6"/>
  <c r="BI101" i="6"/>
  <c r="BY101" i="6"/>
  <c r="CO101" i="6" s="1"/>
  <c r="AR101" i="6"/>
  <c r="BJ101" i="6"/>
  <c r="BZ101" i="6"/>
  <c r="CP101" i="6" s="1"/>
  <c r="BA101" i="6"/>
  <c r="BS101" i="6"/>
  <c r="CI101" i="6"/>
  <c r="BB103" i="6"/>
  <c r="BT103" i="6" s="1"/>
  <c r="CJ103" i="6" s="1"/>
  <c r="AS103" i="6"/>
  <c r="BK103" i="6" s="1"/>
  <c r="CA103" i="6" s="1"/>
  <c r="CQ103" i="6" s="1"/>
  <c r="BD103" i="6"/>
  <c r="BV103" i="6" s="1"/>
  <c r="CL103" i="6" s="1"/>
  <c r="AU103" i="6"/>
  <c r="BM103" i="6"/>
  <c r="CC103" i="6" s="1"/>
  <c r="CS103" i="6" s="1"/>
  <c r="AT103" i="6"/>
  <c r="BL103" i="6"/>
  <c r="CB103" i="6" s="1"/>
  <c r="CR103" i="6" s="1"/>
  <c r="BC103" i="6"/>
  <c r="BU103" i="6"/>
  <c r="CK103" i="6" s="1"/>
  <c r="AP103" i="6"/>
  <c r="BH103" i="6"/>
  <c r="BX103" i="6"/>
  <c r="CN103" i="6" s="1"/>
  <c r="AY103" i="6"/>
  <c r="BQ103" i="6"/>
  <c r="CG103" i="6"/>
  <c r="AZ105" i="6"/>
  <c r="BR105" i="6" s="1"/>
  <c r="CH105" i="6" s="1"/>
  <c r="AQ105" i="6"/>
  <c r="BI105" i="6" s="1"/>
  <c r="BY105" i="6" s="1"/>
  <c r="CO105" i="6" s="1"/>
  <c r="AR105" i="6"/>
  <c r="BJ105" i="6" s="1"/>
  <c r="BZ105" i="6" s="1"/>
  <c r="CP105" i="6" s="1"/>
  <c r="BA105" i="6"/>
  <c r="BS105" i="6" s="1"/>
  <c r="CI105" i="6" s="1"/>
  <c r="D32" i="1"/>
  <c r="D33" i="1"/>
  <c r="J11" i="1"/>
  <c r="O11" i="1" s="1"/>
  <c r="P11" i="1" s="1"/>
  <c r="B70" i="1"/>
  <c r="N70" i="1" s="1"/>
  <c r="B71" i="1"/>
  <c r="B72" i="1"/>
  <c r="B73" i="1"/>
  <c r="B74" i="1"/>
  <c r="N74" i="1" s="1"/>
  <c r="B75" i="1"/>
  <c r="B76" i="1"/>
  <c r="B77" i="1"/>
  <c r="B78" i="1"/>
  <c r="N78" i="1" s="1"/>
  <c r="B79" i="1"/>
  <c r="B80" i="1"/>
  <c r="B81" i="1"/>
  <c r="B82" i="1"/>
  <c r="N82" i="1" s="1"/>
  <c r="B83" i="1"/>
  <c r="B84" i="1"/>
  <c r="B85" i="1"/>
  <c r="B86" i="1"/>
  <c r="N86" i="1" s="1"/>
  <c r="B87" i="1"/>
  <c r="B88" i="1"/>
  <c r="B89" i="1"/>
  <c r="B90" i="1"/>
  <c r="N90" i="1" s="1"/>
  <c r="BB88" i="6"/>
  <c r="BT88" i="6" s="1"/>
  <c r="CJ88" i="6" s="1"/>
  <c r="AS88" i="6"/>
  <c r="BK88" i="6" s="1"/>
  <c r="CA88" i="6" s="1"/>
  <c r="CQ88" i="6" s="1"/>
  <c r="BD88" i="6"/>
  <c r="BV88" i="6" s="1"/>
  <c r="CL88" i="6" s="1"/>
  <c r="AU88" i="6"/>
  <c r="BM88" i="6"/>
  <c r="CC88" i="6" s="1"/>
  <c r="CS88" i="6" s="1"/>
  <c r="AT88" i="6"/>
  <c r="BL88" i="6"/>
  <c r="CB88" i="6" s="1"/>
  <c r="CR88" i="6" s="1"/>
  <c r="BC88" i="6"/>
  <c r="BU88" i="6"/>
  <c r="CK88" i="6" s="1"/>
  <c r="AP88" i="6"/>
  <c r="BH88" i="6"/>
  <c r="BX88" i="6"/>
  <c r="CN88" i="6" s="1"/>
  <c r="AY88" i="6"/>
  <c r="BQ88" i="6"/>
  <c r="CG88" i="6"/>
  <c r="AZ90" i="6"/>
  <c r="BR90" i="6" s="1"/>
  <c r="CH90" i="6" s="1"/>
  <c r="AQ90" i="6"/>
  <c r="BI90" i="6" s="1"/>
  <c r="BY90" i="6" s="1"/>
  <c r="CO90" i="6" s="1"/>
  <c r="AR90" i="6"/>
  <c r="BJ90" i="6" s="1"/>
  <c r="BZ90" i="6" s="1"/>
  <c r="CP90" i="6" s="1"/>
  <c r="BA90" i="6"/>
  <c r="BS90" i="6" s="1"/>
  <c r="CI90" i="6" s="1"/>
  <c r="BB92" i="6"/>
  <c r="BT92" i="6"/>
  <c r="CJ92" i="6" s="1"/>
  <c r="AS92" i="6"/>
  <c r="BK92" i="6"/>
  <c r="CA92" i="6"/>
  <c r="CQ92" i="6" s="1"/>
  <c r="BD92" i="6"/>
  <c r="BV92" i="6"/>
  <c r="CL92" i="6"/>
  <c r="AU92" i="6"/>
  <c r="BM92" i="6" s="1"/>
  <c r="CC92" i="6" s="1"/>
  <c r="CS92" i="6"/>
  <c r="AT92" i="6"/>
  <c r="BL92" i="6" s="1"/>
  <c r="CB92" i="6" s="1"/>
  <c r="CR92" i="6" s="1"/>
  <c r="BC92" i="6"/>
  <c r="BU92" i="6" s="1"/>
  <c r="CK92" i="6" s="1"/>
  <c r="AP92" i="6"/>
  <c r="BH92" i="6" s="1"/>
  <c r="BX92" i="6" s="1"/>
  <c r="CN92" i="6" s="1"/>
  <c r="AY92" i="6"/>
  <c r="BQ92" i="6" s="1"/>
  <c r="CG92" i="6" s="1"/>
  <c r="AT94" i="5"/>
  <c r="BL94" i="5"/>
  <c r="CB94" i="5" s="1"/>
  <c r="CR94" i="5" s="1"/>
  <c r="BC94" i="5"/>
  <c r="BU94" i="5"/>
  <c r="CK94" i="5" s="1"/>
  <c r="AP94" i="5"/>
  <c r="BH94" i="5"/>
  <c r="BX94" i="5"/>
  <c r="CN94" i="5" s="1"/>
  <c r="AY94" i="5"/>
  <c r="BQ94" i="5"/>
  <c r="CG94" i="5"/>
  <c r="AR96" i="5"/>
  <c r="BJ96" i="5" s="1"/>
  <c r="BZ96" i="5" s="1"/>
  <c r="CP96" i="5" s="1"/>
  <c r="BA96" i="5"/>
  <c r="BS96" i="5" s="1"/>
  <c r="CI96" i="5" s="1"/>
  <c r="AT97" i="5"/>
  <c r="BL97" i="5" s="1"/>
  <c r="CB97" i="5" s="1"/>
  <c r="CR97" i="5" s="1"/>
  <c r="BC97" i="5"/>
  <c r="BU97" i="5" s="1"/>
  <c r="CK97" i="5" s="1"/>
  <c r="AP97" i="5"/>
  <c r="BH97" i="5"/>
  <c r="BX97" i="5" s="1"/>
  <c r="CN97" i="5" s="1"/>
  <c r="AY97" i="5"/>
  <c r="BQ97" i="5"/>
  <c r="CG97" i="5" s="1"/>
  <c r="AR98" i="5"/>
  <c r="BJ98" i="5"/>
  <c r="BZ98" i="5"/>
  <c r="CP98" i="5" s="1"/>
  <c r="BA98" i="5"/>
  <c r="BS98" i="5"/>
  <c r="CI98" i="5"/>
  <c r="AT99" i="5"/>
  <c r="BL99" i="5" s="1"/>
  <c r="CB99" i="5" s="1"/>
  <c r="CR99" i="5"/>
  <c r="BC99" i="5"/>
  <c r="BU99" i="5" s="1"/>
  <c r="CK99" i="5" s="1"/>
  <c r="AP99" i="5"/>
  <c r="BH99" i="5" s="1"/>
  <c r="BX99" i="5" s="1"/>
  <c r="CN99" i="5" s="1"/>
  <c r="AY99" i="5"/>
  <c r="BQ99" i="5" s="1"/>
  <c r="CG99" i="5" s="1"/>
  <c r="AR100" i="5"/>
  <c r="BJ100" i="5"/>
  <c r="BZ100" i="5" s="1"/>
  <c r="CP100" i="5" s="1"/>
  <c r="BA100" i="5"/>
  <c r="BS100" i="5"/>
  <c r="CI100" i="5" s="1"/>
  <c r="AT102" i="5"/>
  <c r="BL102" i="5"/>
  <c r="CB102" i="5"/>
  <c r="CR102" i="5" s="1"/>
  <c r="BC102" i="5"/>
  <c r="BU102" i="5"/>
  <c r="CK102" i="5"/>
  <c r="AP102" i="5"/>
  <c r="BH102" i="5" s="1"/>
  <c r="BX102" i="5" s="1"/>
  <c r="CN102" i="5"/>
  <c r="AY102" i="5"/>
  <c r="BQ102" i="5" s="1"/>
  <c r="CG102" i="5" s="1"/>
  <c r="AR104" i="5"/>
  <c r="BJ104" i="5" s="1"/>
  <c r="BZ104" i="5" s="1"/>
  <c r="CP104" i="5" s="1"/>
  <c r="BA104" i="5"/>
  <c r="BS104" i="5" s="1"/>
  <c r="CI104" i="5" s="1"/>
  <c r="AT106" i="5"/>
  <c r="BL106" i="5"/>
  <c r="CB106" i="5" s="1"/>
  <c r="CR106" i="5" s="1"/>
  <c r="BC106" i="5"/>
  <c r="BU106" i="5"/>
  <c r="CK106" i="5" s="1"/>
  <c r="AP106" i="5"/>
  <c r="BH106" i="5"/>
  <c r="BX106" i="5"/>
  <c r="CN106" i="5" s="1"/>
  <c r="AY106" i="5"/>
  <c r="BQ106" i="5"/>
  <c r="CG106" i="5"/>
  <c r="AR108" i="5"/>
  <c r="BJ108" i="5" s="1"/>
  <c r="BZ108" i="5" s="1"/>
  <c r="CP108" i="5" s="1"/>
  <c r="BA108" i="5"/>
  <c r="BS108" i="5" s="1"/>
  <c r="CI108" i="5" s="1"/>
  <c r="AT110" i="5"/>
  <c r="BL110" i="5" s="1"/>
  <c r="CB110" i="5" s="1"/>
  <c r="CR110" i="5" s="1"/>
  <c r="BC110" i="5"/>
  <c r="BU110" i="5" s="1"/>
  <c r="CK110" i="5" s="1"/>
  <c r="AP110" i="5"/>
  <c r="BH110" i="5"/>
  <c r="BX110" i="5" s="1"/>
  <c r="CN110" i="5" s="1"/>
  <c r="AY110" i="5"/>
  <c r="BQ110" i="5"/>
  <c r="CG110" i="5" s="1"/>
  <c r="AR112" i="5"/>
  <c r="BJ112" i="5"/>
  <c r="BZ112" i="5"/>
  <c r="CP112" i="5" s="1"/>
  <c r="BA112" i="5"/>
  <c r="BS112" i="5"/>
  <c r="CI112" i="5"/>
  <c r="AT114" i="5"/>
  <c r="BL114" i="5" s="1"/>
  <c r="CB114" i="5" s="1"/>
  <c r="CR114" i="5" s="1"/>
  <c r="BC114" i="5"/>
  <c r="BU114" i="5" s="1"/>
  <c r="CK114" i="5" s="1"/>
  <c r="AP114" i="5"/>
  <c r="BH114" i="5" s="1"/>
  <c r="BX114" i="5" s="1"/>
  <c r="CN114" i="5" s="1"/>
  <c r="AY114" i="5"/>
  <c r="BQ114" i="5" s="1"/>
  <c r="CG114" i="5" s="1"/>
  <c r="AR116" i="5"/>
  <c r="BJ116" i="5"/>
  <c r="BZ116" i="5" s="1"/>
  <c r="CP116" i="5" s="1"/>
  <c r="BA116" i="5"/>
  <c r="BS116" i="5"/>
  <c r="CI116" i="5" s="1"/>
  <c r="AT118" i="5"/>
  <c r="BL118" i="5"/>
  <c r="CB118" i="5"/>
  <c r="CR118" i="5" s="1"/>
  <c r="BC118" i="5"/>
  <c r="BU118" i="5"/>
  <c r="CK118" i="5"/>
  <c r="AP118" i="5"/>
  <c r="BH118" i="5" s="1"/>
  <c r="BX118" i="5" s="1"/>
  <c r="CN118" i="5"/>
  <c r="AY118" i="5"/>
  <c r="BQ118" i="5" s="1"/>
  <c r="CG118" i="5" s="1"/>
  <c r="AR120" i="5"/>
  <c r="BJ120" i="5" s="1"/>
  <c r="BZ120" i="5" s="1"/>
  <c r="CP120" i="5" s="1"/>
  <c r="BA120" i="5"/>
  <c r="BS120" i="5" s="1"/>
  <c r="CI120" i="5" s="1"/>
  <c r="AT122" i="5"/>
  <c r="BL122" i="5"/>
  <c r="CB122" i="5" s="1"/>
  <c r="CR122" i="5" s="1"/>
  <c r="BC122" i="5"/>
  <c r="BU122" i="5"/>
  <c r="CK122" i="5" s="1"/>
  <c r="AP122" i="5"/>
  <c r="BH122" i="5"/>
  <c r="BX122" i="5"/>
  <c r="CN122" i="5" s="1"/>
  <c r="AY122" i="5"/>
  <c r="BQ122" i="5"/>
  <c r="CG122" i="5"/>
  <c r="AI75" i="1"/>
  <c r="AW75" i="1" s="1"/>
  <c r="BI75" i="1" s="1"/>
  <c r="BU75" i="1"/>
  <c r="AP75" i="1"/>
  <c r="BD75" i="1" s="1"/>
  <c r="BP75" i="1" s="1"/>
  <c r="AI71" i="1"/>
  <c r="AP71" i="1"/>
  <c r="BD71" i="1" s="1"/>
  <c r="BP71" i="1" s="1"/>
  <c r="AG75" i="1"/>
  <c r="AU75" i="1"/>
  <c r="BG75" i="1" s="1"/>
  <c r="BS75" i="1" s="1"/>
  <c r="AN75" i="1"/>
  <c r="BB75" i="1"/>
  <c r="BN75" i="1" s="1"/>
  <c r="AG71" i="1"/>
  <c r="AN71" i="1"/>
  <c r="BB71" i="1"/>
  <c r="BN71" i="1"/>
  <c r="AG72" i="1"/>
  <c r="AU72" i="1" s="1"/>
  <c r="BG72" i="1" s="1"/>
  <c r="BS72" i="1" s="1"/>
  <c r="AN72" i="1"/>
  <c r="BB72" i="1" s="1"/>
  <c r="BN72" i="1" s="1"/>
  <c r="AR72" i="1"/>
  <c r="BF72" i="1" s="1"/>
  <c r="BR72" i="1" s="1"/>
  <c r="AK72" i="1"/>
  <c r="AY72" i="1"/>
  <c r="BK72" i="1" s="1"/>
  <c r="BW72" i="1" s="1"/>
  <c r="AG74" i="1"/>
  <c r="AU74" i="1"/>
  <c r="BG74" i="1" s="1"/>
  <c r="BS74" i="1" s="1"/>
  <c r="AN74" i="1"/>
  <c r="BB74" i="1"/>
  <c r="BN74" i="1" s="1"/>
  <c r="AR74" i="1"/>
  <c r="BF74" i="1"/>
  <c r="BR74" i="1"/>
  <c r="AK74" i="1"/>
  <c r="AY74" i="1" s="1"/>
  <c r="BK74" i="1" s="1"/>
  <c r="BW74" i="1" s="1"/>
  <c r="AG76" i="1"/>
  <c r="AU76" i="1" s="1"/>
  <c r="BG76" i="1" s="1"/>
  <c r="BS76" i="1"/>
  <c r="AN76" i="1"/>
  <c r="BB76" i="1" s="1"/>
  <c r="BN76" i="1" s="1"/>
  <c r="AR76" i="1"/>
  <c r="BF76" i="1" s="1"/>
  <c r="BR76" i="1" s="1"/>
  <c r="AK76" i="1"/>
  <c r="AY76" i="1"/>
  <c r="BK76" i="1" s="1"/>
  <c r="BW76" i="1" s="1"/>
  <c r="AI80" i="1"/>
  <c r="AW80" i="1" s="1"/>
  <c r="BI80" i="1" s="1"/>
  <c r="BU80" i="1" s="1"/>
  <c r="AP80" i="1"/>
  <c r="BD80" i="1" s="1"/>
  <c r="BP80" i="1" s="1"/>
  <c r="AG80" i="1"/>
  <c r="AU80" i="1" s="1"/>
  <c r="BG80" i="1" s="1"/>
  <c r="BS80" i="1" s="1"/>
  <c r="AN80" i="1"/>
  <c r="BB80" i="1" s="1"/>
  <c r="BN80" i="1" s="1"/>
  <c r="AR80" i="1"/>
  <c r="BF80" i="1"/>
  <c r="BR80" i="1" s="1"/>
  <c r="AK80" i="1"/>
  <c r="AY80" i="1"/>
  <c r="BK80" i="1"/>
  <c r="BW80" i="1" s="1"/>
  <c r="AI82" i="1"/>
  <c r="AW82" i="1"/>
  <c r="BI82" i="1"/>
  <c r="BU82" i="1" s="1"/>
  <c r="AP82" i="1"/>
  <c r="BD82" i="1"/>
  <c r="BP82" i="1"/>
  <c r="AG82" i="1"/>
  <c r="AU82" i="1" s="1"/>
  <c r="BG82" i="1" s="1"/>
  <c r="BS82" i="1" s="1"/>
  <c r="AN82" i="1"/>
  <c r="BB82" i="1" s="1"/>
  <c r="BN82" i="1" s="1"/>
  <c r="AR82" i="1"/>
  <c r="BF82" i="1" s="1"/>
  <c r="BR82" i="1" s="1"/>
  <c r="AK82" i="1"/>
  <c r="AY82" i="1"/>
  <c r="BK82" i="1" s="1"/>
  <c r="BW82" i="1" s="1"/>
  <c r="AI84" i="1"/>
  <c r="AW84" i="1"/>
  <c r="BI84" i="1" s="1"/>
  <c r="BU84" i="1" s="1"/>
  <c r="AP84" i="1"/>
  <c r="BD84" i="1"/>
  <c r="BP84" i="1" s="1"/>
  <c r="AG84" i="1"/>
  <c r="AU84" i="1"/>
  <c r="BG84" i="1"/>
  <c r="BS84" i="1" s="1"/>
  <c r="AN84" i="1"/>
  <c r="BB84" i="1"/>
  <c r="BN84" i="1"/>
  <c r="AR84" i="1"/>
  <c r="BF84" i="1" s="1"/>
  <c r="BR84" i="1" s="1"/>
  <c r="AK84" i="1"/>
  <c r="AY84" i="1" s="1"/>
  <c r="BK84" i="1" s="1"/>
  <c r="BW84" i="1" s="1"/>
  <c r="AI86" i="1"/>
  <c r="AW86" i="1" s="1"/>
  <c r="BI86" i="1" s="1"/>
  <c r="BU86" i="1" s="1"/>
  <c r="AP86" i="1"/>
  <c r="BD86" i="1" s="1"/>
  <c r="BP86" i="1" s="1"/>
  <c r="AG86" i="1"/>
  <c r="AU86" i="1"/>
  <c r="BG86" i="1" s="1"/>
  <c r="BS86" i="1" s="1"/>
  <c r="AN86" i="1"/>
  <c r="BB86" i="1"/>
  <c r="BN86" i="1" s="1"/>
  <c r="AR86" i="1"/>
  <c r="BF86" i="1"/>
  <c r="BR86" i="1"/>
  <c r="AK86" i="1"/>
  <c r="AY86" i="1" s="1"/>
  <c r="BK86" i="1" s="1"/>
  <c r="BW86" i="1" s="1"/>
  <c r="AI88" i="1"/>
  <c r="AW88" i="1" s="1"/>
  <c r="BI88" i="1" s="1"/>
  <c r="BU88" i="1"/>
  <c r="AP88" i="1"/>
  <c r="BD88" i="1" s="1"/>
  <c r="BP88" i="1" s="1"/>
  <c r="AG88" i="1"/>
  <c r="AU88" i="1" s="1"/>
  <c r="BG88" i="1" s="1"/>
  <c r="BS88" i="1" s="1"/>
  <c r="AN88" i="1"/>
  <c r="BB88" i="1" s="1"/>
  <c r="BN88" i="1" s="1"/>
  <c r="AR88" i="1"/>
  <c r="BF88" i="1"/>
  <c r="BR88" i="1" s="1"/>
  <c r="AK88" i="1"/>
  <c r="AY88" i="1"/>
  <c r="BK88" i="1"/>
  <c r="BW88" i="1" s="1"/>
  <c r="AI90" i="1"/>
  <c r="AW90" i="1"/>
  <c r="BI90" i="1"/>
  <c r="BU90" i="1" s="1"/>
  <c r="AP90" i="1"/>
  <c r="BD90" i="1"/>
  <c r="BP90" i="1"/>
  <c r="AG90" i="1"/>
  <c r="AU90" i="1" s="1"/>
  <c r="BG90" i="1" s="1"/>
  <c r="BS90" i="1"/>
  <c r="AN90" i="1"/>
  <c r="BB90" i="1" s="1"/>
  <c r="BN90" i="1" s="1"/>
  <c r="AR90" i="1"/>
  <c r="BF90" i="1" s="1"/>
  <c r="BR90" i="1" s="1"/>
  <c r="AK90" i="1"/>
  <c r="AY90" i="1"/>
  <c r="BK90" i="1" s="1"/>
  <c r="BW90" i="1" s="1"/>
  <c r="AI92" i="1"/>
  <c r="AW92" i="1"/>
  <c r="BI92" i="1" s="1"/>
  <c r="BU92" i="1" s="1"/>
  <c r="AP92" i="1"/>
  <c r="BD92" i="1"/>
  <c r="BP92" i="1" s="1"/>
  <c r="AG92" i="1"/>
  <c r="AU92" i="1"/>
  <c r="BG92" i="1"/>
  <c r="BS92" i="1" s="1"/>
  <c r="AN92" i="1"/>
  <c r="BB92" i="1"/>
  <c r="BN92" i="1"/>
  <c r="AR92" i="1"/>
  <c r="BF92" i="1" s="1"/>
  <c r="BR92" i="1" s="1"/>
  <c r="AK92" i="1"/>
  <c r="AY92" i="1" s="1"/>
  <c r="BK92" i="1" s="1"/>
  <c r="BW92" i="1" s="1"/>
  <c r="AI96" i="1"/>
  <c r="AW96" i="1" s="1"/>
  <c r="BI96" i="1" s="1"/>
  <c r="BU96" i="1"/>
  <c r="AP96" i="1"/>
  <c r="BD96" i="1" s="1"/>
  <c r="BP96" i="1" s="1"/>
  <c r="AG96" i="1"/>
  <c r="AU96" i="1" s="1"/>
  <c r="BG96" i="1" s="1"/>
  <c r="BS96" i="1" s="1"/>
  <c r="AN96" i="1"/>
  <c r="BB96" i="1" s="1"/>
  <c r="BN96" i="1" s="1"/>
  <c r="AR96" i="1"/>
  <c r="BF96" i="1"/>
  <c r="BR96" i="1" s="1"/>
  <c r="AK96" i="1"/>
  <c r="AY96" i="1"/>
  <c r="BK96" i="1"/>
  <c r="BW96" i="1" s="1"/>
  <c r="AI98" i="1"/>
  <c r="AW98" i="1"/>
  <c r="BI98" i="1"/>
  <c r="BU98" i="1" s="1"/>
  <c r="AP98" i="1"/>
  <c r="BD98" i="1"/>
  <c r="BP98" i="1"/>
  <c r="AG98" i="1"/>
  <c r="AU98" i="1" s="1"/>
  <c r="BG98" i="1" s="1"/>
  <c r="BS98" i="1"/>
  <c r="AN98" i="1"/>
  <c r="BB98" i="1" s="1"/>
  <c r="BN98" i="1" s="1"/>
  <c r="AR98" i="1"/>
  <c r="BF98" i="1" s="1"/>
  <c r="BR98" i="1" s="1"/>
  <c r="AK98" i="1"/>
  <c r="AY98" i="1"/>
  <c r="BK98" i="1" s="1"/>
  <c r="BW98" i="1" s="1"/>
  <c r="D14" i="4"/>
  <c r="H14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F32" i="4"/>
  <c r="F33" i="4"/>
  <c r="F35" i="4" s="1"/>
  <c r="D70" i="4"/>
  <c r="R70" i="4"/>
  <c r="J13" i="4"/>
  <c r="D16" i="1"/>
  <c r="H16" i="1"/>
  <c r="B70" i="4"/>
  <c r="K70" i="4" s="1"/>
  <c r="B71" i="4"/>
  <c r="B72" i="4"/>
  <c r="K72" i="4"/>
  <c r="R72" i="4" s="1"/>
  <c r="B73" i="4"/>
  <c r="B74" i="4"/>
  <c r="K74" i="4"/>
  <c r="R74" i="4" s="1"/>
  <c r="B75" i="4"/>
  <c r="B76" i="4"/>
  <c r="K76" i="4"/>
  <c r="R76" i="4" s="1"/>
  <c r="B77" i="4"/>
  <c r="B78" i="4"/>
  <c r="K78" i="4"/>
  <c r="R78" i="4" s="1"/>
  <c r="B79" i="4"/>
  <c r="B80" i="4"/>
  <c r="K80" i="4"/>
  <c r="R80" i="4" s="1"/>
  <c r="B81" i="4"/>
  <c r="B82" i="4"/>
  <c r="K82" i="4"/>
  <c r="R82" i="4" s="1"/>
  <c r="B83" i="4"/>
  <c r="B84" i="4"/>
  <c r="K84" i="4"/>
  <c r="R84" i="4" s="1"/>
  <c r="B85" i="4"/>
  <c r="B86" i="4"/>
  <c r="K86" i="4"/>
  <c r="R86" i="4" s="1"/>
  <c r="B87" i="4"/>
  <c r="B88" i="4"/>
  <c r="K88" i="4"/>
  <c r="R88" i="4" s="1"/>
  <c r="B89" i="4"/>
  <c r="B90" i="4"/>
  <c r="K90" i="4"/>
  <c r="R90" i="4" s="1"/>
  <c r="D32" i="4"/>
  <c r="D33" i="4"/>
  <c r="J11" i="4"/>
  <c r="O11" i="4" s="1"/>
  <c r="P11" i="4" s="1"/>
  <c r="H15" i="1"/>
  <c r="D15" i="1"/>
  <c r="H14" i="1"/>
  <c r="E73" i="1" s="1"/>
  <c r="L73" i="1" s="1"/>
  <c r="S73" i="1" s="1"/>
  <c r="E89" i="1"/>
  <c r="L89" i="1" s="1"/>
  <c r="S89" i="1" s="1"/>
  <c r="H32" i="1"/>
  <c r="F70" i="1"/>
  <c r="M70" i="1"/>
  <c r="T70" i="1" s="1"/>
  <c r="F71" i="1"/>
  <c r="M71" i="1"/>
  <c r="T71" i="1"/>
  <c r="F72" i="1"/>
  <c r="M72" i="1" s="1"/>
  <c r="T72" i="1" s="1"/>
  <c r="F73" i="1"/>
  <c r="M73" i="1"/>
  <c r="T73" i="1" s="1"/>
  <c r="F74" i="1"/>
  <c r="M74" i="1"/>
  <c r="T74" i="1"/>
  <c r="F75" i="1"/>
  <c r="M75" i="1"/>
  <c r="T75" i="1"/>
  <c r="F76" i="1"/>
  <c r="M76" i="1" s="1"/>
  <c r="T76" i="1" s="1"/>
  <c r="F77" i="1"/>
  <c r="M77" i="1"/>
  <c r="T77" i="1" s="1"/>
  <c r="F78" i="1"/>
  <c r="M78" i="1"/>
  <c r="T78" i="1"/>
  <c r="F79" i="1"/>
  <c r="M79" i="1"/>
  <c r="T79" i="1"/>
  <c r="F80" i="1"/>
  <c r="M80" i="1" s="1"/>
  <c r="T80" i="1" s="1"/>
  <c r="F81" i="1"/>
  <c r="M81" i="1" s="1"/>
  <c r="T81" i="1" s="1"/>
  <c r="F82" i="1"/>
  <c r="M82" i="1"/>
  <c r="T82" i="1"/>
  <c r="F83" i="1"/>
  <c r="M83" i="1"/>
  <c r="T83" i="1"/>
  <c r="F84" i="1"/>
  <c r="M84" i="1" s="1"/>
  <c r="T84" i="1" s="1"/>
  <c r="F85" i="1"/>
  <c r="M85" i="1"/>
  <c r="T85" i="1" s="1"/>
  <c r="F86" i="1"/>
  <c r="M86" i="1"/>
  <c r="T86" i="1" s="1"/>
  <c r="F87" i="1"/>
  <c r="M87" i="1"/>
  <c r="T87" i="1"/>
  <c r="F88" i="1"/>
  <c r="M88" i="1" s="1"/>
  <c r="T88" i="1" s="1"/>
  <c r="F89" i="1"/>
  <c r="M89" i="1"/>
  <c r="T89" i="1" s="1"/>
  <c r="F90" i="1"/>
  <c r="M90" i="1"/>
  <c r="T90" i="1"/>
  <c r="J15" i="1"/>
  <c r="O15" i="1"/>
  <c r="P15" i="1"/>
  <c r="G70" i="1"/>
  <c r="U70" i="1"/>
  <c r="G71" i="1"/>
  <c r="N71" i="1" s="1"/>
  <c r="U71" i="1" s="1"/>
  <c r="G72" i="1"/>
  <c r="N72" i="1"/>
  <c r="U72" i="1" s="1"/>
  <c r="G73" i="1"/>
  <c r="N73" i="1"/>
  <c r="U73" i="1" s="1"/>
  <c r="G74" i="1"/>
  <c r="U74" i="1"/>
  <c r="G75" i="1"/>
  <c r="N75" i="1" s="1"/>
  <c r="U75" i="1" s="1"/>
  <c r="G76" i="1"/>
  <c r="N76" i="1"/>
  <c r="U76" i="1" s="1"/>
  <c r="G77" i="1"/>
  <c r="N77" i="1"/>
  <c r="U77" i="1" s="1"/>
  <c r="G78" i="1"/>
  <c r="U78" i="1"/>
  <c r="G79" i="1"/>
  <c r="N79" i="1" s="1"/>
  <c r="U79" i="1" s="1"/>
  <c r="G80" i="1"/>
  <c r="N80" i="1"/>
  <c r="U80" i="1" s="1"/>
  <c r="G81" i="1"/>
  <c r="N81" i="1"/>
  <c r="U81" i="1" s="1"/>
  <c r="G82" i="1"/>
  <c r="U82" i="1"/>
  <c r="G83" i="1"/>
  <c r="N83" i="1" s="1"/>
  <c r="U83" i="1" s="1"/>
  <c r="G84" i="1"/>
  <c r="N84" i="1"/>
  <c r="U84" i="1" s="1"/>
  <c r="G85" i="1"/>
  <c r="N85" i="1"/>
  <c r="U85" i="1" s="1"/>
  <c r="G86" i="1"/>
  <c r="U86" i="1"/>
  <c r="G87" i="1"/>
  <c r="N87" i="1" s="1"/>
  <c r="U87" i="1" s="1"/>
  <c r="G88" i="1"/>
  <c r="N88" i="1"/>
  <c r="U88" i="1" s="1"/>
  <c r="G89" i="1"/>
  <c r="N89" i="1"/>
  <c r="U89" i="1" s="1"/>
  <c r="G90" i="1"/>
  <c r="U90" i="1"/>
  <c r="I32" i="1"/>
  <c r="I33" i="1" s="1"/>
  <c r="I34" i="1" s="1"/>
  <c r="J16" i="1"/>
  <c r="F34" i="4"/>
  <c r="E70" i="4"/>
  <c r="L70" i="4" s="1"/>
  <c r="S70" i="4" s="1"/>
  <c r="J14" i="4"/>
  <c r="O14" i="4"/>
  <c r="P14" i="4" s="1"/>
  <c r="E73" i="4"/>
  <c r="L73" i="4" s="1"/>
  <c r="S73" i="4" s="1"/>
  <c r="E74" i="4"/>
  <c r="L74" i="4" s="1"/>
  <c r="S74" i="4" s="1"/>
  <c r="E77" i="4"/>
  <c r="L77" i="4" s="1"/>
  <c r="S77" i="4" s="1"/>
  <c r="E78" i="4"/>
  <c r="L78" i="4"/>
  <c r="S78" i="4" s="1"/>
  <c r="E81" i="4"/>
  <c r="L81" i="4" s="1"/>
  <c r="S81" i="4" s="1"/>
  <c r="E82" i="4"/>
  <c r="L82" i="4" s="1"/>
  <c r="S82" i="4" s="1"/>
  <c r="E85" i="4"/>
  <c r="L85" i="4" s="1"/>
  <c r="S85" i="4" s="1"/>
  <c r="E86" i="4"/>
  <c r="L86" i="4"/>
  <c r="S86" i="4" s="1"/>
  <c r="E89" i="4"/>
  <c r="L89" i="4" s="1"/>
  <c r="S89" i="4" s="1"/>
  <c r="E90" i="4"/>
  <c r="L90" i="4" s="1"/>
  <c r="S90" i="4" s="1"/>
  <c r="K89" i="4"/>
  <c r="R89" i="4" s="1"/>
  <c r="K87" i="4"/>
  <c r="R87" i="4"/>
  <c r="K85" i="4"/>
  <c r="R85" i="4" s="1"/>
  <c r="K83" i="4"/>
  <c r="R83" i="4"/>
  <c r="K81" i="4"/>
  <c r="R81" i="4" s="1"/>
  <c r="K79" i="4"/>
  <c r="R79" i="4"/>
  <c r="K77" i="4"/>
  <c r="R77" i="4" s="1"/>
  <c r="K75" i="4"/>
  <c r="R75" i="4"/>
  <c r="K73" i="4"/>
  <c r="R73" i="4" s="1"/>
  <c r="K71" i="4"/>
  <c r="R71" i="4"/>
  <c r="I35" i="1"/>
  <c r="H13" i="6"/>
  <c r="D13" i="6"/>
  <c r="H15" i="4"/>
  <c r="D15" i="4"/>
  <c r="M13" i="4"/>
  <c r="N13" i="4" s="1"/>
  <c r="AK118" i="4"/>
  <c r="AY118" i="4"/>
  <c r="BK118" i="4" s="1"/>
  <c r="BW118" i="4" s="1"/>
  <c r="AR118" i="4"/>
  <c r="BF118" i="4"/>
  <c r="BR118" i="4" s="1"/>
  <c r="AK96" i="4"/>
  <c r="AY96" i="4" s="1"/>
  <c r="BK96" i="4" s="1"/>
  <c r="BW96" i="4" s="1"/>
  <c r="AR96" i="4"/>
  <c r="BF96" i="4"/>
  <c r="BR96" i="4" s="1"/>
  <c r="AK92" i="4"/>
  <c r="AY92" i="4"/>
  <c r="BK92" i="4" s="1"/>
  <c r="BW92" i="4" s="1"/>
  <c r="AR92" i="4"/>
  <c r="BF92" i="4"/>
  <c r="BR92" i="4" s="1"/>
  <c r="AK88" i="4"/>
  <c r="AR88" i="4"/>
  <c r="BF88" i="4"/>
  <c r="BR88" i="4"/>
  <c r="AK80" i="4"/>
  <c r="AY80" i="4" s="1"/>
  <c r="BK80" i="4" s="1"/>
  <c r="BW80" i="4" s="1"/>
  <c r="AR80" i="4"/>
  <c r="BF80" i="4" s="1"/>
  <c r="BR80" i="4" s="1"/>
  <c r="AK76" i="4"/>
  <c r="AY76" i="4"/>
  <c r="BK76" i="4" s="1"/>
  <c r="BW76" i="4" s="1"/>
  <c r="AR76" i="4"/>
  <c r="BF76" i="4" s="1"/>
  <c r="BR76" i="4" s="1"/>
  <c r="AA72" i="4"/>
  <c r="AA74" i="4"/>
  <c r="AA76" i="4"/>
  <c r="AA78" i="4"/>
  <c r="AA80" i="4"/>
  <c r="AA82" i="4"/>
  <c r="AA84" i="4"/>
  <c r="AA86" i="4"/>
  <c r="AA88" i="4"/>
  <c r="AA90" i="4"/>
  <c r="AA92" i="4"/>
  <c r="AA71" i="4"/>
  <c r="AA73" i="4"/>
  <c r="AA75" i="4"/>
  <c r="AP75" i="4" s="1"/>
  <c r="BD75" i="4" s="1"/>
  <c r="BP75" i="4" s="1"/>
  <c r="AA77" i="4"/>
  <c r="AA70" i="4"/>
  <c r="Y79" i="1"/>
  <c r="Y81" i="1"/>
  <c r="Y83" i="1"/>
  <c r="Y85" i="1"/>
  <c r="Y87" i="1"/>
  <c r="Y89" i="1"/>
  <c r="AN89" i="1" s="1"/>
  <c r="BB89" i="1" s="1"/>
  <c r="BN89" i="1" s="1"/>
  <c r="Y91" i="1"/>
  <c r="Y93" i="1"/>
  <c r="Y95" i="1"/>
  <c r="Y97" i="1"/>
  <c r="Y99" i="1"/>
  <c r="Y101" i="1"/>
  <c r="Y103" i="1"/>
  <c r="Y105" i="1"/>
  <c r="AN105" i="1" s="1"/>
  <c r="BB105" i="1" s="1"/>
  <c r="BN105" i="1" s="1"/>
  <c r="Y107" i="1"/>
  <c r="Y109" i="1"/>
  <c r="Y111" i="1"/>
  <c r="Y113" i="1"/>
  <c r="Y115" i="1"/>
  <c r="Y117" i="1"/>
  <c r="Y119" i="1"/>
  <c r="AA79" i="1"/>
  <c r="AP79" i="1" s="1"/>
  <c r="BD79" i="1" s="1"/>
  <c r="BP79" i="1" s="1"/>
  <c r="AA81" i="1"/>
  <c r="AA83" i="1"/>
  <c r="AA85" i="1"/>
  <c r="AA87" i="1"/>
  <c r="AA89" i="1"/>
  <c r="AA91" i="1"/>
  <c r="AA93" i="1"/>
  <c r="AA95" i="1"/>
  <c r="AP95" i="1" s="1"/>
  <c r="BD95" i="1" s="1"/>
  <c r="BP95" i="1" s="1"/>
  <c r="AA97" i="1"/>
  <c r="AA99" i="1"/>
  <c r="AA101" i="1"/>
  <c r="AA103" i="1"/>
  <c r="AA105" i="1"/>
  <c r="AA107" i="1"/>
  <c r="AA109" i="1"/>
  <c r="AA111" i="1"/>
  <c r="AP111" i="1" s="1"/>
  <c r="BD111" i="1" s="1"/>
  <c r="BP111" i="1" s="1"/>
  <c r="AA113" i="1"/>
  <c r="AA115" i="1"/>
  <c r="AA117" i="1"/>
  <c r="AA119" i="1"/>
  <c r="G12" i="1"/>
  <c r="I11" i="1"/>
  <c r="Z77" i="1"/>
  <c r="Z71" i="1"/>
  <c r="Z81" i="1"/>
  <c r="Z83" i="1"/>
  <c r="Z89" i="1"/>
  <c r="Z91" i="1"/>
  <c r="Z97" i="1"/>
  <c r="Z99" i="1"/>
  <c r="Z105" i="1"/>
  <c r="Z107" i="1"/>
  <c r="Z113" i="1"/>
  <c r="Z115" i="1"/>
  <c r="AB72" i="1"/>
  <c r="AB73" i="1"/>
  <c r="AB76" i="1"/>
  <c r="AB77" i="1"/>
  <c r="AB71" i="1"/>
  <c r="AB74" i="1"/>
  <c r="AQ74" i="1" s="1"/>
  <c r="BE74" i="1" s="1"/>
  <c r="BQ74" i="1" s="1"/>
  <c r="AB75" i="1"/>
  <c r="AB79" i="1"/>
  <c r="AB81" i="1"/>
  <c r="AB83" i="1"/>
  <c r="AB85" i="1"/>
  <c r="AB87" i="1"/>
  <c r="AB89" i="1"/>
  <c r="AB91" i="1"/>
  <c r="AB93" i="1"/>
  <c r="AB95" i="1"/>
  <c r="AB97" i="1"/>
  <c r="AB99" i="1"/>
  <c r="AB101" i="1"/>
  <c r="AB103" i="1"/>
  <c r="AB105" i="1"/>
  <c r="AB107" i="1"/>
  <c r="AB109" i="1"/>
  <c r="AB111" i="1"/>
  <c r="AB113" i="1"/>
  <c r="AB115" i="1"/>
  <c r="AB117" i="1"/>
  <c r="AB119" i="1"/>
  <c r="AY119" i="5"/>
  <c r="BQ119" i="5" s="1"/>
  <c r="CG119" i="5" s="1"/>
  <c r="AP119" i="5"/>
  <c r="BH119" i="5" s="1"/>
  <c r="AY115" i="5"/>
  <c r="BQ115" i="5" s="1"/>
  <c r="CG115" i="5" s="1"/>
  <c r="AP115" i="5"/>
  <c r="AY107" i="5"/>
  <c r="BQ107" i="5" s="1"/>
  <c r="CG107" i="5" s="1"/>
  <c r="AP107" i="5"/>
  <c r="BH107" i="5"/>
  <c r="BX107" i="5" s="1"/>
  <c r="CN107" i="5" s="1"/>
  <c r="AC72" i="4"/>
  <c r="AR121" i="5"/>
  <c r="BJ121" i="5" s="1"/>
  <c r="BZ121" i="5" s="1"/>
  <c r="CP121" i="5" s="1"/>
  <c r="AU121" i="5"/>
  <c r="BM121" i="5" s="1"/>
  <c r="CC121" i="5" s="1"/>
  <c r="CS121" i="5"/>
  <c r="BD121" i="5"/>
  <c r="BV121" i="5" s="1"/>
  <c r="CL121" i="5" s="1"/>
  <c r="AY121" i="5"/>
  <c r="BQ121" i="5"/>
  <c r="CG121" i="5" s="1"/>
  <c r="AP121" i="5"/>
  <c r="BH121" i="5"/>
  <c r="BX121" i="5" s="1"/>
  <c r="CN121" i="5" s="1"/>
  <c r="AY103" i="5"/>
  <c r="BQ103" i="5"/>
  <c r="CG103" i="5" s="1"/>
  <c r="AP103" i="5"/>
  <c r="BH103" i="5"/>
  <c r="BX103" i="5"/>
  <c r="CN103" i="5" s="1"/>
  <c r="AY101" i="5"/>
  <c r="BQ101" i="5"/>
  <c r="CG101" i="5"/>
  <c r="AP101" i="5"/>
  <c r="BH101" i="5" s="1"/>
  <c r="BX101" i="5" s="1"/>
  <c r="CN101" i="5" s="1"/>
  <c r="AY95" i="5"/>
  <c r="BQ95" i="5" s="1"/>
  <c r="CG95" i="5" s="1"/>
  <c r="AP95" i="5"/>
  <c r="BH95" i="5" s="1"/>
  <c r="BX95" i="5" s="1"/>
  <c r="CN95" i="5" s="1"/>
  <c r="AH101" i="5"/>
  <c r="BC83" i="5"/>
  <c r="BU83" i="5"/>
  <c r="CK83" i="5"/>
  <c r="AT83" i="5"/>
  <c r="AF82" i="5"/>
  <c r="AH82" i="5"/>
  <c r="AJ82" i="5"/>
  <c r="AY81" i="5"/>
  <c r="BQ81" i="5" s="1"/>
  <c r="CG81" i="5" s="1"/>
  <c r="AP81" i="5"/>
  <c r="AP80" i="5"/>
  <c r="BH80" i="5" s="1"/>
  <c r="BX80" i="5" s="1"/>
  <c r="CN80" i="5"/>
  <c r="AY80" i="5"/>
  <c r="BQ80" i="5" s="1"/>
  <c r="CG80" i="5" s="1"/>
  <c r="AY79" i="5"/>
  <c r="BQ79" i="5"/>
  <c r="CG79" i="5" s="1"/>
  <c r="AP79" i="5"/>
  <c r="AP78" i="5"/>
  <c r="BH78" i="5" s="1"/>
  <c r="BX78" i="5" s="1"/>
  <c r="CN78" i="5" s="1"/>
  <c r="AY78" i="5"/>
  <c r="BQ78" i="5"/>
  <c r="CG78" i="5" s="1"/>
  <c r="AY77" i="5"/>
  <c r="BQ77" i="5"/>
  <c r="CG77" i="5"/>
  <c r="AP77" i="5"/>
  <c r="AP76" i="5"/>
  <c r="BH76" i="5"/>
  <c r="BX76" i="5"/>
  <c r="CN76" i="5" s="1"/>
  <c r="AY76" i="5"/>
  <c r="BQ76" i="5"/>
  <c r="CG76" i="5" s="1"/>
  <c r="AY75" i="5"/>
  <c r="BQ75" i="5"/>
  <c r="CG75" i="5"/>
  <c r="AP75" i="5"/>
  <c r="AP74" i="5"/>
  <c r="BH74" i="5"/>
  <c r="BX74" i="5"/>
  <c r="CN74" i="5" s="1"/>
  <c r="AY74" i="5"/>
  <c r="BQ74" i="5"/>
  <c r="CG74" i="5"/>
  <c r="AY73" i="5"/>
  <c r="BQ73" i="5" s="1"/>
  <c r="CG73" i="5" s="1"/>
  <c r="AP73" i="5"/>
  <c r="B73" i="5"/>
  <c r="Q73" i="5" s="1"/>
  <c r="Z73" i="5" s="1"/>
  <c r="B74" i="5"/>
  <c r="Q74" i="5" s="1"/>
  <c r="Z74" i="5" s="1"/>
  <c r="B75" i="5"/>
  <c r="Q75" i="5"/>
  <c r="Z75" i="5" s="1"/>
  <c r="B76" i="5"/>
  <c r="Q76" i="5"/>
  <c r="Z76" i="5"/>
  <c r="B77" i="5"/>
  <c r="B78" i="5"/>
  <c r="Q78" i="5"/>
  <c r="Z78" i="5" s="1"/>
  <c r="B79" i="5"/>
  <c r="Q79" i="5"/>
  <c r="Z79" i="5" s="1"/>
  <c r="B80" i="5"/>
  <c r="Q80" i="5"/>
  <c r="Z80" i="5"/>
  <c r="B81" i="5"/>
  <c r="Q81" i="5" s="1"/>
  <c r="Z81" i="5" s="1"/>
  <c r="B82" i="5"/>
  <c r="Q82" i="5"/>
  <c r="Z82" i="5" s="1"/>
  <c r="B83" i="5"/>
  <c r="Q83" i="5"/>
  <c r="Z83" i="5"/>
  <c r="B84" i="5"/>
  <c r="Q84" i="5"/>
  <c r="Z84" i="5"/>
  <c r="J11" i="5"/>
  <c r="O11" i="5" s="1"/>
  <c r="P11" i="5" s="1"/>
  <c r="D35" i="5"/>
  <c r="D36" i="5" s="1"/>
  <c r="J38" i="5" s="1"/>
  <c r="AO119" i="5"/>
  <c r="AK119" i="5"/>
  <c r="AI119" i="5"/>
  <c r="AH119" i="5"/>
  <c r="AR119" i="5" s="1"/>
  <c r="BJ119" i="5" s="1"/>
  <c r="BZ119" i="5" s="1"/>
  <c r="AO115" i="5"/>
  <c r="AK115" i="5"/>
  <c r="AI115" i="5"/>
  <c r="AH115" i="5"/>
  <c r="BD113" i="5"/>
  <c r="BV113" i="5"/>
  <c r="CL113" i="5" s="1"/>
  <c r="AP113" i="5"/>
  <c r="BH113" i="5" s="1"/>
  <c r="BX113" i="5"/>
  <c r="CN113" i="5" s="1"/>
  <c r="AO111" i="5"/>
  <c r="AK111" i="5"/>
  <c r="AI111" i="5"/>
  <c r="AH111" i="5"/>
  <c r="AR111" i="5" s="1"/>
  <c r="BJ111" i="5" s="1"/>
  <c r="BZ111" i="5" s="1"/>
  <c r="AK107" i="5"/>
  <c r="AI107" i="5"/>
  <c r="AH107" i="5"/>
  <c r="AI103" i="5"/>
  <c r="AH103" i="5"/>
  <c r="AO95" i="5"/>
  <c r="AK95" i="5"/>
  <c r="AI95" i="5"/>
  <c r="AH95" i="5"/>
  <c r="AP91" i="5"/>
  <c r="BH91" i="5"/>
  <c r="BX91" i="5"/>
  <c r="CN91" i="5" s="1"/>
  <c r="AP89" i="5"/>
  <c r="BH89" i="5" s="1"/>
  <c r="BX89" i="5"/>
  <c r="CN89" i="5" s="1"/>
  <c r="BB85" i="5"/>
  <c r="BT85" i="5" s="1"/>
  <c r="CJ85" i="5"/>
  <c r="AP85" i="5"/>
  <c r="BH85" i="5" s="1"/>
  <c r="BX85" i="5" s="1"/>
  <c r="CN85" i="5" s="1"/>
  <c r="AF84" i="5"/>
  <c r="AY84" i="5" s="1"/>
  <c r="BQ84" i="5" s="1"/>
  <c r="CG84" i="5" s="1"/>
  <c r="AH84" i="5"/>
  <c r="AJ84" i="5"/>
  <c r="AF83" i="5"/>
  <c r="AH83" i="5"/>
  <c r="AI83" i="5"/>
  <c r="AK83" i="5"/>
  <c r="AO83" i="5"/>
  <c r="BD82" i="5"/>
  <c r="BV82" i="5"/>
  <c r="CL82" i="5" s="1"/>
  <c r="AZ82" i="5"/>
  <c r="BR82" i="5"/>
  <c r="CH82" i="5"/>
  <c r="D17" i="5"/>
  <c r="G12" i="5"/>
  <c r="G16" i="5"/>
  <c r="I16" i="5" s="1"/>
  <c r="M16" i="5" s="1"/>
  <c r="AJ73" i="5"/>
  <c r="AT73" i="5" s="1"/>
  <c r="BL73" i="5" s="1"/>
  <c r="CB73" i="5" s="1"/>
  <c r="CR73" i="5" s="1"/>
  <c r="AJ75" i="5"/>
  <c r="AJ77" i="5"/>
  <c r="AJ79" i="5"/>
  <c r="AT79" i="5" s="1"/>
  <c r="BL79" i="5" s="1"/>
  <c r="CB79" i="5" s="1"/>
  <c r="AJ81" i="5"/>
  <c r="AG121" i="6"/>
  <c r="AK121" i="6"/>
  <c r="AO121" i="6"/>
  <c r="AO81" i="5"/>
  <c r="BI81" i="5"/>
  <c r="BY81" i="5"/>
  <c r="CO81" i="5" s="1"/>
  <c r="AK81" i="5"/>
  <c r="AI81" i="5"/>
  <c r="AS81" i="5" s="1"/>
  <c r="BK81" i="5" s="1"/>
  <c r="CA81" i="5" s="1"/>
  <c r="CQ81" i="5" s="1"/>
  <c r="AH81" i="5"/>
  <c r="AJ80" i="5"/>
  <c r="AH80" i="5"/>
  <c r="AO79" i="5"/>
  <c r="BI79" i="5"/>
  <c r="BY79" i="5" s="1"/>
  <c r="CO79" i="5" s="1"/>
  <c r="AK79" i="5"/>
  <c r="AI79" i="5"/>
  <c r="AH79" i="5"/>
  <c r="AJ78" i="5"/>
  <c r="AH78" i="5"/>
  <c r="AO77" i="5"/>
  <c r="AK77" i="5"/>
  <c r="AU77" i="5" s="1"/>
  <c r="BM77" i="5" s="1"/>
  <c r="CC77" i="5" s="1"/>
  <c r="CS77" i="5" s="1"/>
  <c r="AI77" i="5"/>
  <c r="AH77" i="5"/>
  <c r="AJ76" i="5"/>
  <c r="AH76" i="5"/>
  <c r="AO75" i="5"/>
  <c r="AK75" i="5"/>
  <c r="AI75" i="5"/>
  <c r="AH75" i="5"/>
  <c r="AJ74" i="5"/>
  <c r="AH74" i="5"/>
  <c r="AO73" i="5"/>
  <c r="AK73" i="5"/>
  <c r="AI73" i="5"/>
  <c r="AH73" i="5"/>
  <c r="G15" i="5"/>
  <c r="G14" i="5"/>
  <c r="G13" i="5"/>
  <c r="E13" i="5" s="1"/>
  <c r="F13" i="5" s="1"/>
  <c r="D13" i="5" s="1"/>
  <c r="AI121" i="6"/>
  <c r="AU96" i="6"/>
  <c r="BD96" i="6"/>
  <c r="BV96" i="6" s="1"/>
  <c r="CL96" i="6" s="1"/>
  <c r="AY83" i="6"/>
  <c r="BQ83" i="6"/>
  <c r="CG83" i="6" s="1"/>
  <c r="AP83" i="6"/>
  <c r="AO119" i="6"/>
  <c r="BK119" i="6"/>
  <c r="CA119" i="6" s="1"/>
  <c r="CQ119" i="6" s="1"/>
  <c r="AK119" i="6"/>
  <c r="BD119" i="6" s="1"/>
  <c r="BV119" i="6" s="1"/>
  <c r="CL119" i="6" s="1"/>
  <c r="AO117" i="6"/>
  <c r="AK117" i="6"/>
  <c r="AO115" i="6"/>
  <c r="BL115" i="6"/>
  <c r="CB115" i="6"/>
  <c r="CR115" i="6" s="1"/>
  <c r="AK115" i="6"/>
  <c r="AO113" i="6"/>
  <c r="BL113" i="6"/>
  <c r="CB113" i="6" s="1"/>
  <c r="CR113" i="6" s="1"/>
  <c r="AK113" i="6"/>
  <c r="AO111" i="6"/>
  <c r="AK111" i="6"/>
  <c r="BD111" i="6" s="1"/>
  <c r="BV111" i="6" s="1"/>
  <c r="CL111" i="6" s="1"/>
  <c r="AO109" i="6"/>
  <c r="AK109" i="6"/>
  <c r="AO107" i="6"/>
  <c r="AK107" i="6"/>
  <c r="AJ104" i="6"/>
  <c r="AG104" i="6"/>
  <c r="AJ100" i="6"/>
  <c r="AG100" i="6"/>
  <c r="AJ98" i="6"/>
  <c r="AG98" i="6"/>
  <c r="AR96" i="6"/>
  <c r="AY80" i="6"/>
  <c r="BQ80" i="6"/>
  <c r="CG80" i="6" s="1"/>
  <c r="AP80" i="6"/>
  <c r="BH80" i="6"/>
  <c r="BX80" i="6"/>
  <c r="CN80" i="6" s="1"/>
  <c r="AJ96" i="6"/>
  <c r="AG96" i="6"/>
  <c r="AO87" i="6"/>
  <c r="AK87" i="6"/>
  <c r="BD87" i="6" s="1"/>
  <c r="BV87" i="6" s="1"/>
  <c r="CL87" i="6" s="1"/>
  <c r="AI87" i="6"/>
  <c r="AH87" i="6"/>
  <c r="AO85" i="6"/>
  <c r="AK85" i="6"/>
  <c r="AJ85" i="6"/>
  <c r="BC85" i="6" s="1"/>
  <c r="BU85" i="6" s="1"/>
  <c r="CK85" i="6" s="1"/>
  <c r="AG85" i="6"/>
  <c r="AO83" i="6"/>
  <c r="AK83" i="6"/>
  <c r="AI83" i="6"/>
  <c r="AH83" i="6"/>
  <c r="AY78" i="6"/>
  <c r="BQ78" i="6" s="1"/>
  <c r="CG78" i="6" s="1"/>
  <c r="AP78" i="6"/>
  <c r="BH78" i="6" s="1"/>
  <c r="BX78" i="6" s="1"/>
  <c r="CN78" i="6" s="1"/>
  <c r="AJ80" i="6"/>
  <c r="BC80" i="6" s="1"/>
  <c r="BU80" i="6" s="1"/>
  <c r="CK80" i="6" s="1"/>
  <c r="AH80" i="6"/>
  <c r="AJ78" i="6"/>
  <c r="AH78" i="6"/>
  <c r="AP74" i="6"/>
  <c r="AY74" i="6"/>
  <c r="BQ74" i="6"/>
  <c r="CG74" i="6" s="1"/>
  <c r="AJ76" i="6"/>
  <c r="AH76" i="6"/>
  <c r="AH74" i="6"/>
  <c r="AR74" i="6"/>
  <c r="BA74" i="6"/>
  <c r="BS74" i="6" s="1"/>
  <c r="CI74" i="6" s="1"/>
  <c r="AT76" i="6"/>
  <c r="BC76" i="6"/>
  <c r="BU76" i="6"/>
  <c r="CK76" i="6" s="1"/>
  <c r="BC78" i="6"/>
  <c r="BU78" i="6"/>
  <c r="CK78" i="6"/>
  <c r="AT78" i="6"/>
  <c r="BL78" i="6" s="1"/>
  <c r="CB78" i="6" s="1"/>
  <c r="CR78" i="6" s="1"/>
  <c r="AT80" i="6"/>
  <c r="BL80" i="6" s="1"/>
  <c r="CB80" i="6" s="1"/>
  <c r="CR80" i="6" s="1"/>
  <c r="AS83" i="6"/>
  <c r="BK83" i="6" s="1"/>
  <c r="CA83" i="6" s="1"/>
  <c r="CQ83" i="6" s="1"/>
  <c r="BB83" i="6"/>
  <c r="BT83" i="6" s="1"/>
  <c r="CJ83" i="6" s="1"/>
  <c r="AU85" i="6"/>
  <c r="BM85" i="6"/>
  <c r="CC85" i="6"/>
  <c r="CS85" i="6" s="1"/>
  <c r="BD85" i="6"/>
  <c r="BV85" i="6"/>
  <c r="CL85" i="6"/>
  <c r="AR87" i="6"/>
  <c r="BA87" i="6"/>
  <c r="BS87" i="6" s="1"/>
  <c r="CI87" i="6" s="1"/>
  <c r="AU87" i="6"/>
  <c r="AQ96" i="6"/>
  <c r="AZ96" i="6"/>
  <c r="BR96" i="6"/>
  <c r="CH96" i="6" s="1"/>
  <c r="AT98" i="6"/>
  <c r="BC98" i="6"/>
  <c r="BU98" i="6"/>
  <c r="CK98" i="6"/>
  <c r="AQ100" i="6"/>
  <c r="AZ100" i="6"/>
  <c r="BR100" i="6" s="1"/>
  <c r="CH100" i="6" s="1"/>
  <c r="AT104" i="6"/>
  <c r="BC104" i="6"/>
  <c r="BU104" i="6" s="1"/>
  <c r="CK104" i="6" s="1"/>
  <c r="BD109" i="6"/>
  <c r="BV109" i="6"/>
  <c r="CL109" i="6"/>
  <c r="AU109" i="6"/>
  <c r="BM109" i="6" s="1"/>
  <c r="CC109" i="6" s="1"/>
  <c r="CS109" i="6"/>
  <c r="AU111" i="6"/>
  <c r="BD113" i="6"/>
  <c r="BV113" i="6" s="1"/>
  <c r="CL113" i="6" s="1"/>
  <c r="AU113" i="6"/>
  <c r="BM113" i="6"/>
  <c r="CC113" i="6" s="1"/>
  <c r="CS113" i="6" s="1"/>
  <c r="BD115" i="6"/>
  <c r="BV115" i="6"/>
  <c r="CL115" i="6" s="1"/>
  <c r="AU115" i="6"/>
  <c r="BM115" i="6"/>
  <c r="CC115" i="6"/>
  <c r="CS115" i="6" s="1"/>
  <c r="BD117" i="6"/>
  <c r="BV117" i="6"/>
  <c r="CL117" i="6"/>
  <c r="AU117" i="6"/>
  <c r="BM117" i="6" s="1"/>
  <c r="CC117" i="6" s="1"/>
  <c r="CS117" i="6" s="1"/>
  <c r="AU119" i="6"/>
  <c r="BM119" i="6" s="1"/>
  <c r="CC119" i="6" s="1"/>
  <c r="CS119" i="6" s="1"/>
  <c r="BH83" i="6"/>
  <c r="BX83" i="6" s="1"/>
  <c r="CN83" i="6" s="1"/>
  <c r="I13" i="5"/>
  <c r="M13" i="5"/>
  <c r="N13" i="5" s="1"/>
  <c r="E15" i="5"/>
  <c r="F15" i="5"/>
  <c r="I15" i="5"/>
  <c r="M15" i="5" s="1"/>
  <c r="N15" i="5" s="1"/>
  <c r="AS73" i="5"/>
  <c r="BK73" i="5"/>
  <c r="CA73" i="5" s="1"/>
  <c r="CQ73" i="5" s="1"/>
  <c r="BB73" i="5"/>
  <c r="BT73" i="5"/>
  <c r="CJ73" i="5" s="1"/>
  <c r="AS75" i="5"/>
  <c r="BK75" i="5" s="1"/>
  <c r="CA75" i="5" s="1"/>
  <c r="CQ75" i="5" s="1"/>
  <c r="BB75" i="5"/>
  <c r="BT75" i="5" s="1"/>
  <c r="CJ75" i="5" s="1"/>
  <c r="AT76" i="5"/>
  <c r="BL76" i="5" s="1"/>
  <c r="CB76" i="5" s="1"/>
  <c r="CR76" i="5" s="1"/>
  <c r="BC76" i="5"/>
  <c r="BU76" i="5" s="1"/>
  <c r="CK76" i="5" s="1"/>
  <c r="AS77" i="5"/>
  <c r="BK77" i="5"/>
  <c r="CA77" i="5" s="1"/>
  <c r="CQ77" i="5" s="1"/>
  <c r="BB77" i="5"/>
  <c r="BT77" i="5"/>
  <c r="CJ77" i="5" s="1"/>
  <c r="AT78" i="5"/>
  <c r="BL78" i="5"/>
  <c r="CB78" i="5"/>
  <c r="CR78" i="5" s="1"/>
  <c r="BC78" i="5"/>
  <c r="BU78" i="5"/>
  <c r="CK78" i="5"/>
  <c r="AT80" i="5"/>
  <c r="BL80" i="5" s="1"/>
  <c r="CB80" i="5" s="1"/>
  <c r="CR80" i="5" s="1"/>
  <c r="BC80" i="5"/>
  <c r="BU80" i="5" s="1"/>
  <c r="CK80" i="5" s="1"/>
  <c r="BB81" i="5"/>
  <c r="BT81" i="5"/>
  <c r="CJ81" i="5" s="1"/>
  <c r="BJ121" i="6"/>
  <c r="BZ121" i="6" s="1"/>
  <c r="CP121" i="6" s="1"/>
  <c r="AQ121" i="6"/>
  <c r="BI121" i="6"/>
  <c r="BY121" i="6" s="1"/>
  <c r="CO121" i="6" s="1"/>
  <c r="AZ121" i="6"/>
  <c r="BR121" i="6"/>
  <c r="CH121" i="6" s="1"/>
  <c r="CR79" i="5"/>
  <c r="BC75" i="5"/>
  <c r="BU75" i="5" s="1"/>
  <c r="CK75" i="5" s="1"/>
  <c r="AT75" i="5"/>
  <c r="BL75" i="5" s="1"/>
  <c r="CB75" i="5" s="1"/>
  <c r="CR75" i="5" s="1"/>
  <c r="E16" i="5"/>
  <c r="F16" i="5" s="1"/>
  <c r="H16" i="5" s="1"/>
  <c r="N16" i="5"/>
  <c r="AU83" i="5"/>
  <c r="BM83" i="5" s="1"/>
  <c r="CC83" i="5" s="1"/>
  <c r="CS83" i="5"/>
  <c r="BD83" i="5"/>
  <c r="BV83" i="5" s="1"/>
  <c r="CL83" i="5" s="1"/>
  <c r="AR83" i="5"/>
  <c r="BJ83" i="5" s="1"/>
  <c r="BZ83" i="5" s="1"/>
  <c r="CP83" i="5" s="1"/>
  <c r="BA83" i="5"/>
  <c r="BS83" i="5" s="1"/>
  <c r="CI83" i="5" s="1"/>
  <c r="BA84" i="5"/>
  <c r="BS84" i="5"/>
  <c r="CI84" i="5" s="1"/>
  <c r="AR84" i="5"/>
  <c r="BJ84" i="5"/>
  <c r="BZ84" i="5"/>
  <c r="CP84" i="5" s="1"/>
  <c r="AU95" i="5"/>
  <c r="BM95" i="5" s="1"/>
  <c r="CC95" i="5" s="1"/>
  <c r="CS95" i="5"/>
  <c r="BD95" i="5"/>
  <c r="BV95" i="5" s="1"/>
  <c r="CL95" i="5" s="1"/>
  <c r="AR103" i="5"/>
  <c r="BJ103" i="5" s="1"/>
  <c r="BZ103" i="5" s="1"/>
  <c r="CP103" i="5" s="1"/>
  <c r="BA103" i="5"/>
  <c r="BS103" i="5" s="1"/>
  <c r="CI103" i="5" s="1"/>
  <c r="AR107" i="5"/>
  <c r="BJ107" i="5"/>
  <c r="BZ107" i="5" s="1"/>
  <c r="CP107" i="5" s="1"/>
  <c r="BA107" i="5"/>
  <c r="BS107" i="5"/>
  <c r="CI107" i="5" s="1"/>
  <c r="AU107" i="5"/>
  <c r="BM107" i="5"/>
  <c r="CC107" i="5"/>
  <c r="CS107" i="5" s="1"/>
  <c r="BD107" i="5"/>
  <c r="BV107" i="5"/>
  <c r="CL107" i="5"/>
  <c r="CP111" i="5"/>
  <c r="AU111" i="5"/>
  <c r="BM111" i="5" s="1"/>
  <c r="CC111" i="5" s="1"/>
  <c r="CS111" i="5" s="1"/>
  <c r="BD111" i="5"/>
  <c r="BV111" i="5" s="1"/>
  <c r="CL111" i="5" s="1"/>
  <c r="AR115" i="5"/>
  <c r="BJ115" i="5"/>
  <c r="BZ115" i="5" s="1"/>
  <c r="CP115" i="5" s="1"/>
  <c r="BA115" i="5"/>
  <c r="BS115" i="5"/>
  <c r="CI115" i="5" s="1"/>
  <c r="AU115" i="5"/>
  <c r="BM115" i="5"/>
  <c r="CC115" i="5"/>
  <c r="CS115" i="5" s="1"/>
  <c r="BD115" i="5"/>
  <c r="BV115" i="5"/>
  <c r="CL115" i="5"/>
  <c r="CP119" i="5"/>
  <c r="AU119" i="5"/>
  <c r="BM119" i="5" s="1"/>
  <c r="CC119" i="5" s="1"/>
  <c r="CS119" i="5" s="1"/>
  <c r="BD119" i="5"/>
  <c r="BV119" i="5" s="1"/>
  <c r="CL119" i="5" s="1"/>
  <c r="J37" i="5"/>
  <c r="AP82" i="5"/>
  <c r="AY82" i="5"/>
  <c r="BQ82" i="5"/>
  <c r="CG82" i="5"/>
  <c r="BH115" i="5"/>
  <c r="BX115" i="5" s="1"/>
  <c r="CN115" i="5" s="1"/>
  <c r="BX119" i="5"/>
  <c r="CN119" i="5" s="1"/>
  <c r="AQ119" i="1"/>
  <c r="BE119" i="1"/>
  <c r="BQ119" i="1"/>
  <c r="AJ119" i="1"/>
  <c r="AX119" i="1"/>
  <c r="BJ119" i="1"/>
  <c r="BV119" i="1"/>
  <c r="AQ115" i="1"/>
  <c r="BE115" i="1"/>
  <c r="BQ115" i="1"/>
  <c r="AJ115" i="1"/>
  <c r="AX115" i="1" s="1"/>
  <c r="BJ115" i="1" s="1"/>
  <c r="BV115" i="1" s="1"/>
  <c r="AQ111" i="1"/>
  <c r="BE111" i="1" s="1"/>
  <c r="BQ111" i="1" s="1"/>
  <c r="AJ111" i="1"/>
  <c r="AX111" i="1"/>
  <c r="BJ111" i="1" s="1"/>
  <c r="BV111" i="1" s="1"/>
  <c r="AQ107" i="1"/>
  <c r="BE107" i="1"/>
  <c r="BQ107" i="1" s="1"/>
  <c r="AJ107" i="1"/>
  <c r="AX107" i="1"/>
  <c r="BJ107" i="1"/>
  <c r="BV107" i="1" s="1"/>
  <c r="AQ103" i="1"/>
  <c r="BE103" i="1"/>
  <c r="BQ103" i="1"/>
  <c r="AJ103" i="1"/>
  <c r="AX103" i="1"/>
  <c r="BJ103" i="1"/>
  <c r="BV103" i="1"/>
  <c r="AQ99" i="1"/>
  <c r="BE99" i="1"/>
  <c r="BQ99" i="1"/>
  <c r="AJ99" i="1"/>
  <c r="AX99" i="1" s="1"/>
  <c r="BJ99" i="1" s="1"/>
  <c r="BV99" i="1" s="1"/>
  <c r="AQ95" i="1"/>
  <c r="BE95" i="1" s="1"/>
  <c r="BQ95" i="1" s="1"/>
  <c r="AJ95" i="1"/>
  <c r="AX95" i="1"/>
  <c r="BJ95" i="1" s="1"/>
  <c r="BV95" i="1" s="1"/>
  <c r="AQ91" i="1"/>
  <c r="BE91" i="1"/>
  <c r="BQ91" i="1" s="1"/>
  <c r="AJ91" i="1"/>
  <c r="AX91" i="1"/>
  <c r="BJ91" i="1"/>
  <c r="BV91" i="1" s="1"/>
  <c r="AQ87" i="1"/>
  <c r="BE87" i="1"/>
  <c r="BQ87" i="1"/>
  <c r="AJ87" i="1"/>
  <c r="AX87" i="1"/>
  <c r="BJ87" i="1"/>
  <c r="BV87" i="1"/>
  <c r="AQ83" i="1"/>
  <c r="BE83" i="1" s="1"/>
  <c r="BQ83" i="1" s="1"/>
  <c r="AJ83" i="1"/>
  <c r="AX83" i="1" s="1"/>
  <c r="BJ83" i="1" s="1"/>
  <c r="BV83" i="1" s="1"/>
  <c r="AQ79" i="1"/>
  <c r="BE79" i="1" s="1"/>
  <c r="BQ79" i="1" s="1"/>
  <c r="AJ79" i="1"/>
  <c r="AX79" i="1"/>
  <c r="BJ79" i="1" s="1"/>
  <c r="BV79" i="1" s="1"/>
  <c r="AQ75" i="1"/>
  <c r="BE75" i="1"/>
  <c r="BQ75" i="1" s="1"/>
  <c r="AJ75" i="1"/>
  <c r="AX75" i="1"/>
  <c r="BJ75" i="1"/>
  <c r="BV75" i="1" s="1"/>
  <c r="AQ71" i="1"/>
  <c r="BE71" i="1"/>
  <c r="BQ71" i="1"/>
  <c r="AJ71" i="1"/>
  <c r="AJ76" i="1"/>
  <c r="AX76" i="1" s="1"/>
  <c r="BJ76" i="1" s="1"/>
  <c r="BV76" i="1" s="1"/>
  <c r="AQ76" i="1"/>
  <c r="BE76" i="1" s="1"/>
  <c r="BQ76" i="1" s="1"/>
  <c r="AJ72" i="1"/>
  <c r="AX72" i="1" s="1"/>
  <c r="BJ72" i="1" s="1"/>
  <c r="BV72" i="1" s="1"/>
  <c r="AQ72" i="1"/>
  <c r="BE72" i="1" s="1"/>
  <c r="BQ72" i="1" s="1"/>
  <c r="AO113" i="1"/>
  <c r="BC113" i="1"/>
  <c r="BO113" i="1"/>
  <c r="AH113" i="1"/>
  <c r="AO105" i="1"/>
  <c r="BC105" i="1" s="1"/>
  <c r="BO105" i="1" s="1"/>
  <c r="AH105" i="1"/>
  <c r="AV105" i="1"/>
  <c r="BH105" i="1" s="1"/>
  <c r="BT105" i="1" s="1"/>
  <c r="AO97" i="1"/>
  <c r="BC97" i="1"/>
  <c r="BO97" i="1"/>
  <c r="AH97" i="1"/>
  <c r="AV97" i="1" s="1"/>
  <c r="BH97" i="1" s="1"/>
  <c r="BT97" i="1" s="1"/>
  <c r="AO89" i="1"/>
  <c r="BC89" i="1" s="1"/>
  <c r="BO89" i="1" s="1"/>
  <c r="AH89" i="1"/>
  <c r="AV89" i="1"/>
  <c r="BH89" i="1" s="1"/>
  <c r="BT89" i="1" s="1"/>
  <c r="AO81" i="1"/>
  <c r="BC81" i="1"/>
  <c r="BO81" i="1"/>
  <c r="AH81" i="1"/>
  <c r="AV81" i="1" s="1"/>
  <c r="BH81" i="1" s="1"/>
  <c r="BT81" i="1" s="1"/>
  <c r="AH77" i="1"/>
  <c r="AV77" i="1" s="1"/>
  <c r="BH77" i="1" s="1"/>
  <c r="BT77" i="1" s="1"/>
  <c r="AO77" i="1"/>
  <c r="BC77" i="1" s="1"/>
  <c r="BO77" i="1" s="1"/>
  <c r="M11" i="1"/>
  <c r="N11" i="1"/>
  <c r="M14" i="1"/>
  <c r="N14" i="1" s="1"/>
  <c r="AP115" i="1"/>
  <c r="BD115" i="1"/>
  <c r="BP115" i="1"/>
  <c r="AI115" i="1"/>
  <c r="AW115" i="1" s="1"/>
  <c r="BI115" i="1" s="1"/>
  <c r="BU115" i="1" s="1"/>
  <c r="AI111" i="1"/>
  <c r="AW111" i="1" s="1"/>
  <c r="BI111" i="1" s="1"/>
  <c r="BU111" i="1" s="1"/>
  <c r="AP107" i="1"/>
  <c r="BD107" i="1" s="1"/>
  <c r="BP107" i="1" s="1"/>
  <c r="AI107" i="1"/>
  <c r="AW107" i="1"/>
  <c r="BI107" i="1" s="1"/>
  <c r="BU107" i="1" s="1"/>
  <c r="AP99" i="1"/>
  <c r="BD99" i="1"/>
  <c r="BP99" i="1"/>
  <c r="AI99" i="1"/>
  <c r="AW99" i="1" s="1"/>
  <c r="BI99" i="1" s="1"/>
  <c r="BU99" i="1" s="1"/>
  <c r="AI95" i="1"/>
  <c r="AW95" i="1" s="1"/>
  <c r="BI95" i="1" s="1"/>
  <c r="BU95" i="1" s="1"/>
  <c r="AP91" i="1"/>
  <c r="BD91" i="1" s="1"/>
  <c r="BP91" i="1" s="1"/>
  <c r="AI91" i="1"/>
  <c r="AW91" i="1"/>
  <c r="BI91" i="1" s="1"/>
  <c r="BU91" i="1" s="1"/>
  <c r="AP83" i="1"/>
  <c r="BD83" i="1"/>
  <c r="BP83" i="1"/>
  <c r="AI83" i="1"/>
  <c r="AW83" i="1" s="1"/>
  <c r="BI83" i="1" s="1"/>
  <c r="BU83" i="1"/>
  <c r="AI79" i="1"/>
  <c r="AW79" i="1" s="1"/>
  <c r="BI79" i="1" s="1"/>
  <c r="BU79" i="1" s="1"/>
  <c r="AN117" i="1"/>
  <c r="BB117" i="1" s="1"/>
  <c r="BN117" i="1" s="1"/>
  <c r="AG117" i="1"/>
  <c r="AU117" i="1"/>
  <c r="BG117" i="1" s="1"/>
  <c r="BS117" i="1" s="1"/>
  <c r="AN109" i="1"/>
  <c r="BB109" i="1"/>
  <c r="BN109" i="1"/>
  <c r="AG109" i="1"/>
  <c r="AU109" i="1" s="1"/>
  <c r="BG109" i="1" s="1"/>
  <c r="BS109" i="1" s="1"/>
  <c r="AG105" i="1"/>
  <c r="AU105" i="1" s="1"/>
  <c r="BG105" i="1" s="1"/>
  <c r="BS105" i="1" s="1"/>
  <c r="AN101" i="1"/>
  <c r="BB101" i="1" s="1"/>
  <c r="BN101" i="1" s="1"/>
  <c r="AG101" i="1"/>
  <c r="AU101" i="1"/>
  <c r="BG101" i="1" s="1"/>
  <c r="BS101" i="1" s="1"/>
  <c r="AN93" i="1"/>
  <c r="BB93" i="1"/>
  <c r="BN93" i="1"/>
  <c r="AG93" i="1"/>
  <c r="AU93" i="1" s="1"/>
  <c r="BG93" i="1" s="1"/>
  <c r="BS93" i="1" s="1"/>
  <c r="AG89" i="1"/>
  <c r="AU89" i="1" s="1"/>
  <c r="BG89" i="1" s="1"/>
  <c r="BS89" i="1" s="1"/>
  <c r="AN85" i="1"/>
  <c r="BB85" i="1" s="1"/>
  <c r="BN85" i="1" s="1"/>
  <c r="AG85" i="1"/>
  <c r="AU85" i="1"/>
  <c r="BG85" i="1" s="1"/>
  <c r="BS85" i="1" s="1"/>
  <c r="AI70" i="4"/>
  <c r="AW70" i="4"/>
  <c r="BI70" i="4"/>
  <c r="BU70" i="4" s="1"/>
  <c r="AP70" i="4"/>
  <c r="BD70" i="4"/>
  <c r="BP70" i="4"/>
  <c r="AI75" i="4"/>
  <c r="AW75" i="4" s="1"/>
  <c r="BI75" i="4" s="1"/>
  <c r="BU75" i="4" s="1"/>
  <c r="AP71" i="4"/>
  <c r="BD71" i="4" s="1"/>
  <c r="BP71" i="4" s="1"/>
  <c r="AI71" i="4"/>
  <c r="AW71" i="4"/>
  <c r="BI71" i="4" s="1"/>
  <c r="BU71" i="4" s="1"/>
  <c r="AI86" i="4"/>
  <c r="AW86" i="4"/>
  <c r="BI86" i="4"/>
  <c r="BU86" i="4" s="1"/>
  <c r="AP86" i="4"/>
  <c r="BD86" i="4"/>
  <c r="BP86" i="4"/>
  <c r="AI78" i="4"/>
  <c r="AW78" i="4" s="1"/>
  <c r="BI78" i="4" s="1"/>
  <c r="BU78" i="4" s="1"/>
  <c r="AP78" i="4"/>
  <c r="BD78" i="4" s="1"/>
  <c r="BP78" i="4" s="1"/>
  <c r="BJ115" i="6"/>
  <c r="BZ115" i="6"/>
  <c r="CP115" i="6"/>
  <c r="M15" i="1"/>
  <c r="N15" i="1"/>
  <c r="O17" i="5"/>
  <c r="P17" i="5" s="1"/>
  <c r="AR76" i="6"/>
  <c r="BA76" i="6"/>
  <c r="BS76" i="6"/>
  <c r="CI76" i="6" s="1"/>
  <c r="BA78" i="6"/>
  <c r="BS78" i="6"/>
  <c r="CI78" i="6"/>
  <c r="AR78" i="6"/>
  <c r="BJ78" i="6" s="1"/>
  <c r="BZ78" i="6" s="1"/>
  <c r="CP78" i="6" s="1"/>
  <c r="BA80" i="6"/>
  <c r="BS80" i="6" s="1"/>
  <c r="CI80" i="6" s="1"/>
  <c r="AR80" i="6"/>
  <c r="BJ80" i="6" s="1"/>
  <c r="BZ80" i="6" s="1"/>
  <c r="CP80" i="6" s="1"/>
  <c r="AR83" i="6"/>
  <c r="BJ83" i="6" s="1"/>
  <c r="BZ83" i="6" s="1"/>
  <c r="CP83" i="6" s="1"/>
  <c r="BA83" i="6"/>
  <c r="BS83" i="6" s="1"/>
  <c r="CI83" i="6" s="1"/>
  <c r="AU83" i="6"/>
  <c r="BM83" i="6"/>
  <c r="CC83" i="6" s="1"/>
  <c r="CS83" i="6" s="1"/>
  <c r="BD83" i="6"/>
  <c r="BV83" i="6"/>
  <c r="CL83" i="6" s="1"/>
  <c r="AT85" i="6"/>
  <c r="BL85" i="6" s="1"/>
  <c r="CB85" i="6" s="1"/>
  <c r="CR85" i="6" s="1"/>
  <c r="AS87" i="6"/>
  <c r="BB87" i="6"/>
  <c r="BT87" i="6" s="1"/>
  <c r="CJ87" i="6" s="1"/>
  <c r="AT96" i="6"/>
  <c r="BC96" i="6"/>
  <c r="BU96" i="6"/>
  <c r="CK96" i="6" s="1"/>
  <c r="AQ98" i="6"/>
  <c r="AZ98" i="6"/>
  <c r="BR98" i="6"/>
  <c r="CH98" i="6"/>
  <c r="AT100" i="6"/>
  <c r="BC100" i="6"/>
  <c r="BU100" i="6" s="1"/>
  <c r="CK100" i="6" s="1"/>
  <c r="AQ104" i="6"/>
  <c r="AZ104" i="6"/>
  <c r="BR104" i="6" s="1"/>
  <c r="CH104" i="6" s="1"/>
  <c r="BI107" i="6"/>
  <c r="BY107" i="6"/>
  <c r="CO107" i="6" s="1"/>
  <c r="BH107" i="6"/>
  <c r="BX107" i="6"/>
  <c r="CN107" i="6"/>
  <c r="BI109" i="6"/>
  <c r="BY109" i="6" s="1"/>
  <c r="CO109" i="6" s="1"/>
  <c r="BJ113" i="6"/>
  <c r="BZ113" i="6"/>
  <c r="CP113" i="6"/>
  <c r="BI115" i="6"/>
  <c r="BY115" i="6" s="1"/>
  <c r="CO115" i="6" s="1"/>
  <c r="BH115" i="6"/>
  <c r="BX115" i="6" s="1"/>
  <c r="CN115" i="6" s="1"/>
  <c r="BI119" i="6"/>
  <c r="BY119" i="6" s="1"/>
  <c r="CO119" i="6" s="1"/>
  <c r="BL119" i="6"/>
  <c r="CB119" i="6"/>
  <c r="CR119" i="6" s="1"/>
  <c r="E14" i="5"/>
  <c r="F14" i="5"/>
  <c r="H14" i="5" s="1"/>
  <c r="I14" i="5"/>
  <c r="M14" i="5" s="1"/>
  <c r="N14" i="5" s="1"/>
  <c r="AU73" i="5"/>
  <c r="BM73" i="5"/>
  <c r="CC73" i="5"/>
  <c r="CS73" i="5" s="1"/>
  <c r="BD73" i="5"/>
  <c r="BV73" i="5"/>
  <c r="CL73" i="5"/>
  <c r="AR74" i="5"/>
  <c r="BJ74" i="5"/>
  <c r="BZ74" i="5"/>
  <c r="CP74" i="5"/>
  <c r="BA74" i="5"/>
  <c r="BS74" i="5"/>
  <c r="CI74" i="5"/>
  <c r="AR75" i="5"/>
  <c r="BJ75" i="5" s="1"/>
  <c r="BZ75" i="5" s="1"/>
  <c r="CP75" i="5" s="1"/>
  <c r="BA75" i="5"/>
  <c r="BS75" i="5" s="1"/>
  <c r="CI75" i="5" s="1"/>
  <c r="AU75" i="5"/>
  <c r="BM75" i="5"/>
  <c r="CC75" i="5" s="1"/>
  <c r="CS75" i="5" s="1"/>
  <c r="BD75" i="5"/>
  <c r="BV75" i="5"/>
  <c r="CL75" i="5" s="1"/>
  <c r="AR77" i="5"/>
  <c r="BJ77" i="5" s="1"/>
  <c r="BZ77" i="5" s="1"/>
  <c r="CP77" i="5" s="1"/>
  <c r="BA77" i="5"/>
  <c r="BS77" i="5" s="1"/>
  <c r="CI77" i="5" s="1"/>
  <c r="AR78" i="5"/>
  <c r="BJ78" i="5"/>
  <c r="BZ78" i="5" s="1"/>
  <c r="CP78" i="5" s="1"/>
  <c r="BA78" i="5"/>
  <c r="BS78" i="5"/>
  <c r="CI78" i="5" s="1"/>
  <c r="AR79" i="5"/>
  <c r="BJ79" i="5"/>
  <c r="BZ79" i="5"/>
  <c r="CP79" i="5" s="1"/>
  <c r="BA79" i="5"/>
  <c r="BS79" i="5"/>
  <c r="CI79" i="5"/>
  <c r="AU79" i="5"/>
  <c r="BM79" i="5" s="1"/>
  <c r="CC79" i="5" s="1"/>
  <c r="CS79" i="5" s="1"/>
  <c r="BD79" i="5"/>
  <c r="BV79" i="5" s="1"/>
  <c r="CL79" i="5" s="1"/>
  <c r="AR80" i="5"/>
  <c r="BJ80" i="5" s="1"/>
  <c r="BZ80" i="5" s="1"/>
  <c r="CP80" i="5" s="1"/>
  <c r="BA80" i="5"/>
  <c r="BS80" i="5" s="1"/>
  <c r="CI80" i="5" s="1"/>
  <c r="AU81" i="5"/>
  <c r="BM81" i="5"/>
  <c r="CC81" i="5"/>
  <c r="CS81" i="5" s="1"/>
  <c r="BD81" i="5"/>
  <c r="BV81" i="5"/>
  <c r="CL81" i="5"/>
  <c r="BD121" i="6"/>
  <c r="BV121" i="6"/>
  <c r="CL121" i="6" s="1"/>
  <c r="AU121" i="6"/>
  <c r="BM121" i="6"/>
  <c r="CC121" i="6"/>
  <c r="CS121" i="6" s="1"/>
  <c r="BC77" i="5"/>
  <c r="BU77" i="5"/>
  <c r="CK77" i="5"/>
  <c r="AT77" i="5"/>
  <c r="BL77" i="5" s="1"/>
  <c r="CB77" i="5" s="1"/>
  <c r="CR77" i="5" s="1"/>
  <c r="E12" i="5"/>
  <c r="F12" i="5"/>
  <c r="D12" i="5" s="1"/>
  <c r="I12" i="5"/>
  <c r="M12" i="5" s="1"/>
  <c r="N12" i="5" s="1"/>
  <c r="AS83" i="5"/>
  <c r="BK83" i="5" s="1"/>
  <c r="CA83" i="5" s="1"/>
  <c r="CQ83" i="5" s="1"/>
  <c r="BB83" i="5"/>
  <c r="BT83" i="5" s="1"/>
  <c r="CJ83" i="5" s="1"/>
  <c r="AP83" i="5"/>
  <c r="BH83" i="5"/>
  <c r="BX83" i="5" s="1"/>
  <c r="CN83" i="5" s="1"/>
  <c r="AY83" i="5"/>
  <c r="BQ83" i="5"/>
  <c r="CG83" i="5" s="1"/>
  <c r="BC84" i="5"/>
  <c r="BU84" i="5"/>
  <c r="CK84" i="5"/>
  <c r="AT84" i="5"/>
  <c r="BL84" i="5" s="1"/>
  <c r="CB84" i="5" s="1"/>
  <c r="CR84" i="5" s="1"/>
  <c r="AP84" i="5"/>
  <c r="BH84" i="5" s="1"/>
  <c r="BX84" i="5" s="1"/>
  <c r="CN84" i="5" s="1"/>
  <c r="AS95" i="5"/>
  <c r="BK95" i="5" s="1"/>
  <c r="CA95" i="5" s="1"/>
  <c r="CQ95" i="5" s="1"/>
  <c r="BB95" i="5"/>
  <c r="BT95" i="5" s="1"/>
  <c r="CJ95" i="5" s="1"/>
  <c r="AS103" i="5"/>
  <c r="BK103" i="5"/>
  <c r="CA103" i="5" s="1"/>
  <c r="CQ103" i="5" s="1"/>
  <c r="BB103" i="5"/>
  <c r="BT103" i="5"/>
  <c r="CJ103" i="5" s="1"/>
  <c r="AS107" i="5"/>
  <c r="BK107" i="5"/>
  <c r="CA107" i="5"/>
  <c r="CQ107" i="5" s="1"/>
  <c r="BB107" i="5"/>
  <c r="BT107" i="5"/>
  <c r="CJ107" i="5"/>
  <c r="AS111" i="5"/>
  <c r="BK111" i="5" s="1"/>
  <c r="CA111" i="5" s="1"/>
  <c r="CQ111" i="5"/>
  <c r="BB111" i="5"/>
  <c r="BT111" i="5" s="1"/>
  <c r="CJ111" i="5" s="1"/>
  <c r="AS115" i="5"/>
  <c r="BK115" i="5" s="1"/>
  <c r="CA115" i="5" s="1"/>
  <c r="CQ115" i="5" s="1"/>
  <c r="BB115" i="5"/>
  <c r="BT115" i="5" s="1"/>
  <c r="CJ115" i="5" s="1"/>
  <c r="AS119" i="5"/>
  <c r="BK119" i="5"/>
  <c r="CA119" i="5" s="1"/>
  <c r="CQ119" i="5" s="1"/>
  <c r="BB119" i="5"/>
  <c r="BT119" i="5"/>
  <c r="CJ119" i="5" s="1"/>
  <c r="BH73" i="5"/>
  <c r="BX73" i="5"/>
  <c r="CN73" i="5"/>
  <c r="BH75" i="5"/>
  <c r="BX75" i="5" s="1"/>
  <c r="CN75" i="5" s="1"/>
  <c r="BH77" i="5"/>
  <c r="BX77" i="5" s="1"/>
  <c r="CN77" i="5" s="1"/>
  <c r="BH79" i="5"/>
  <c r="BX79" i="5"/>
  <c r="CN79" i="5" s="1"/>
  <c r="BH81" i="5"/>
  <c r="BX81" i="5"/>
  <c r="CN81" i="5"/>
  <c r="AR82" i="5"/>
  <c r="BA82" i="5"/>
  <c r="BS82" i="5" s="1"/>
  <c r="CI82" i="5" s="1"/>
  <c r="BL83" i="5"/>
  <c r="CB83" i="5" s="1"/>
  <c r="CR83" i="5" s="1"/>
  <c r="BA101" i="5"/>
  <c r="BS101" i="5"/>
  <c r="CI101" i="5" s="1"/>
  <c r="AR101" i="5"/>
  <c r="BJ101" i="5"/>
  <c r="BZ101" i="5"/>
  <c r="CP101" i="5" s="1"/>
  <c r="AQ117" i="1"/>
  <c r="BE117" i="1" s="1"/>
  <c r="BQ117" i="1" s="1"/>
  <c r="AJ117" i="1"/>
  <c r="AX117" i="1"/>
  <c r="BJ117" i="1" s="1"/>
  <c r="BV117" i="1" s="1"/>
  <c r="AQ113" i="1"/>
  <c r="BE113" i="1"/>
  <c r="BQ113" i="1" s="1"/>
  <c r="AJ113" i="1"/>
  <c r="AQ109" i="1"/>
  <c r="BE109" i="1"/>
  <c r="BQ109" i="1"/>
  <c r="AJ109" i="1"/>
  <c r="AX109" i="1"/>
  <c r="BJ109" i="1"/>
  <c r="BV109" i="1"/>
  <c r="AQ105" i="1"/>
  <c r="BE105" i="1"/>
  <c r="BQ105" i="1"/>
  <c r="AJ105" i="1"/>
  <c r="AX105" i="1" s="1"/>
  <c r="BJ105" i="1" s="1"/>
  <c r="BV105" i="1" s="1"/>
  <c r="AQ101" i="1"/>
  <c r="BE101" i="1" s="1"/>
  <c r="BQ101" i="1" s="1"/>
  <c r="AJ101" i="1"/>
  <c r="AX101" i="1"/>
  <c r="BJ101" i="1" s="1"/>
  <c r="BV101" i="1" s="1"/>
  <c r="AQ97" i="1"/>
  <c r="BE97" i="1"/>
  <c r="BQ97" i="1" s="1"/>
  <c r="AJ97" i="1"/>
  <c r="AX97" i="1"/>
  <c r="BJ97" i="1"/>
  <c r="BV97" i="1" s="1"/>
  <c r="AQ93" i="1"/>
  <c r="BE93" i="1"/>
  <c r="BQ93" i="1"/>
  <c r="AJ93" i="1"/>
  <c r="AX93" i="1"/>
  <c r="BJ93" i="1"/>
  <c r="BV93" i="1"/>
  <c r="AQ89" i="1"/>
  <c r="BE89" i="1"/>
  <c r="BQ89" i="1"/>
  <c r="AJ89" i="1"/>
  <c r="AX89" i="1" s="1"/>
  <c r="BJ89" i="1" s="1"/>
  <c r="BV89" i="1" s="1"/>
  <c r="AQ85" i="1"/>
  <c r="BE85" i="1" s="1"/>
  <c r="BQ85" i="1" s="1"/>
  <c r="AJ85" i="1"/>
  <c r="AX85" i="1"/>
  <c r="BJ85" i="1" s="1"/>
  <c r="BV85" i="1" s="1"/>
  <c r="AQ81" i="1"/>
  <c r="BE81" i="1"/>
  <c r="BQ81" i="1" s="1"/>
  <c r="AJ81" i="1"/>
  <c r="AX81" i="1"/>
  <c r="BJ81" i="1"/>
  <c r="BV81" i="1" s="1"/>
  <c r="AJ74" i="1"/>
  <c r="AX74" i="1" s="1"/>
  <c r="BJ74" i="1" s="1"/>
  <c r="BV74" i="1" s="1"/>
  <c r="AQ77" i="1"/>
  <c r="BE77" i="1" s="1"/>
  <c r="BQ77" i="1" s="1"/>
  <c r="AJ77" i="1"/>
  <c r="AX77" i="1"/>
  <c r="BJ77" i="1" s="1"/>
  <c r="BV77" i="1" s="1"/>
  <c r="AO115" i="1"/>
  <c r="BC115" i="1"/>
  <c r="BO115" i="1"/>
  <c r="AH115" i="1"/>
  <c r="AV115" i="1" s="1"/>
  <c r="BH115" i="1" s="1"/>
  <c r="BT115" i="1" s="1"/>
  <c r="AO99" i="1"/>
  <c r="BC99" i="1" s="1"/>
  <c r="BO99" i="1" s="1"/>
  <c r="AH99" i="1"/>
  <c r="AV99" i="1" s="1"/>
  <c r="BH99" i="1" s="1"/>
  <c r="BT99" i="1" s="1"/>
  <c r="AO83" i="1"/>
  <c r="BC83" i="1" s="1"/>
  <c r="BO83" i="1" s="1"/>
  <c r="AH83" i="1"/>
  <c r="AV83" i="1" s="1"/>
  <c r="BH83" i="1" s="1"/>
  <c r="BT83" i="1" s="1"/>
  <c r="E12" i="1"/>
  <c r="F12" i="1" s="1"/>
  <c r="I12" i="1"/>
  <c r="M12" i="1"/>
  <c r="N12" i="1" s="1"/>
  <c r="AP117" i="1"/>
  <c r="BD117" i="1"/>
  <c r="BP117" i="1"/>
  <c r="AI117" i="1"/>
  <c r="AW117" i="1" s="1"/>
  <c r="BI117" i="1" s="1"/>
  <c r="BU117" i="1"/>
  <c r="AP113" i="1"/>
  <c r="BD113" i="1" s="1"/>
  <c r="BP113" i="1" s="1"/>
  <c r="AI113" i="1"/>
  <c r="AP109" i="1"/>
  <c r="BD109" i="1" s="1"/>
  <c r="BP109" i="1" s="1"/>
  <c r="AI109" i="1"/>
  <c r="AW109" i="1"/>
  <c r="BI109" i="1" s="1"/>
  <c r="BU109" i="1" s="1"/>
  <c r="AP105" i="1"/>
  <c r="BD105" i="1"/>
  <c r="BP105" i="1" s="1"/>
  <c r="AI105" i="1"/>
  <c r="AW105" i="1"/>
  <c r="BI105" i="1"/>
  <c r="BU105" i="1" s="1"/>
  <c r="AP101" i="1"/>
  <c r="BD101" i="1"/>
  <c r="BP101" i="1"/>
  <c r="AI101" i="1"/>
  <c r="AW101" i="1" s="1"/>
  <c r="BI101" i="1" s="1"/>
  <c r="BU101" i="1" s="1"/>
  <c r="AP97" i="1"/>
  <c r="BD97" i="1" s="1"/>
  <c r="BP97" i="1" s="1"/>
  <c r="AI97" i="1"/>
  <c r="AW97" i="1" s="1"/>
  <c r="BI97" i="1" s="1"/>
  <c r="BU97" i="1" s="1"/>
  <c r="AP93" i="1"/>
  <c r="BD93" i="1" s="1"/>
  <c r="BP93" i="1" s="1"/>
  <c r="AI93" i="1"/>
  <c r="AW93" i="1"/>
  <c r="BI93" i="1" s="1"/>
  <c r="BU93" i="1" s="1"/>
  <c r="AP89" i="1"/>
  <c r="BD89" i="1"/>
  <c r="BP89" i="1" s="1"/>
  <c r="AI89" i="1"/>
  <c r="AW89" i="1"/>
  <c r="BI89" i="1"/>
  <c r="BU89" i="1" s="1"/>
  <c r="AP85" i="1"/>
  <c r="BD85" i="1"/>
  <c r="BP85" i="1"/>
  <c r="AI85" i="1"/>
  <c r="AW85" i="1" s="1"/>
  <c r="BI85" i="1" s="1"/>
  <c r="BU85" i="1" s="1"/>
  <c r="AP81" i="1"/>
  <c r="BD81" i="1" s="1"/>
  <c r="BP81" i="1" s="1"/>
  <c r="AI81" i="1"/>
  <c r="AW81" i="1" s="1"/>
  <c r="BI81" i="1" s="1"/>
  <c r="BU81" i="1" s="1"/>
  <c r="AN119" i="1"/>
  <c r="BB119" i="1" s="1"/>
  <c r="BN119" i="1" s="1"/>
  <c r="AG119" i="1"/>
  <c r="AU119" i="1"/>
  <c r="BG119" i="1" s="1"/>
  <c r="BS119" i="1" s="1"/>
  <c r="AN115" i="1"/>
  <c r="BB115" i="1"/>
  <c r="BN115" i="1" s="1"/>
  <c r="AG115" i="1"/>
  <c r="AU115" i="1"/>
  <c r="BG115" i="1"/>
  <c r="BS115" i="1" s="1"/>
  <c r="AN111" i="1"/>
  <c r="BB111" i="1"/>
  <c r="BN111" i="1"/>
  <c r="AG111" i="1"/>
  <c r="AU111" i="1" s="1"/>
  <c r="BG111" i="1" s="1"/>
  <c r="BS111" i="1" s="1"/>
  <c r="AN107" i="1"/>
  <c r="BB107" i="1" s="1"/>
  <c r="BN107" i="1" s="1"/>
  <c r="AG107" i="1"/>
  <c r="AU107" i="1" s="1"/>
  <c r="BG107" i="1" s="1"/>
  <c r="BS107" i="1" s="1"/>
  <c r="AN103" i="1"/>
  <c r="BB103" i="1" s="1"/>
  <c r="BN103" i="1" s="1"/>
  <c r="AG103" i="1"/>
  <c r="AU103" i="1"/>
  <c r="BG103" i="1" s="1"/>
  <c r="BS103" i="1" s="1"/>
  <c r="AN99" i="1"/>
  <c r="BB99" i="1"/>
  <c r="BN99" i="1" s="1"/>
  <c r="AG99" i="1"/>
  <c r="AU99" i="1"/>
  <c r="BG99" i="1"/>
  <c r="BS99" i="1" s="1"/>
  <c r="AN95" i="1"/>
  <c r="BB95" i="1"/>
  <c r="BN95" i="1"/>
  <c r="AG95" i="1"/>
  <c r="AU95" i="1" s="1"/>
  <c r="BG95" i="1" s="1"/>
  <c r="BS95" i="1"/>
  <c r="AN91" i="1"/>
  <c r="BB91" i="1" s="1"/>
  <c r="BN91" i="1" s="1"/>
  <c r="AG91" i="1"/>
  <c r="AU91" i="1" s="1"/>
  <c r="BG91" i="1" s="1"/>
  <c r="BS91" i="1" s="1"/>
  <c r="AN87" i="1"/>
  <c r="BB87" i="1" s="1"/>
  <c r="BN87" i="1" s="1"/>
  <c r="AG87" i="1"/>
  <c r="AU87" i="1"/>
  <c r="BG87" i="1" s="1"/>
  <c r="BS87" i="1" s="1"/>
  <c r="AN83" i="1"/>
  <c r="BB83" i="1"/>
  <c r="BN83" i="1" s="1"/>
  <c r="AG83" i="1"/>
  <c r="AU83" i="1"/>
  <c r="BG83" i="1"/>
  <c r="BS83" i="1" s="1"/>
  <c r="AN79" i="1"/>
  <c r="BB79" i="1"/>
  <c r="BN79" i="1"/>
  <c r="AG79" i="1"/>
  <c r="AU79" i="1" s="1"/>
  <c r="BG79" i="1" s="1"/>
  <c r="BS79" i="1" s="1"/>
  <c r="AP77" i="4"/>
  <c r="BD77" i="4" s="1"/>
  <c r="BP77" i="4" s="1"/>
  <c r="AI77" i="4"/>
  <c r="AW77" i="4" s="1"/>
  <c r="BI77" i="4" s="1"/>
  <c r="BU77" i="4" s="1"/>
  <c r="AP73" i="4"/>
  <c r="BD73" i="4" s="1"/>
  <c r="BP73" i="4" s="1"/>
  <c r="AI73" i="4"/>
  <c r="AW73" i="4"/>
  <c r="BI73" i="4" s="1"/>
  <c r="BU73" i="4" s="1"/>
  <c r="AI92" i="4"/>
  <c r="AW92" i="4"/>
  <c r="BI92" i="4" s="1"/>
  <c r="BU92" i="4" s="1"/>
  <c r="AP92" i="4"/>
  <c r="BD92" i="4"/>
  <c r="BP92" i="4" s="1"/>
  <c r="AI88" i="4"/>
  <c r="AW88" i="4"/>
  <c r="BI88" i="4"/>
  <c r="BU88" i="4" s="1"/>
  <c r="AP88" i="4"/>
  <c r="BD88" i="4"/>
  <c r="BP88" i="4"/>
  <c r="AI84" i="4"/>
  <c r="AW84" i="4"/>
  <c r="BI84" i="4"/>
  <c r="BU84" i="4"/>
  <c r="AP84" i="4"/>
  <c r="BD84" i="4"/>
  <c r="BP84" i="4"/>
  <c r="AI80" i="4"/>
  <c r="AW80" i="4" s="1"/>
  <c r="BI80" i="4" s="1"/>
  <c r="BU80" i="4" s="1"/>
  <c r="AP80" i="4"/>
  <c r="BD80" i="4" s="1"/>
  <c r="BP80" i="4" s="1"/>
  <c r="AI76" i="4"/>
  <c r="AW76" i="4"/>
  <c r="BI76" i="4" s="1"/>
  <c r="BU76" i="4" s="1"/>
  <c r="AP76" i="4"/>
  <c r="BD76" i="4"/>
  <c r="BP76" i="4" s="1"/>
  <c r="AI72" i="4"/>
  <c r="AW72" i="4"/>
  <c r="BI72" i="4"/>
  <c r="BU72" i="4" s="1"/>
  <c r="AP72" i="4"/>
  <c r="BD72" i="4"/>
  <c r="BP72" i="4"/>
  <c r="BH109" i="6"/>
  <c r="BX109" i="6"/>
  <c r="CN109" i="6"/>
  <c r="BL121" i="6"/>
  <c r="CB121" i="6" s="1"/>
  <c r="CR121" i="6" s="1"/>
  <c r="F72" i="4"/>
  <c r="M72" i="4"/>
  <c r="T72" i="4" s="1"/>
  <c r="F74" i="4"/>
  <c r="M74" i="4"/>
  <c r="T74" i="4"/>
  <c r="F76" i="4"/>
  <c r="M76" i="4"/>
  <c r="T76" i="4"/>
  <c r="F78" i="4"/>
  <c r="M78" i="4" s="1"/>
  <c r="T78" i="4" s="1"/>
  <c r="F80" i="4"/>
  <c r="M80" i="4"/>
  <c r="T80" i="4" s="1"/>
  <c r="F82" i="4"/>
  <c r="M82" i="4"/>
  <c r="T82" i="4"/>
  <c r="F84" i="4"/>
  <c r="M84" i="4"/>
  <c r="T84" i="4"/>
  <c r="F86" i="4"/>
  <c r="M86" i="4" s="1"/>
  <c r="T86" i="4" s="1"/>
  <c r="F88" i="4"/>
  <c r="M88" i="4"/>
  <c r="T88" i="4" s="1"/>
  <c r="F90" i="4"/>
  <c r="M90" i="4"/>
  <c r="T90" i="4"/>
  <c r="J15" i="4"/>
  <c r="O15" i="4"/>
  <c r="P15" i="4"/>
  <c r="F71" i="4"/>
  <c r="M71" i="4" s="1"/>
  <c r="T71" i="4" s="1"/>
  <c r="F73" i="4"/>
  <c r="M73" i="4"/>
  <c r="T73" i="4" s="1"/>
  <c r="F75" i="4"/>
  <c r="M75" i="4"/>
  <c r="T75" i="4"/>
  <c r="F77" i="4"/>
  <c r="M77" i="4"/>
  <c r="T77" i="4"/>
  <c r="F79" i="4"/>
  <c r="M79" i="4" s="1"/>
  <c r="T79" i="4" s="1"/>
  <c r="F81" i="4"/>
  <c r="M81" i="4"/>
  <c r="T81" i="4" s="1"/>
  <c r="F83" i="4"/>
  <c r="M83" i="4"/>
  <c r="T83" i="4"/>
  <c r="F85" i="4"/>
  <c r="M85" i="4"/>
  <c r="T85" i="4"/>
  <c r="F87" i="4"/>
  <c r="M87" i="4" s="1"/>
  <c r="T87" i="4" s="1"/>
  <c r="F89" i="4"/>
  <c r="M89" i="4"/>
  <c r="T89" i="4" s="1"/>
  <c r="H32" i="4"/>
  <c r="H33" i="4"/>
  <c r="F70" i="4"/>
  <c r="M70" i="4" s="1"/>
  <c r="T70" i="4" s="1"/>
  <c r="F35" i="6"/>
  <c r="F36" i="6"/>
  <c r="F38" i="6" s="1"/>
  <c r="D74" i="6"/>
  <c r="M74" i="6" s="1"/>
  <c r="V74" i="6" s="1"/>
  <c r="D78" i="6"/>
  <c r="M78" i="6" s="1"/>
  <c r="V78" i="6" s="1"/>
  <c r="D73" i="6"/>
  <c r="M73" i="6"/>
  <c r="V73" i="6" s="1"/>
  <c r="D81" i="6"/>
  <c r="M81" i="6"/>
  <c r="V81" i="6"/>
  <c r="D84" i="6"/>
  <c r="M84" i="6" s="1"/>
  <c r="V84" i="6" s="1"/>
  <c r="D88" i="6"/>
  <c r="M88" i="6" s="1"/>
  <c r="V88" i="6" s="1"/>
  <c r="D90" i="6"/>
  <c r="M90" i="6"/>
  <c r="V90" i="6" s="1"/>
  <c r="D92" i="6"/>
  <c r="M92" i="6"/>
  <c r="V92" i="6"/>
  <c r="D79" i="6"/>
  <c r="M79" i="6" s="1"/>
  <c r="V79" i="6" s="1"/>
  <c r="D75" i="6"/>
  <c r="M75" i="6" s="1"/>
  <c r="V75" i="6" s="1"/>
  <c r="D87" i="6"/>
  <c r="M87" i="6"/>
  <c r="V87" i="6" s="1"/>
  <c r="J13" i="6"/>
  <c r="O13" i="6"/>
  <c r="P13" i="6"/>
  <c r="D76" i="6"/>
  <c r="M76" i="6" s="1"/>
  <c r="V76" i="6" s="1"/>
  <c r="D80" i="6"/>
  <c r="M80" i="6" s="1"/>
  <c r="V80" i="6" s="1"/>
  <c r="D77" i="6"/>
  <c r="M77" i="6"/>
  <c r="V77" i="6" s="1"/>
  <c r="D82" i="6"/>
  <c r="M82" i="6"/>
  <c r="V82" i="6"/>
  <c r="D86" i="6"/>
  <c r="M86" i="6" s="1"/>
  <c r="V86" i="6" s="1"/>
  <c r="D89" i="6"/>
  <c r="M89" i="6" s="1"/>
  <c r="V89" i="6" s="1"/>
  <c r="D91" i="6"/>
  <c r="M91" i="6"/>
  <c r="V91" i="6" s="1"/>
  <c r="D93" i="6"/>
  <c r="M93" i="6"/>
  <c r="V93" i="6"/>
  <c r="D85" i="6"/>
  <c r="M85" i="6" s="1"/>
  <c r="V85" i="6" s="1"/>
  <c r="D83" i="6"/>
  <c r="M83" i="6" s="1"/>
  <c r="V83" i="6" s="1"/>
  <c r="BJ107" i="6"/>
  <c r="BZ107" i="6"/>
  <c r="CP107" i="6" s="1"/>
  <c r="BJ109" i="6"/>
  <c r="BZ109" i="6" s="1"/>
  <c r="CP109" i="6" s="1"/>
  <c r="BH119" i="6"/>
  <c r="BX119" i="6" s="1"/>
  <c r="CN119" i="6" s="1"/>
  <c r="BL107" i="6"/>
  <c r="CB107" i="6"/>
  <c r="CR107" i="6" s="1"/>
  <c r="H35" i="4"/>
  <c r="H34" i="4"/>
  <c r="H15" i="5"/>
  <c r="D15" i="5"/>
  <c r="H13" i="5"/>
  <c r="D81" i="5" s="1"/>
  <c r="M81" i="5" s="1"/>
  <c r="V81" i="5" s="1"/>
  <c r="F37" i="6"/>
  <c r="H12" i="5"/>
  <c r="D16" i="5"/>
  <c r="J13" i="5"/>
  <c r="O13" i="5" s="1"/>
  <c r="P13" i="5" s="1"/>
  <c r="D88" i="5"/>
  <c r="M88" i="5" s="1"/>
  <c r="V88" i="5" s="1"/>
  <c r="C79" i="5"/>
  <c r="L79" i="5" s="1"/>
  <c r="U79" i="5" s="1"/>
  <c r="C87" i="5"/>
  <c r="L87" i="5" s="1"/>
  <c r="U87" i="5" s="1"/>
  <c r="C74" i="5"/>
  <c r="L74" i="5" s="1"/>
  <c r="U74" i="5" s="1"/>
  <c r="C82" i="5"/>
  <c r="L82" i="5" s="1"/>
  <c r="U82" i="5" s="1"/>
  <c r="C90" i="5"/>
  <c r="L90" i="5" s="1"/>
  <c r="U90" i="5" s="1"/>
  <c r="G76" i="5"/>
  <c r="P76" i="5" s="1"/>
  <c r="Y76" i="5" s="1"/>
  <c r="G84" i="5"/>
  <c r="P84" i="5" s="1"/>
  <c r="Y84" i="5" s="1"/>
  <c r="G92" i="5"/>
  <c r="P92" i="5" s="1"/>
  <c r="Y92" i="5" s="1"/>
  <c r="G73" i="5"/>
  <c r="P73" i="5" s="1"/>
  <c r="Y73" i="5" s="1"/>
  <c r="G81" i="5"/>
  <c r="P81" i="5" s="1"/>
  <c r="Y81" i="5" s="1"/>
  <c r="G89" i="5"/>
  <c r="P89" i="5" s="1"/>
  <c r="Y89" i="5" s="1"/>
  <c r="E75" i="5"/>
  <c r="N75" i="5" s="1"/>
  <c r="W75" i="5" s="1"/>
  <c r="E83" i="5"/>
  <c r="N83" i="5" s="1"/>
  <c r="W83" i="5" s="1"/>
  <c r="E90" i="5"/>
  <c r="N90" i="5" s="1"/>
  <c r="W90" i="5" s="1"/>
  <c r="E74" i="5"/>
  <c r="N74" i="5" s="1"/>
  <c r="W74" i="5" s="1"/>
  <c r="E82" i="5"/>
  <c r="N82" i="5" s="1"/>
  <c r="W82" i="5" s="1"/>
  <c r="E89" i="5"/>
  <c r="N89" i="5" s="1"/>
  <c r="W89" i="5" s="1"/>
  <c r="F75" i="5"/>
  <c r="O75" i="5" s="1"/>
  <c r="X75" i="5"/>
  <c r="F79" i="5"/>
  <c r="O79" i="5" s="1"/>
  <c r="X79" i="5" s="1"/>
  <c r="F83" i="5"/>
  <c r="O83" i="5" s="1"/>
  <c r="X83" i="5" s="1"/>
  <c r="F87" i="5"/>
  <c r="O87" i="5"/>
  <c r="X87" i="5" s="1"/>
  <c r="H35" i="5"/>
  <c r="H36" i="5"/>
  <c r="F89" i="5"/>
  <c r="O89" i="5" s="1"/>
  <c r="X89" i="5" s="1"/>
  <c r="F93" i="5"/>
  <c r="O93" i="5"/>
  <c r="X93" i="5" s="1"/>
  <c r="F76" i="5"/>
  <c r="O76" i="5"/>
  <c r="X76" i="5"/>
  <c r="F80" i="5"/>
  <c r="O80" i="5" s="1"/>
  <c r="X80" i="5" s="1"/>
  <c r="F84" i="5"/>
  <c r="O84" i="5" s="1"/>
  <c r="X84" i="5" s="1"/>
  <c r="F88" i="5"/>
  <c r="O88" i="5"/>
  <c r="X88" i="5" s="1"/>
  <c r="F92" i="5"/>
  <c r="O92" i="5"/>
  <c r="X92" i="5"/>
  <c r="F73" i="5"/>
  <c r="O73" i="5" s="1"/>
  <c r="X73" i="5" s="1"/>
  <c r="F77" i="5"/>
  <c r="O77" i="5"/>
  <c r="X77" i="5" s="1"/>
  <c r="F81" i="5"/>
  <c r="O81" i="5"/>
  <c r="X81" i="5" s="1"/>
  <c r="F85" i="5"/>
  <c r="O85" i="5"/>
  <c r="X85" i="5"/>
  <c r="J15" i="5"/>
  <c r="O15" i="5" s="1"/>
  <c r="P15" i="5" s="1"/>
  <c r="F91" i="5"/>
  <c r="O91" i="5" s="1"/>
  <c r="X91" i="5" s="1"/>
  <c r="F74" i="5"/>
  <c r="O74" i="5"/>
  <c r="X74" i="5"/>
  <c r="F78" i="5"/>
  <c r="O78" i="5"/>
  <c r="X78" i="5"/>
  <c r="F82" i="5"/>
  <c r="O82" i="5" s="1"/>
  <c r="X82" i="5" s="1"/>
  <c r="F86" i="5"/>
  <c r="O86" i="5" s="1"/>
  <c r="X86" i="5" s="1"/>
  <c r="F90" i="5"/>
  <c r="O90" i="5"/>
  <c r="X90" i="5" s="1"/>
  <c r="H38" i="5"/>
  <c r="H37" i="5"/>
  <c r="BH111" i="6" l="1"/>
  <c r="BX111" i="6" s="1"/>
  <c r="CN111" i="6" s="1"/>
  <c r="BL111" i="6"/>
  <c r="CB111" i="6" s="1"/>
  <c r="CR111" i="6" s="1"/>
  <c r="BK111" i="6"/>
  <c r="CA111" i="6" s="1"/>
  <c r="CQ111" i="6" s="1"/>
  <c r="BI111" i="6"/>
  <c r="BY111" i="6" s="1"/>
  <c r="CO111" i="6" s="1"/>
  <c r="AR73" i="5"/>
  <c r="BJ73" i="5" s="1"/>
  <c r="BZ73" i="5" s="1"/>
  <c r="CP73" i="5" s="1"/>
  <c r="BA73" i="5"/>
  <c r="BS73" i="5" s="1"/>
  <c r="CI73" i="5" s="1"/>
  <c r="BC109" i="6"/>
  <c r="BU109" i="6" s="1"/>
  <c r="CK109" i="6" s="1"/>
  <c r="AT109" i="6"/>
  <c r="BL109" i="6" s="1"/>
  <c r="CB109" i="6" s="1"/>
  <c r="CR109" i="6" s="1"/>
  <c r="AY113" i="6"/>
  <c r="BQ113" i="6" s="1"/>
  <c r="CG113" i="6" s="1"/>
  <c r="AP113" i="6"/>
  <c r="BH113" i="6" s="1"/>
  <c r="BX113" i="6" s="1"/>
  <c r="CN113" i="6" s="1"/>
  <c r="BA119" i="6"/>
  <c r="BS119" i="6" s="1"/>
  <c r="CI119" i="6" s="1"/>
  <c r="AR119" i="6"/>
  <c r="BJ119" i="6" s="1"/>
  <c r="BZ119" i="6" s="1"/>
  <c r="CP119" i="6" s="1"/>
  <c r="AR83" i="1"/>
  <c r="BF83" i="1" s="1"/>
  <c r="BR83" i="1" s="1"/>
  <c r="AK83" i="1"/>
  <c r="AY83" i="1" s="1"/>
  <c r="BK83" i="1" s="1"/>
  <c r="BW83" i="1" s="1"/>
  <c r="AR99" i="1"/>
  <c r="BF99" i="1" s="1"/>
  <c r="BR99" i="1" s="1"/>
  <c r="AK99" i="1"/>
  <c r="AY99" i="1" s="1"/>
  <c r="BK99" i="1" s="1"/>
  <c r="BW99" i="1" s="1"/>
  <c r="D83" i="5"/>
  <c r="M83" i="5" s="1"/>
  <c r="V83" i="5" s="1"/>
  <c r="D86" i="5"/>
  <c r="M86" i="5" s="1"/>
  <c r="V86" i="5" s="1"/>
  <c r="E35" i="5"/>
  <c r="E36" i="5" s="1"/>
  <c r="C77" i="5"/>
  <c r="L77" i="5" s="1"/>
  <c r="U77" i="5" s="1"/>
  <c r="C85" i="5"/>
  <c r="L85" i="5" s="1"/>
  <c r="U85" i="5" s="1"/>
  <c r="C93" i="5"/>
  <c r="L93" i="5" s="1"/>
  <c r="U93" i="5" s="1"/>
  <c r="C80" i="5"/>
  <c r="L80" i="5" s="1"/>
  <c r="U80" i="5" s="1"/>
  <c r="C88" i="5"/>
  <c r="L88" i="5" s="1"/>
  <c r="U88" i="5" s="1"/>
  <c r="C89" i="5"/>
  <c r="L89" i="5" s="1"/>
  <c r="U89" i="5" s="1"/>
  <c r="C76" i="5"/>
  <c r="L76" i="5" s="1"/>
  <c r="U76" i="5" s="1"/>
  <c r="C84" i="5"/>
  <c r="L84" i="5" s="1"/>
  <c r="U84" i="5" s="1"/>
  <c r="C92" i="5"/>
  <c r="L92" i="5" s="1"/>
  <c r="U92" i="5" s="1"/>
  <c r="C75" i="5"/>
  <c r="L75" i="5" s="1"/>
  <c r="U75" i="5" s="1"/>
  <c r="C83" i="5"/>
  <c r="L83" i="5" s="1"/>
  <c r="U83" i="5" s="1"/>
  <c r="C91" i="5"/>
  <c r="L91" i="5" s="1"/>
  <c r="U91" i="5" s="1"/>
  <c r="C78" i="5"/>
  <c r="L78" i="5" s="1"/>
  <c r="U78" i="5" s="1"/>
  <c r="C86" i="5"/>
  <c r="L86" i="5" s="1"/>
  <c r="U86" i="5" s="1"/>
  <c r="J12" i="5"/>
  <c r="O12" i="5" s="1"/>
  <c r="P12" i="5" s="1"/>
  <c r="C73" i="5"/>
  <c r="L73" i="5" s="1"/>
  <c r="U73" i="5" s="1"/>
  <c r="C81" i="5"/>
  <c r="L81" i="5" s="1"/>
  <c r="U81" i="5" s="1"/>
  <c r="BJ87" i="6"/>
  <c r="BZ87" i="6" s="1"/>
  <c r="CP87" i="6" s="1"/>
  <c r="BH117" i="6"/>
  <c r="BX117" i="6" s="1"/>
  <c r="CN117" i="6" s="1"/>
  <c r="BJ117" i="6"/>
  <c r="BZ117" i="6" s="1"/>
  <c r="CP117" i="6" s="1"/>
  <c r="BI117" i="6"/>
  <c r="BY117" i="6" s="1"/>
  <c r="CO117" i="6" s="1"/>
  <c r="AS79" i="5"/>
  <c r="BK79" i="5" s="1"/>
  <c r="CA79" i="5" s="1"/>
  <c r="CQ79" i="5" s="1"/>
  <c r="BB79" i="5"/>
  <c r="BT79" i="5" s="1"/>
  <c r="CJ79" i="5" s="1"/>
  <c r="H17" i="6"/>
  <c r="AS121" i="6"/>
  <c r="BK121" i="6" s="1"/>
  <c r="CA121" i="6" s="1"/>
  <c r="CQ121" i="6" s="1"/>
  <c r="BB121" i="6"/>
  <c r="BT121" i="6" s="1"/>
  <c r="CJ121" i="6" s="1"/>
  <c r="AR76" i="5"/>
  <c r="BJ76" i="5" s="1"/>
  <c r="BZ76" i="5" s="1"/>
  <c r="CP76" i="5" s="1"/>
  <c r="BA76" i="5"/>
  <c r="BS76" i="5" s="1"/>
  <c r="CI76" i="5" s="1"/>
  <c r="AT82" i="5"/>
  <c r="BL82" i="5" s="1"/>
  <c r="CB82" i="5" s="1"/>
  <c r="CR82" i="5" s="1"/>
  <c r="BC82" i="5"/>
  <c r="BU82" i="5" s="1"/>
  <c r="CK82" i="5" s="1"/>
  <c r="BA111" i="6"/>
  <c r="BS111" i="6" s="1"/>
  <c r="CI111" i="6" s="1"/>
  <c r="AR111" i="6"/>
  <c r="BJ111" i="6" s="1"/>
  <c r="BZ111" i="6" s="1"/>
  <c r="CP111" i="6" s="1"/>
  <c r="BC117" i="6"/>
  <c r="BU117" i="6" s="1"/>
  <c r="CK117" i="6" s="1"/>
  <c r="AT117" i="6"/>
  <c r="BL117" i="6" s="1"/>
  <c r="CB117" i="6" s="1"/>
  <c r="CR117" i="6" s="1"/>
  <c r="AY121" i="6"/>
  <c r="BQ121" i="6" s="1"/>
  <c r="CG121" i="6" s="1"/>
  <c r="AP121" i="6"/>
  <c r="BH121" i="6" s="1"/>
  <c r="BX121" i="6" s="1"/>
  <c r="CN121" i="6" s="1"/>
  <c r="AK75" i="1"/>
  <c r="AY75" i="1" s="1"/>
  <c r="BK75" i="1" s="1"/>
  <c r="BW75" i="1" s="1"/>
  <c r="AR75" i="1"/>
  <c r="BF75" i="1" s="1"/>
  <c r="BR75" i="1" s="1"/>
  <c r="AK107" i="1"/>
  <c r="AY107" i="1" s="1"/>
  <c r="BK107" i="1" s="1"/>
  <c r="BW107" i="1" s="1"/>
  <c r="AR107" i="1"/>
  <c r="BF107" i="1" s="1"/>
  <c r="BR107" i="1" s="1"/>
  <c r="AW113" i="1"/>
  <c r="BI113" i="1" s="1"/>
  <c r="BU113" i="1" s="1"/>
  <c r="BC73" i="5"/>
  <c r="BU73" i="5" s="1"/>
  <c r="CK73" i="5" s="1"/>
  <c r="BD77" i="5"/>
  <c r="BV77" i="5" s="1"/>
  <c r="CL77" i="5" s="1"/>
  <c r="BK87" i="6"/>
  <c r="CA87" i="6" s="1"/>
  <c r="CQ87" i="6" s="1"/>
  <c r="BM87" i="6"/>
  <c r="CC87" i="6" s="1"/>
  <c r="CS87" i="6" s="1"/>
  <c r="AQ85" i="6"/>
  <c r="BI85" i="6" s="1"/>
  <c r="BY85" i="6" s="1"/>
  <c r="CO85" i="6" s="1"/>
  <c r="AZ85" i="6"/>
  <c r="BR85" i="6" s="1"/>
  <c r="CH85" i="6" s="1"/>
  <c r="AT74" i="5"/>
  <c r="BL74" i="5" s="1"/>
  <c r="CB74" i="5" s="1"/>
  <c r="CR74" i="5" s="1"/>
  <c r="BC74" i="5"/>
  <c r="BU74" i="5" s="1"/>
  <c r="CK74" i="5" s="1"/>
  <c r="AJ73" i="1"/>
  <c r="AX73" i="1" s="1"/>
  <c r="BJ73" i="1" s="1"/>
  <c r="BV73" i="1" s="1"/>
  <c r="AQ73" i="1"/>
  <c r="BE73" i="1" s="1"/>
  <c r="BQ73" i="1" s="1"/>
  <c r="AH107" i="1"/>
  <c r="AV107" i="1" s="1"/>
  <c r="BH107" i="1" s="1"/>
  <c r="BT107" i="1" s="1"/>
  <c r="AO107" i="1"/>
  <c r="BC107" i="1" s="1"/>
  <c r="BO107" i="1" s="1"/>
  <c r="AH91" i="1"/>
  <c r="AV91" i="1" s="1"/>
  <c r="BH91" i="1" s="1"/>
  <c r="BT91" i="1" s="1"/>
  <c r="AO91" i="1"/>
  <c r="BC91" i="1" s="1"/>
  <c r="BO91" i="1" s="1"/>
  <c r="AH71" i="1"/>
  <c r="AO71" i="1"/>
  <c r="BC71" i="1" s="1"/>
  <c r="BO71" i="1" s="1"/>
  <c r="AI119" i="1"/>
  <c r="AW119" i="1" s="1"/>
  <c r="BI119" i="1" s="1"/>
  <c r="BU119" i="1" s="1"/>
  <c r="AP119" i="1"/>
  <c r="BD119" i="1" s="1"/>
  <c r="BP119" i="1" s="1"/>
  <c r="AI103" i="1"/>
  <c r="AW103" i="1" s="1"/>
  <c r="BI103" i="1" s="1"/>
  <c r="BU103" i="1" s="1"/>
  <c r="AP103" i="1"/>
  <c r="BD103" i="1" s="1"/>
  <c r="BP103" i="1" s="1"/>
  <c r="AI87" i="1"/>
  <c r="AW87" i="1" s="1"/>
  <c r="BI87" i="1" s="1"/>
  <c r="BU87" i="1" s="1"/>
  <c r="AP87" i="1"/>
  <c r="BD87" i="1" s="1"/>
  <c r="BP87" i="1" s="1"/>
  <c r="AG113" i="1"/>
  <c r="AU113" i="1" s="1"/>
  <c r="BG113" i="1" s="1"/>
  <c r="BS113" i="1" s="1"/>
  <c r="AN113" i="1"/>
  <c r="BB113" i="1" s="1"/>
  <c r="BN113" i="1" s="1"/>
  <c r="AG97" i="1"/>
  <c r="AU97" i="1" s="1"/>
  <c r="BG97" i="1" s="1"/>
  <c r="BS97" i="1" s="1"/>
  <c r="AN97" i="1"/>
  <c r="BB97" i="1" s="1"/>
  <c r="BN97" i="1" s="1"/>
  <c r="AG81" i="1"/>
  <c r="AU81" i="1" s="1"/>
  <c r="BG81" i="1" s="1"/>
  <c r="BS81" i="1" s="1"/>
  <c r="AN81" i="1"/>
  <c r="BB81" i="1" s="1"/>
  <c r="BN81" i="1" s="1"/>
  <c r="AI90" i="4"/>
  <c r="AP90" i="4"/>
  <c r="BD90" i="4" s="1"/>
  <c r="BP90" i="4" s="1"/>
  <c r="AI82" i="4"/>
  <c r="AW82" i="4" s="1"/>
  <c r="BI82" i="4" s="1"/>
  <c r="BU82" i="4" s="1"/>
  <c r="AP82" i="4"/>
  <c r="BD82" i="4" s="1"/>
  <c r="BP82" i="4" s="1"/>
  <c r="AI74" i="4"/>
  <c r="AP74" i="4"/>
  <c r="BD74" i="4" s="1"/>
  <c r="BP74" i="4" s="1"/>
  <c r="BI104" i="6"/>
  <c r="BY104" i="6" s="1"/>
  <c r="CO104" i="6" s="1"/>
  <c r="AT81" i="5"/>
  <c r="BL81" i="5" s="1"/>
  <c r="CB81" i="5" s="1"/>
  <c r="CR81" i="5" s="1"/>
  <c r="BC81" i="5"/>
  <c r="BU81" i="5" s="1"/>
  <c r="CK81" i="5" s="1"/>
  <c r="E72" i="1"/>
  <c r="L72" i="1" s="1"/>
  <c r="S72" i="1" s="1"/>
  <c r="E76" i="1"/>
  <c r="L76" i="1" s="1"/>
  <c r="S76" i="1" s="1"/>
  <c r="E80" i="1"/>
  <c r="L80" i="1" s="1"/>
  <c r="S80" i="1" s="1"/>
  <c r="E84" i="1"/>
  <c r="L84" i="1" s="1"/>
  <c r="S84" i="1" s="1"/>
  <c r="E88" i="1"/>
  <c r="L88" i="1" s="1"/>
  <c r="S88" i="1" s="1"/>
  <c r="E70" i="1"/>
  <c r="L70" i="1" s="1"/>
  <c r="S70" i="1" s="1"/>
  <c r="E71" i="1"/>
  <c r="L71" i="1" s="1"/>
  <c r="S71" i="1" s="1"/>
  <c r="E75" i="1"/>
  <c r="L75" i="1" s="1"/>
  <c r="S75" i="1" s="1"/>
  <c r="E79" i="1"/>
  <c r="L79" i="1" s="1"/>
  <c r="S79" i="1" s="1"/>
  <c r="E83" i="1"/>
  <c r="L83" i="1" s="1"/>
  <c r="S83" i="1" s="1"/>
  <c r="E87" i="1"/>
  <c r="L87" i="1" s="1"/>
  <c r="S87" i="1" s="1"/>
  <c r="J14" i="1"/>
  <c r="O14" i="1" s="1"/>
  <c r="P14" i="1" s="1"/>
  <c r="E74" i="1"/>
  <c r="L74" i="1" s="1"/>
  <c r="S74" i="1" s="1"/>
  <c r="E82" i="1"/>
  <c r="L82" i="1" s="1"/>
  <c r="S82" i="1" s="1"/>
  <c r="E90" i="1"/>
  <c r="L90" i="1" s="1"/>
  <c r="S90" i="1" s="1"/>
  <c r="E77" i="1"/>
  <c r="L77" i="1" s="1"/>
  <c r="S77" i="1" s="1"/>
  <c r="E85" i="1"/>
  <c r="L85" i="1" s="1"/>
  <c r="S85" i="1" s="1"/>
  <c r="E78" i="1"/>
  <c r="L78" i="1" s="1"/>
  <c r="S78" i="1" s="1"/>
  <c r="E86" i="1"/>
  <c r="L86" i="1" s="1"/>
  <c r="S86" i="1" s="1"/>
  <c r="AK91" i="1"/>
  <c r="AY91" i="1" s="1"/>
  <c r="BK91" i="1" s="1"/>
  <c r="BW91" i="1" s="1"/>
  <c r="AR91" i="1"/>
  <c r="BF91" i="1" s="1"/>
  <c r="BR91" i="1" s="1"/>
  <c r="F35" i="5"/>
  <c r="F36" i="5" s="1"/>
  <c r="D82" i="5"/>
  <c r="M82" i="5" s="1"/>
  <c r="V82" i="5" s="1"/>
  <c r="D77" i="5"/>
  <c r="M77" i="5" s="1"/>
  <c r="V77" i="5" s="1"/>
  <c r="D93" i="5"/>
  <c r="M93" i="5" s="1"/>
  <c r="V93" i="5" s="1"/>
  <c r="D84" i="5"/>
  <c r="M84" i="5" s="1"/>
  <c r="V84" i="5" s="1"/>
  <c r="D79" i="5"/>
  <c r="M79" i="5" s="1"/>
  <c r="V79" i="5" s="1"/>
  <c r="D74" i="5"/>
  <c r="M74" i="5" s="1"/>
  <c r="V74" i="5" s="1"/>
  <c r="D90" i="5"/>
  <c r="M90" i="5" s="1"/>
  <c r="V90" i="5" s="1"/>
  <c r="D85" i="5"/>
  <c r="M85" i="5" s="1"/>
  <c r="V85" i="5" s="1"/>
  <c r="D76" i="5"/>
  <c r="M76" i="5" s="1"/>
  <c r="V76" i="5" s="1"/>
  <c r="D92" i="5"/>
  <c r="M92" i="5" s="1"/>
  <c r="V92" i="5" s="1"/>
  <c r="D87" i="5"/>
  <c r="M87" i="5" s="1"/>
  <c r="V87" i="5" s="1"/>
  <c r="D78" i="5"/>
  <c r="M78" i="5" s="1"/>
  <c r="V78" i="5" s="1"/>
  <c r="D73" i="5"/>
  <c r="M73" i="5" s="1"/>
  <c r="V73" i="5" s="1"/>
  <c r="D89" i="5"/>
  <c r="M89" i="5" s="1"/>
  <c r="V89" i="5" s="1"/>
  <c r="D80" i="5"/>
  <c r="M80" i="5" s="1"/>
  <c r="V80" i="5" s="1"/>
  <c r="D75" i="5"/>
  <c r="M75" i="5" s="1"/>
  <c r="V75" i="5" s="1"/>
  <c r="D91" i="5"/>
  <c r="M91" i="5" s="1"/>
  <c r="V91" i="5" s="1"/>
  <c r="H12" i="1"/>
  <c r="D12" i="1"/>
  <c r="E73" i="5"/>
  <c r="N73" i="5" s="1"/>
  <c r="W73" i="5" s="1"/>
  <c r="E81" i="5"/>
  <c r="N81" i="5" s="1"/>
  <c r="W81" i="5" s="1"/>
  <c r="E88" i="5"/>
  <c r="N88" i="5" s="1"/>
  <c r="W88" i="5" s="1"/>
  <c r="E80" i="5"/>
  <c r="N80" i="5" s="1"/>
  <c r="W80" i="5" s="1"/>
  <c r="J14" i="5"/>
  <c r="O14" i="5" s="1"/>
  <c r="P14" i="5" s="1"/>
  <c r="E92" i="5"/>
  <c r="N92" i="5" s="1"/>
  <c r="W92" i="5" s="1"/>
  <c r="E91" i="5"/>
  <c r="N91" i="5" s="1"/>
  <c r="W91" i="5" s="1"/>
  <c r="E79" i="5"/>
  <c r="N79" i="5" s="1"/>
  <c r="W79" i="5" s="1"/>
  <c r="E87" i="5"/>
  <c r="N87" i="5" s="1"/>
  <c r="W87" i="5" s="1"/>
  <c r="G35" i="5"/>
  <c r="G36" i="5" s="1"/>
  <c r="E78" i="5"/>
  <c r="N78" i="5" s="1"/>
  <c r="W78" i="5" s="1"/>
  <c r="E86" i="5"/>
  <c r="N86" i="5" s="1"/>
  <c r="W86" i="5" s="1"/>
  <c r="E93" i="5"/>
  <c r="N93" i="5" s="1"/>
  <c r="W93" i="5" s="1"/>
  <c r="E77" i="5"/>
  <c r="N77" i="5" s="1"/>
  <c r="W77" i="5" s="1"/>
  <c r="E84" i="5"/>
  <c r="N84" i="5" s="1"/>
  <c r="W84" i="5" s="1"/>
  <c r="E85" i="5"/>
  <c r="N85" i="5" s="1"/>
  <c r="W85" i="5" s="1"/>
  <c r="E76" i="5"/>
  <c r="N76" i="5" s="1"/>
  <c r="W76" i="5" s="1"/>
  <c r="G74" i="5"/>
  <c r="P74" i="5" s="1"/>
  <c r="Y74" i="5" s="1"/>
  <c r="G82" i="5"/>
  <c r="P82" i="5" s="1"/>
  <c r="Y82" i="5" s="1"/>
  <c r="G90" i="5"/>
  <c r="P90" i="5" s="1"/>
  <c r="Y90" i="5" s="1"/>
  <c r="G79" i="5"/>
  <c r="P79" i="5" s="1"/>
  <c r="Y79" i="5" s="1"/>
  <c r="G87" i="5"/>
  <c r="P87" i="5" s="1"/>
  <c r="Y87" i="5" s="1"/>
  <c r="G78" i="5"/>
  <c r="P78" i="5" s="1"/>
  <c r="Y78" i="5" s="1"/>
  <c r="G86" i="5"/>
  <c r="P86" i="5" s="1"/>
  <c r="Y86" i="5" s="1"/>
  <c r="G91" i="5"/>
  <c r="P91" i="5" s="1"/>
  <c r="Y91" i="5" s="1"/>
  <c r="G80" i="5"/>
  <c r="P80" i="5" s="1"/>
  <c r="Y80" i="5" s="1"/>
  <c r="G88" i="5"/>
  <c r="P88" i="5" s="1"/>
  <c r="Y88" i="5" s="1"/>
  <c r="I35" i="5"/>
  <c r="I36" i="5" s="1"/>
  <c r="G77" i="5"/>
  <c r="P77" i="5" s="1"/>
  <c r="Y77" i="5" s="1"/>
  <c r="G85" i="5"/>
  <c r="P85" i="5" s="1"/>
  <c r="Y85" i="5" s="1"/>
  <c r="G93" i="5"/>
  <c r="P93" i="5" s="1"/>
  <c r="Y93" i="5" s="1"/>
  <c r="J16" i="5"/>
  <c r="O16" i="5" s="1"/>
  <c r="P16" i="5" s="1"/>
  <c r="G75" i="5"/>
  <c r="P75" i="5" s="1"/>
  <c r="Y75" i="5" s="1"/>
  <c r="G83" i="5"/>
  <c r="P83" i="5" s="1"/>
  <c r="Y83" i="5" s="1"/>
  <c r="BM111" i="6"/>
  <c r="CC111" i="6" s="1"/>
  <c r="CS111" i="6" s="1"/>
  <c r="AU107" i="6"/>
  <c r="BM107" i="6" s="1"/>
  <c r="CC107" i="6" s="1"/>
  <c r="CS107" i="6" s="1"/>
  <c r="BD107" i="6"/>
  <c r="BV107" i="6" s="1"/>
  <c r="CL107" i="6" s="1"/>
  <c r="AR81" i="5"/>
  <c r="BJ81" i="5" s="1"/>
  <c r="BZ81" i="5" s="1"/>
  <c r="CP81" i="5" s="1"/>
  <c r="BA81" i="5"/>
  <c r="BS81" i="5" s="1"/>
  <c r="CI81" i="5" s="1"/>
  <c r="AR95" i="5"/>
  <c r="BJ95" i="5" s="1"/>
  <c r="BZ95" i="5" s="1"/>
  <c r="CP95" i="5" s="1"/>
  <c r="BA95" i="5"/>
  <c r="BS95" i="5" s="1"/>
  <c r="CI95" i="5" s="1"/>
  <c r="AK72" i="4"/>
  <c r="AY72" i="4" s="1"/>
  <c r="BK72" i="4" s="1"/>
  <c r="BW72" i="4" s="1"/>
  <c r="AR72" i="4"/>
  <c r="BF72" i="4" s="1"/>
  <c r="BR72" i="4" s="1"/>
  <c r="E81" i="1"/>
  <c r="L81" i="1" s="1"/>
  <c r="S81" i="1" s="1"/>
  <c r="G32" i="1"/>
  <c r="G33" i="1" s="1"/>
  <c r="AH92" i="4"/>
  <c r="AV92" i="4" s="1"/>
  <c r="BH92" i="4" s="1"/>
  <c r="BT92" i="4" s="1"/>
  <c r="AO92" i="4"/>
  <c r="BC92" i="4" s="1"/>
  <c r="BO92" i="4" s="1"/>
  <c r="AC90" i="4"/>
  <c r="AF90" i="4"/>
  <c r="AB90" i="4"/>
  <c r="Z90" i="4"/>
  <c r="Y90" i="4"/>
  <c r="AU88" i="4"/>
  <c r="BG88" i="4" s="1"/>
  <c r="BS88" i="4" s="1"/>
  <c r="AY88" i="4"/>
  <c r="BK88" i="4" s="1"/>
  <c r="BW88" i="4" s="1"/>
  <c r="AJ72" i="4"/>
  <c r="AX72" i="4" s="1"/>
  <c r="BJ72" i="4" s="1"/>
  <c r="BV72" i="4" s="1"/>
  <c r="AQ72" i="4"/>
  <c r="BE72" i="4" s="1"/>
  <c r="BQ72" i="4" s="1"/>
  <c r="H33" i="1"/>
  <c r="AF113" i="1"/>
  <c r="AX113" i="1" s="1"/>
  <c r="BJ113" i="1" s="1"/>
  <c r="BV113" i="1" s="1"/>
  <c r="AC113" i="1"/>
  <c r="Y94" i="1"/>
  <c r="Z94" i="1"/>
  <c r="AC94" i="1"/>
  <c r="AA94" i="1"/>
  <c r="AF94" i="1"/>
  <c r="AB94" i="1"/>
  <c r="Y78" i="1"/>
  <c r="Z78" i="1"/>
  <c r="AA78" i="1"/>
  <c r="AC78" i="1"/>
  <c r="AF78" i="1"/>
  <c r="AB78" i="1"/>
  <c r="Z70" i="1"/>
  <c r="Z102" i="1"/>
  <c r="Z98" i="1"/>
  <c r="Z90" i="1"/>
  <c r="Z86" i="1"/>
  <c r="Z82" i="1"/>
  <c r="Z76" i="1"/>
  <c r="Z118" i="1"/>
  <c r="Z116" i="1"/>
  <c r="Z114" i="1"/>
  <c r="Z112" i="1"/>
  <c r="Z110" i="1"/>
  <c r="Z108" i="1"/>
  <c r="Z106" i="1"/>
  <c r="Z74" i="1"/>
  <c r="G13" i="1"/>
  <c r="Z88" i="1"/>
  <c r="Z72" i="1"/>
  <c r="Z96" i="1"/>
  <c r="Z92" i="1"/>
  <c r="Z100" i="1"/>
  <c r="Z80" i="1"/>
  <c r="Z104" i="1"/>
  <c r="Z75" i="1"/>
  <c r="Z85" i="1"/>
  <c r="Z93" i="1"/>
  <c r="Z101" i="1"/>
  <c r="Z109" i="1"/>
  <c r="Z117" i="1"/>
  <c r="Z84" i="1"/>
  <c r="Z73" i="1"/>
  <c r="Z79" i="1"/>
  <c r="Z87" i="1"/>
  <c r="Z95" i="1"/>
  <c r="Z103" i="1"/>
  <c r="Z111" i="1"/>
  <c r="Z119" i="1"/>
  <c r="D14" i="5"/>
  <c r="BC79" i="5"/>
  <c r="BU79" i="5" s="1"/>
  <c r="CK79" i="5" s="1"/>
  <c r="O18" i="5"/>
  <c r="P18" i="5" s="1"/>
  <c r="BA119" i="5"/>
  <c r="BS119" i="5" s="1"/>
  <c r="CI119" i="5" s="1"/>
  <c r="BA111" i="5"/>
  <c r="BS111" i="5" s="1"/>
  <c r="CI111" i="5" s="1"/>
  <c r="O13" i="4"/>
  <c r="P13" i="4" s="1"/>
  <c r="E72" i="4"/>
  <c r="L72" i="4" s="1"/>
  <c r="S72" i="4" s="1"/>
  <c r="E76" i="4"/>
  <c r="L76" i="4" s="1"/>
  <c r="S76" i="4" s="1"/>
  <c r="E80" i="4"/>
  <c r="L80" i="4" s="1"/>
  <c r="S80" i="4" s="1"/>
  <c r="E84" i="4"/>
  <c r="L84" i="4" s="1"/>
  <c r="S84" i="4" s="1"/>
  <c r="E88" i="4"/>
  <c r="L88" i="4" s="1"/>
  <c r="S88" i="4" s="1"/>
  <c r="G32" i="4"/>
  <c r="G33" i="4" s="1"/>
  <c r="E71" i="4"/>
  <c r="L71" i="4" s="1"/>
  <c r="S71" i="4" s="1"/>
  <c r="E75" i="4"/>
  <c r="L75" i="4" s="1"/>
  <c r="S75" i="4" s="1"/>
  <c r="E79" i="4"/>
  <c r="L79" i="4" s="1"/>
  <c r="S79" i="4" s="1"/>
  <c r="E83" i="4"/>
  <c r="L83" i="4" s="1"/>
  <c r="S83" i="4" s="1"/>
  <c r="E87" i="4"/>
  <c r="L87" i="4" s="1"/>
  <c r="S87" i="4" s="1"/>
  <c r="Q77" i="5"/>
  <c r="Z77" i="5" s="1"/>
  <c r="AP110" i="4"/>
  <c r="BD110" i="4" s="1"/>
  <c r="BP110" i="4" s="1"/>
  <c r="AI110" i="4"/>
  <c r="AW110" i="4" s="1"/>
  <c r="BI110" i="4" s="1"/>
  <c r="BU110" i="4" s="1"/>
  <c r="AW107" i="4"/>
  <c r="BI107" i="4" s="1"/>
  <c r="BU107" i="4" s="1"/>
  <c r="AW91" i="4"/>
  <c r="BI91" i="4" s="1"/>
  <c r="BU91" i="4" s="1"/>
  <c r="AU108" i="5"/>
  <c r="BM108" i="5" s="1"/>
  <c r="CC108" i="5" s="1"/>
  <c r="CS108" i="5" s="1"/>
  <c r="BD108" i="5"/>
  <c r="BV108" i="5" s="1"/>
  <c r="CL108" i="5" s="1"/>
  <c r="H12" i="6"/>
  <c r="D12" i="6"/>
  <c r="AJ86" i="1"/>
  <c r="AX86" i="1" s="1"/>
  <c r="BJ86" i="1" s="1"/>
  <c r="BV86" i="1" s="1"/>
  <c r="AQ86" i="1"/>
  <c r="BE86" i="1" s="1"/>
  <c r="BQ86" i="1" s="1"/>
  <c r="AN112" i="4"/>
  <c r="BB112" i="4" s="1"/>
  <c r="BN112" i="4" s="1"/>
  <c r="AG112" i="4"/>
  <c r="AU112" i="4" s="1"/>
  <c r="BG112" i="4" s="1"/>
  <c r="BS112" i="4" s="1"/>
  <c r="AN98" i="4"/>
  <c r="BB98" i="4" s="1"/>
  <c r="BN98" i="4" s="1"/>
  <c r="AG98" i="4"/>
  <c r="AK112" i="4"/>
  <c r="AY112" i="4" s="1"/>
  <c r="BK112" i="4" s="1"/>
  <c r="BW112" i="4" s="1"/>
  <c r="AR112" i="4"/>
  <c r="BF112" i="4" s="1"/>
  <c r="BR112" i="4" s="1"/>
  <c r="AV88" i="4"/>
  <c r="BH88" i="4" s="1"/>
  <c r="BT88" i="4" s="1"/>
  <c r="AQ94" i="5"/>
  <c r="BI94" i="5" s="1"/>
  <c r="BY94" i="5" s="1"/>
  <c r="CO94" i="5" s="1"/>
  <c r="AZ94" i="5"/>
  <c r="BR94" i="5" s="1"/>
  <c r="CH94" i="5" s="1"/>
  <c r="AG106" i="1"/>
  <c r="AU106" i="1" s="1"/>
  <c r="BG106" i="1" s="1"/>
  <c r="BS106" i="1" s="1"/>
  <c r="AN106" i="1"/>
  <c r="BB106" i="1" s="1"/>
  <c r="BN106" i="1" s="1"/>
  <c r="AG114" i="1"/>
  <c r="AU114" i="1" s="1"/>
  <c r="BG114" i="1" s="1"/>
  <c r="BS114" i="1" s="1"/>
  <c r="AN114" i="1"/>
  <c r="BB114" i="1" s="1"/>
  <c r="BN114" i="1" s="1"/>
  <c r="AJ74" i="4"/>
  <c r="AX74" i="4" s="1"/>
  <c r="BJ74" i="4" s="1"/>
  <c r="BV74" i="4" s="1"/>
  <c r="AQ74" i="4"/>
  <c r="BE74" i="4" s="1"/>
  <c r="BQ74" i="4" s="1"/>
  <c r="AH79" i="4"/>
  <c r="AV79" i="4" s="1"/>
  <c r="BH79" i="4" s="1"/>
  <c r="BT79" i="4" s="1"/>
  <c r="AO79" i="4"/>
  <c r="BC79" i="4" s="1"/>
  <c r="BO79" i="4" s="1"/>
  <c r="AH83" i="4"/>
  <c r="AV83" i="4" s="1"/>
  <c r="BH83" i="4" s="1"/>
  <c r="BT83" i="4" s="1"/>
  <c r="AO83" i="4"/>
  <c r="BC83" i="4" s="1"/>
  <c r="BO83" i="4" s="1"/>
  <c r="AH87" i="4"/>
  <c r="AV87" i="4" s="1"/>
  <c r="BH87" i="4" s="1"/>
  <c r="BT87" i="4" s="1"/>
  <c r="AO87" i="4"/>
  <c r="BC87" i="4" s="1"/>
  <c r="BO87" i="4" s="1"/>
  <c r="AH91" i="4"/>
  <c r="AV91" i="4" s="1"/>
  <c r="BH91" i="4" s="1"/>
  <c r="BT91" i="4" s="1"/>
  <c r="AO91" i="4"/>
  <c r="BC91" i="4" s="1"/>
  <c r="BO91" i="4" s="1"/>
  <c r="AH95" i="4"/>
  <c r="AV95" i="4" s="1"/>
  <c r="BH95" i="4" s="1"/>
  <c r="BT95" i="4" s="1"/>
  <c r="AO95" i="4"/>
  <c r="BC95" i="4" s="1"/>
  <c r="BO95" i="4" s="1"/>
  <c r="AH99" i="4"/>
  <c r="AV99" i="4" s="1"/>
  <c r="BH99" i="4" s="1"/>
  <c r="BT99" i="4" s="1"/>
  <c r="AO99" i="4"/>
  <c r="BC99" i="4" s="1"/>
  <c r="BO99" i="4" s="1"/>
  <c r="AH103" i="4"/>
  <c r="AV103" i="4" s="1"/>
  <c r="BH103" i="4" s="1"/>
  <c r="BT103" i="4" s="1"/>
  <c r="AO103" i="4"/>
  <c r="BC103" i="4" s="1"/>
  <c r="BO103" i="4" s="1"/>
  <c r="H16" i="6"/>
  <c r="D16" i="6"/>
  <c r="AP96" i="5"/>
  <c r="BH96" i="5" s="1"/>
  <c r="BX96" i="5" s="1"/>
  <c r="CN96" i="5" s="1"/>
  <c r="AY96" i="5"/>
  <c r="BQ96" i="5" s="1"/>
  <c r="CG96" i="5" s="1"/>
  <c r="AR99" i="5"/>
  <c r="BJ99" i="5" s="1"/>
  <c r="BZ99" i="5" s="1"/>
  <c r="CP99" i="5" s="1"/>
  <c r="BA99" i="5"/>
  <c r="BS99" i="5" s="1"/>
  <c r="CI99" i="5" s="1"/>
  <c r="AT104" i="5"/>
  <c r="BL104" i="5" s="1"/>
  <c r="CB104" i="5" s="1"/>
  <c r="CR104" i="5" s="1"/>
  <c r="BC104" i="5"/>
  <c r="BU104" i="5" s="1"/>
  <c r="CK104" i="5" s="1"/>
  <c r="AP108" i="5"/>
  <c r="BH108" i="5" s="1"/>
  <c r="BX108" i="5" s="1"/>
  <c r="CN108" i="5" s="1"/>
  <c r="AY108" i="5"/>
  <c r="BQ108" i="5" s="1"/>
  <c r="CG108" i="5" s="1"/>
  <c r="AR114" i="5"/>
  <c r="BJ114" i="5" s="1"/>
  <c r="BZ114" i="5" s="1"/>
  <c r="CP114" i="5" s="1"/>
  <c r="BA114" i="5"/>
  <c r="BS114" i="5" s="1"/>
  <c r="CI114" i="5" s="1"/>
  <c r="AT120" i="5"/>
  <c r="BL120" i="5" s="1"/>
  <c r="CB120" i="5" s="1"/>
  <c r="CR120" i="5" s="1"/>
  <c r="BC120" i="5"/>
  <c r="BU120" i="5" s="1"/>
  <c r="CK120" i="5" s="1"/>
  <c r="AI73" i="1"/>
  <c r="AW73" i="1" s="1"/>
  <c r="BI73" i="1" s="1"/>
  <c r="BU73" i="1" s="1"/>
  <c r="AP73" i="1"/>
  <c r="BD73" i="1" s="1"/>
  <c r="BP73" i="1" s="1"/>
  <c r="H16" i="4"/>
  <c r="D16" i="4"/>
  <c r="AP116" i="4"/>
  <c r="BD116" i="4" s="1"/>
  <c r="BP116" i="4" s="1"/>
  <c r="AI116" i="4"/>
  <c r="AW116" i="4" s="1"/>
  <c r="BI116" i="4" s="1"/>
  <c r="BU116" i="4" s="1"/>
  <c r="AU115" i="4"/>
  <c r="BG115" i="4" s="1"/>
  <c r="BS115" i="4" s="1"/>
  <c r="AW118" i="1"/>
  <c r="BI118" i="1" s="1"/>
  <c r="BU118" i="1" s="1"/>
  <c r="BI97" i="5"/>
  <c r="BY97" i="5" s="1"/>
  <c r="CO97" i="5" s="1"/>
  <c r="AU102" i="1"/>
  <c r="BG102" i="1" s="1"/>
  <c r="BS102" i="1" s="1"/>
  <c r="AW102" i="1"/>
  <c r="BI102" i="1" s="1"/>
  <c r="BU102" i="1" s="1"/>
  <c r="D15" i="6"/>
  <c r="H15" i="6"/>
  <c r="BK97" i="5"/>
  <c r="CA97" i="5" s="1"/>
  <c r="CQ97" i="5" s="1"/>
  <c r="AG112" i="1"/>
  <c r="AU112" i="1" s="1"/>
  <c r="BG112" i="1" s="1"/>
  <c r="BS112" i="1" s="1"/>
  <c r="AN112" i="1"/>
  <c r="BB112" i="1" s="1"/>
  <c r="BN112" i="1" s="1"/>
  <c r="E12" i="4"/>
  <c r="F12" i="4" s="1"/>
  <c r="I12" i="4"/>
  <c r="M12" i="4" s="1"/>
  <c r="N12" i="4" s="1"/>
  <c r="AN86" i="4"/>
  <c r="BB86" i="4" s="1"/>
  <c r="BN86" i="4" s="1"/>
  <c r="AG86" i="4"/>
  <c r="AU86" i="4" s="1"/>
  <c r="BG86" i="4" s="1"/>
  <c r="BS86" i="4" s="1"/>
  <c r="AQ82" i="4"/>
  <c r="BE82" i="4" s="1"/>
  <c r="BQ82" i="4" s="1"/>
  <c r="AJ82" i="4"/>
  <c r="AN75" i="4"/>
  <c r="BB75" i="4" s="1"/>
  <c r="BN75" i="4" s="1"/>
  <c r="AG75" i="4"/>
  <c r="AU75" i="4" s="1"/>
  <c r="BG75" i="4" s="1"/>
  <c r="BS75" i="4" s="1"/>
  <c r="AK70" i="4"/>
  <c r="AY70" i="4" s="1"/>
  <c r="BK70" i="4" s="1"/>
  <c r="BW70" i="4" s="1"/>
  <c r="AR70" i="4"/>
  <c r="BF70" i="4" s="1"/>
  <c r="BR70" i="4" s="1"/>
  <c r="AC114" i="4"/>
  <c r="AF114" i="4"/>
  <c r="Y114" i="4"/>
  <c r="AA114" i="4"/>
  <c r="AB114" i="4"/>
  <c r="Z114" i="4"/>
  <c r="AC98" i="4"/>
  <c r="AF98" i="4"/>
  <c r="AA98" i="4"/>
  <c r="AB98" i="4"/>
  <c r="Z98" i="4"/>
  <c r="AU96" i="4"/>
  <c r="BG96" i="4" s="1"/>
  <c r="BS96" i="4" s="1"/>
  <c r="AW96" i="4"/>
  <c r="BI96" i="4" s="1"/>
  <c r="BU96" i="4" s="1"/>
  <c r="AW114" i="1"/>
  <c r="BI114" i="1" s="1"/>
  <c r="BU114" i="1" s="1"/>
  <c r="AG110" i="1"/>
  <c r="AU110" i="1" s="1"/>
  <c r="BG110" i="1" s="1"/>
  <c r="BS110" i="1" s="1"/>
  <c r="AN110" i="1"/>
  <c r="BB110" i="1" s="1"/>
  <c r="BN110" i="1" s="1"/>
  <c r="AG118" i="1"/>
  <c r="AU118" i="1" s="1"/>
  <c r="BG118" i="1" s="1"/>
  <c r="BS118" i="1" s="1"/>
  <c r="AN118" i="1"/>
  <c r="BB118" i="1" s="1"/>
  <c r="BN118" i="1" s="1"/>
  <c r="AK100" i="4"/>
  <c r="AY100" i="4" s="1"/>
  <c r="BK100" i="4" s="1"/>
  <c r="BW100" i="4" s="1"/>
  <c r="AR100" i="4"/>
  <c r="BF100" i="4" s="1"/>
  <c r="BR100" i="4" s="1"/>
  <c r="BB114" i="5"/>
  <c r="BT114" i="5" s="1"/>
  <c r="CJ114" i="5" s="1"/>
  <c r="AS114" i="5"/>
  <c r="BK114" i="5" s="1"/>
  <c r="CA114" i="5" s="1"/>
  <c r="CQ114" i="5" s="1"/>
  <c r="BD85" i="5"/>
  <c r="BV85" i="5" s="1"/>
  <c r="CL85" i="5" s="1"/>
  <c r="AU85" i="5"/>
  <c r="BM85" i="5" s="1"/>
  <c r="CC85" i="5" s="1"/>
  <c r="CS85" i="5" s="1"/>
  <c r="AU107" i="4"/>
  <c r="BG107" i="4" s="1"/>
  <c r="BS107" i="4" s="1"/>
  <c r="AU99" i="4"/>
  <c r="BG99" i="4" s="1"/>
  <c r="BS99" i="4" s="1"/>
  <c r="AU91" i="4"/>
  <c r="BG91" i="4" s="1"/>
  <c r="BS91" i="4" s="1"/>
  <c r="AU83" i="4"/>
  <c r="BG83" i="4" s="1"/>
  <c r="BS83" i="4" s="1"/>
  <c r="AW110" i="1"/>
  <c r="BI110" i="1" s="1"/>
  <c r="BU110" i="1" s="1"/>
  <c r="AY118" i="1"/>
  <c r="BK118" i="1" s="1"/>
  <c r="BW118" i="1" s="1"/>
  <c r="M17" i="6"/>
  <c r="N17" i="6" s="1"/>
  <c r="AG108" i="1"/>
  <c r="AU108" i="1" s="1"/>
  <c r="BG108" i="1" s="1"/>
  <c r="BS108" i="1" s="1"/>
  <c r="AN108" i="1"/>
  <c r="BB108" i="1" s="1"/>
  <c r="BN108" i="1" s="1"/>
  <c r="AG116" i="1"/>
  <c r="AU116" i="1" s="1"/>
  <c r="BG116" i="1" s="1"/>
  <c r="BS116" i="1" s="1"/>
  <c r="AN116" i="1"/>
  <c r="BB116" i="1" s="1"/>
  <c r="BN116" i="1" s="1"/>
  <c r="AS89" i="6"/>
  <c r="BK89" i="6" s="1"/>
  <c r="CA89" i="6" s="1"/>
  <c r="CQ89" i="6" s="1"/>
  <c r="BB89" i="6"/>
  <c r="BT89" i="6" s="1"/>
  <c r="CJ89" i="6" s="1"/>
  <c r="AR91" i="6"/>
  <c r="BJ91" i="6" s="1"/>
  <c r="BZ91" i="6" s="1"/>
  <c r="CP91" i="6" s="1"/>
  <c r="BA91" i="6"/>
  <c r="BS91" i="6" s="1"/>
  <c r="CI91" i="6" s="1"/>
  <c r="AP93" i="6"/>
  <c r="BH93" i="6" s="1"/>
  <c r="BX93" i="6" s="1"/>
  <c r="CN93" i="6" s="1"/>
  <c r="AY93" i="6"/>
  <c r="BQ93" i="6" s="1"/>
  <c r="CG93" i="6" s="1"/>
  <c r="AS101" i="6"/>
  <c r="BK101" i="6" s="1"/>
  <c r="CA101" i="6" s="1"/>
  <c r="CQ101" i="6" s="1"/>
  <c r="BB101" i="6"/>
  <c r="BT101" i="6" s="1"/>
  <c r="CJ101" i="6" s="1"/>
  <c r="AR103" i="6"/>
  <c r="BJ103" i="6" s="1"/>
  <c r="BZ103" i="6" s="1"/>
  <c r="CP103" i="6" s="1"/>
  <c r="BA103" i="6"/>
  <c r="BS103" i="6" s="1"/>
  <c r="CI103" i="6" s="1"/>
  <c r="AP105" i="6"/>
  <c r="BH105" i="6" s="1"/>
  <c r="BX105" i="6" s="1"/>
  <c r="CN105" i="6" s="1"/>
  <c r="AY105" i="6"/>
  <c r="BQ105" i="6" s="1"/>
  <c r="CG105" i="6" s="1"/>
  <c r="AP108" i="4"/>
  <c r="BD108" i="4" s="1"/>
  <c r="BP108" i="4" s="1"/>
  <c r="AI108" i="4"/>
  <c r="AW108" i="4" s="1"/>
  <c r="BI108" i="4" s="1"/>
  <c r="BU108" i="4" s="1"/>
  <c r="AU106" i="4"/>
  <c r="BG106" i="4" s="1"/>
  <c r="BS106" i="4" s="1"/>
  <c r="BB116" i="5"/>
  <c r="BT116" i="5" s="1"/>
  <c r="CJ116" i="5" s="1"/>
  <c r="AS116" i="5"/>
  <c r="BK116" i="5" s="1"/>
  <c r="CA116" i="5" s="1"/>
  <c r="CQ116" i="5" s="1"/>
  <c r="AR91" i="5"/>
  <c r="BJ91" i="5" s="1"/>
  <c r="BZ91" i="5" s="1"/>
  <c r="CP91" i="5" s="1"/>
  <c r="BA91" i="5"/>
  <c r="BS91" i="5" s="1"/>
  <c r="CI91" i="5" s="1"/>
  <c r="AG70" i="4"/>
  <c r="AU70" i="4" s="1"/>
  <c r="BG70" i="4" s="1"/>
  <c r="BS70" i="4" s="1"/>
  <c r="AN70" i="4"/>
  <c r="BB70" i="4" s="1"/>
  <c r="BN70" i="4" s="1"/>
  <c r="AR116" i="4"/>
  <c r="BF116" i="4" s="1"/>
  <c r="BR116" i="4" s="1"/>
  <c r="AK116" i="4"/>
  <c r="AY116" i="4" s="1"/>
  <c r="BK116" i="4" s="1"/>
  <c r="BW116" i="4" s="1"/>
  <c r="AC106" i="4"/>
  <c r="AF106" i="4"/>
  <c r="AW106" i="4" s="1"/>
  <c r="BI106" i="4" s="1"/>
  <c r="BU106" i="4" s="1"/>
  <c r="AK104" i="4"/>
  <c r="AY104" i="4" s="1"/>
  <c r="BK104" i="4" s="1"/>
  <c r="BW104" i="4" s="1"/>
  <c r="AR104" i="4"/>
  <c r="BF104" i="4" s="1"/>
  <c r="BR104" i="4" s="1"/>
  <c r="AC82" i="4"/>
  <c r="AF82" i="4"/>
  <c r="AV82" i="4" s="1"/>
  <c r="BH82" i="4" s="1"/>
  <c r="BT82" i="4" s="1"/>
  <c r="AC74" i="4"/>
  <c r="Y74" i="4"/>
  <c r="AF74" i="4"/>
  <c r="AV74" i="4" s="1"/>
  <c r="BH74" i="4" s="1"/>
  <c r="BT74" i="4" s="1"/>
  <c r="AC71" i="1"/>
  <c r="AF71" i="1"/>
  <c r="AU71" i="1" s="1"/>
  <c r="BG71" i="1" s="1"/>
  <c r="BS71" i="1" s="1"/>
  <c r="AF109" i="5"/>
  <c r="AG109" i="5"/>
  <c r="AO109" i="5"/>
  <c r="AH109" i="5"/>
  <c r="AI109" i="5"/>
  <c r="AK109" i="5"/>
  <c r="AJ109" i="5"/>
  <c r="AS101" i="5"/>
  <c r="BK101" i="5" s="1"/>
  <c r="CA101" i="5" s="1"/>
  <c r="CQ101" i="5" s="1"/>
  <c r="BB101" i="5"/>
  <c r="BT101" i="5" s="1"/>
  <c r="CJ101" i="5" s="1"/>
  <c r="BA92" i="5"/>
  <c r="BS92" i="5" s="1"/>
  <c r="CI92" i="5" s="1"/>
  <c r="AR92" i="5"/>
  <c r="BJ92" i="5" s="1"/>
  <c r="BZ92" i="5" s="1"/>
  <c r="CP92" i="5" s="1"/>
  <c r="BC92" i="5"/>
  <c r="BU92" i="5" s="1"/>
  <c r="CK92" i="5" s="1"/>
  <c r="AT92" i="5"/>
  <c r="BL92" i="5" s="1"/>
  <c r="CB92" i="5" s="1"/>
  <c r="CR92" i="5" s="1"/>
  <c r="AY108" i="6"/>
  <c r="BQ108" i="6" s="1"/>
  <c r="CG108" i="6" s="1"/>
  <c r="AP108" i="6"/>
  <c r="BH108" i="6" s="1"/>
  <c r="BX108" i="6" s="1"/>
  <c r="CN108" i="6" s="1"/>
  <c r="AG110" i="4"/>
  <c r="AU110" i="4" s="1"/>
  <c r="BG110" i="4" s="1"/>
  <c r="BS110" i="4" s="1"/>
  <c r="AG108" i="4"/>
  <c r="AU108" i="4" s="1"/>
  <c r="BG108" i="4" s="1"/>
  <c r="BS108" i="4" s="1"/>
  <c r="AJ106" i="4"/>
  <c r="AJ94" i="4"/>
  <c r="AX94" i="4" s="1"/>
  <c r="BJ94" i="4" s="1"/>
  <c r="BV94" i="4" s="1"/>
  <c r="AY102" i="4"/>
  <c r="BK102" i="4" s="1"/>
  <c r="BW102" i="4" s="1"/>
  <c r="A94" i="1"/>
  <c r="A96" i="1"/>
  <c r="AQ119" i="5"/>
  <c r="BI119" i="5" s="1"/>
  <c r="BY119" i="5" s="1"/>
  <c r="CO119" i="5" s="1"/>
  <c r="AZ119" i="5"/>
  <c r="BR119" i="5" s="1"/>
  <c r="CH119" i="5" s="1"/>
  <c r="BC115" i="5"/>
  <c r="BU115" i="5" s="1"/>
  <c r="CK115" i="5" s="1"/>
  <c r="AT115" i="5"/>
  <c r="BL115" i="5" s="1"/>
  <c r="CB115" i="5" s="1"/>
  <c r="CR115" i="5" s="1"/>
  <c r="AF111" i="5"/>
  <c r="AG111" i="5"/>
  <c r="AJ111" i="5"/>
  <c r="AG82" i="4"/>
  <c r="AU82" i="4" s="1"/>
  <c r="BG82" i="4" s="1"/>
  <c r="BS82" i="4" s="1"/>
  <c r="AY94" i="4"/>
  <c r="BK94" i="4" s="1"/>
  <c r="BW94" i="4" s="1"/>
  <c r="AY86" i="4"/>
  <c r="BK86" i="4" s="1"/>
  <c r="BW86" i="4" s="1"/>
  <c r="AC77" i="4"/>
  <c r="Y77" i="4"/>
  <c r="AB80" i="4"/>
  <c r="AB84" i="4"/>
  <c r="AB88" i="4"/>
  <c r="AB92" i="4"/>
  <c r="AB96" i="4"/>
  <c r="AB100" i="4"/>
  <c r="AB104" i="4"/>
  <c r="AB70" i="4"/>
  <c r="AS121" i="5"/>
  <c r="BK121" i="5" s="1"/>
  <c r="CA121" i="5" s="1"/>
  <c r="CQ121" i="5" s="1"/>
  <c r="BB121" i="5"/>
  <c r="BT121" i="5" s="1"/>
  <c r="CJ121" i="5" s="1"/>
  <c r="AF117" i="5"/>
  <c r="AG117" i="5"/>
  <c r="AO117" i="5"/>
  <c r="AH117" i="5"/>
  <c r="AI117" i="5"/>
  <c r="AJ117" i="5"/>
  <c r="AK117" i="5"/>
  <c r="AQ95" i="5"/>
  <c r="BI95" i="5" s="1"/>
  <c r="BY95" i="5" s="1"/>
  <c r="CO95" i="5" s="1"/>
  <c r="AZ95" i="5"/>
  <c r="BR95" i="5" s="1"/>
  <c r="CH95" i="5" s="1"/>
  <c r="AG121" i="5"/>
  <c r="AT119" i="5"/>
  <c r="BL119" i="5" s="1"/>
  <c r="CB119" i="5" s="1"/>
  <c r="CR119" i="5" s="1"/>
  <c r="AG115" i="5"/>
  <c r="AQ103" i="5"/>
  <c r="BI103" i="5" s="1"/>
  <c r="BY103" i="5" s="1"/>
  <c r="CO103" i="5" s="1"/>
  <c r="AZ103" i="5"/>
  <c r="BR103" i="5" s="1"/>
  <c r="CH103" i="5" s="1"/>
  <c r="AS87" i="5"/>
  <c r="BK87" i="5" s="1"/>
  <c r="CA87" i="5" s="1"/>
  <c r="CQ87" i="5" s="1"/>
  <c r="BB87" i="5"/>
  <c r="BT87" i="5" s="1"/>
  <c r="CJ87" i="5" s="1"/>
  <c r="AF86" i="5"/>
  <c r="AG86" i="5"/>
  <c r="AO86" i="5"/>
  <c r="AH86" i="5"/>
  <c r="AI86" i="5"/>
  <c r="AJ86" i="5"/>
  <c r="AK86" i="5"/>
  <c r="AT121" i="5"/>
  <c r="BL121" i="5" s="1"/>
  <c r="CB121" i="5" s="1"/>
  <c r="CR121" i="5" s="1"/>
  <c r="AU105" i="5"/>
  <c r="BM105" i="5" s="1"/>
  <c r="CC105" i="5" s="1"/>
  <c r="CS105" i="5" s="1"/>
  <c r="BD105" i="5"/>
  <c r="BV105" i="5" s="1"/>
  <c r="CL105" i="5" s="1"/>
  <c r="BC95" i="5"/>
  <c r="BU95" i="5" s="1"/>
  <c r="CK95" i="5" s="1"/>
  <c r="AT95" i="5"/>
  <c r="BL95" i="5" s="1"/>
  <c r="CB95" i="5" s="1"/>
  <c r="CR95" i="5" s="1"/>
  <c r="AF93" i="5"/>
  <c r="AG93" i="5"/>
  <c r="AO93" i="5"/>
  <c r="AH93" i="5"/>
  <c r="AI93" i="5"/>
  <c r="AJ93" i="5"/>
  <c r="AK93" i="5"/>
  <c r="BD90" i="5"/>
  <c r="BV90" i="5" s="1"/>
  <c r="CL90" i="5" s="1"/>
  <c r="AU90" i="5"/>
  <c r="BM90" i="5" s="1"/>
  <c r="CC90" i="5" s="1"/>
  <c r="CS90" i="5" s="1"/>
  <c r="AF88" i="5"/>
  <c r="AG88" i="5"/>
  <c r="AO88" i="5"/>
  <c r="AH88" i="5"/>
  <c r="AI88" i="5"/>
  <c r="AJ88" i="5"/>
  <c r="AK88" i="5"/>
  <c r="BA87" i="5"/>
  <c r="BS87" i="5" s="1"/>
  <c r="CI87" i="5" s="1"/>
  <c r="AR87" i="5"/>
  <c r="BJ87" i="5" s="1"/>
  <c r="BZ87" i="5" s="1"/>
  <c r="CP87" i="5" s="1"/>
  <c r="BC87" i="5"/>
  <c r="BU87" i="5" s="1"/>
  <c r="CK87" i="5" s="1"/>
  <c r="AT87" i="5"/>
  <c r="BL87" i="5" s="1"/>
  <c r="CB87" i="5" s="1"/>
  <c r="CR87" i="5" s="1"/>
  <c r="AZ83" i="5"/>
  <c r="BR83" i="5" s="1"/>
  <c r="CH83" i="5" s="1"/>
  <c r="AQ83" i="5"/>
  <c r="BI83" i="5" s="1"/>
  <c r="BY83" i="5" s="1"/>
  <c r="CO83" i="5" s="1"/>
  <c r="BI82" i="5"/>
  <c r="BY82" i="5" s="1"/>
  <c r="CO82" i="5" s="1"/>
  <c r="BA110" i="6"/>
  <c r="BS110" i="6" s="1"/>
  <c r="CI110" i="6" s="1"/>
  <c r="AR110" i="6"/>
  <c r="BJ110" i="6" s="1"/>
  <c r="BZ110" i="6" s="1"/>
  <c r="CP110" i="6" s="1"/>
  <c r="BC105" i="5"/>
  <c r="BU105" i="5" s="1"/>
  <c r="CK105" i="5" s="1"/>
  <c r="AT105" i="5"/>
  <c r="BL105" i="5" s="1"/>
  <c r="CB105" i="5" s="1"/>
  <c r="CR105" i="5" s="1"/>
  <c r="AS92" i="5"/>
  <c r="BK92" i="5" s="1"/>
  <c r="CA92" i="5" s="1"/>
  <c r="CQ92" i="5" s="1"/>
  <c r="BB92" i="5"/>
  <c r="BT92" i="5" s="1"/>
  <c r="CJ92" i="5" s="1"/>
  <c r="BC90" i="5"/>
  <c r="BU90" i="5" s="1"/>
  <c r="CK90" i="5" s="1"/>
  <c r="AT90" i="5"/>
  <c r="BL90" i="5" s="1"/>
  <c r="CB90" i="5" s="1"/>
  <c r="CR90" i="5" s="1"/>
  <c r="AT89" i="5"/>
  <c r="BL89" i="5" s="1"/>
  <c r="CB89" i="5" s="1"/>
  <c r="CR89" i="5" s="1"/>
  <c r="BC89" i="5"/>
  <c r="BU89" i="5" s="1"/>
  <c r="CK89" i="5" s="1"/>
  <c r="AI82" i="5"/>
  <c r="AO82" i="5"/>
  <c r="BH82" i="5" s="1"/>
  <c r="BX82" i="5" s="1"/>
  <c r="CN82" i="5" s="1"/>
  <c r="BI78" i="5"/>
  <c r="BY78" i="5" s="1"/>
  <c r="CO78" i="5" s="1"/>
  <c r="BI76" i="5"/>
  <c r="BY76" i="5" s="1"/>
  <c r="CO76" i="5" s="1"/>
  <c r="BB118" i="6"/>
  <c r="BT118" i="6" s="1"/>
  <c r="CJ118" i="6" s="1"/>
  <c r="AS118" i="6"/>
  <c r="BK118" i="6" s="1"/>
  <c r="CA118" i="6" s="1"/>
  <c r="CQ118" i="6" s="1"/>
  <c r="AQ116" i="6"/>
  <c r="BI116" i="6" s="1"/>
  <c r="BY116" i="6" s="1"/>
  <c r="CO116" i="6" s="1"/>
  <c r="AZ116" i="6"/>
  <c r="BR116" i="6" s="1"/>
  <c r="CH116" i="6" s="1"/>
  <c r="BB115" i="6"/>
  <c r="BT115" i="6" s="1"/>
  <c r="CJ115" i="6" s="1"/>
  <c r="AS115" i="6"/>
  <c r="BK115" i="6" s="1"/>
  <c r="CA115" i="6" s="1"/>
  <c r="CQ115" i="6" s="1"/>
  <c r="AF114" i="6"/>
  <c r="AG114" i="6"/>
  <c r="AO114" i="6"/>
  <c r="AH114" i="6"/>
  <c r="AI114" i="6"/>
  <c r="AJ114" i="6"/>
  <c r="AK114" i="6"/>
  <c r="AY112" i="6"/>
  <c r="BQ112" i="6" s="1"/>
  <c r="CG112" i="6" s="1"/>
  <c r="AP112" i="6"/>
  <c r="BH112" i="6" s="1"/>
  <c r="BX112" i="6" s="1"/>
  <c r="CN112" i="6" s="1"/>
  <c r="BB109" i="6"/>
  <c r="BT109" i="6" s="1"/>
  <c r="CJ109" i="6" s="1"/>
  <c r="AS109" i="6"/>
  <c r="BK109" i="6" s="1"/>
  <c r="CA109" i="6" s="1"/>
  <c r="CQ109" i="6" s="1"/>
  <c r="BB108" i="6"/>
  <c r="BT108" i="6" s="1"/>
  <c r="CJ108" i="6" s="1"/>
  <c r="AS108" i="6"/>
  <c r="BK108" i="6" s="1"/>
  <c r="CA108" i="6" s="1"/>
  <c r="CQ108" i="6" s="1"/>
  <c r="AY84" i="6"/>
  <c r="BQ84" i="6" s="1"/>
  <c r="CG84" i="6" s="1"/>
  <c r="AP84" i="6"/>
  <c r="BH84" i="6" s="1"/>
  <c r="BX84" i="6" s="1"/>
  <c r="CN84" i="6" s="1"/>
  <c r="AK103" i="5"/>
  <c r="AJ103" i="5"/>
  <c r="AK91" i="5"/>
  <c r="AJ91" i="5"/>
  <c r="BB90" i="5"/>
  <c r="BT90" i="5" s="1"/>
  <c r="CJ90" i="5" s="1"/>
  <c r="AZ78" i="5"/>
  <c r="BR78" i="5" s="1"/>
  <c r="CH78" i="5" s="1"/>
  <c r="AZ76" i="5"/>
  <c r="BR76" i="5" s="1"/>
  <c r="CH76" i="5" s="1"/>
  <c r="AG73" i="5"/>
  <c r="AG75" i="5"/>
  <c r="AG77" i="5"/>
  <c r="BA118" i="6"/>
  <c r="BS118" i="6" s="1"/>
  <c r="CI118" i="6" s="1"/>
  <c r="AR118" i="6"/>
  <c r="BJ118" i="6" s="1"/>
  <c r="BZ118" i="6" s="1"/>
  <c r="CP118" i="6" s="1"/>
  <c r="AY116" i="6"/>
  <c r="BQ116" i="6" s="1"/>
  <c r="CG116" i="6" s="1"/>
  <c r="AP116" i="6"/>
  <c r="BH116" i="6" s="1"/>
  <c r="BX116" i="6" s="1"/>
  <c r="CN116" i="6" s="1"/>
  <c r="AG113" i="6"/>
  <c r="AI113" i="6"/>
  <c r="BD112" i="6"/>
  <c r="BV112" i="6" s="1"/>
  <c r="CL112" i="6" s="1"/>
  <c r="AU112" i="6"/>
  <c r="BM112" i="6" s="1"/>
  <c r="CC112" i="6" s="1"/>
  <c r="CS112" i="6" s="1"/>
  <c r="BA102" i="6"/>
  <c r="BS102" i="6" s="1"/>
  <c r="CI102" i="6" s="1"/>
  <c r="AR102" i="6"/>
  <c r="BJ102" i="6" s="1"/>
  <c r="BZ102" i="6" s="1"/>
  <c r="CP102" i="6" s="1"/>
  <c r="AU99" i="6"/>
  <c r="BM99" i="6" s="1"/>
  <c r="CC99" i="6" s="1"/>
  <c r="CS99" i="6" s="1"/>
  <c r="BD99" i="6"/>
  <c r="BV99" i="6" s="1"/>
  <c r="CL99" i="6" s="1"/>
  <c r="AK92" i="5"/>
  <c r="AI91" i="5"/>
  <c r="AK89" i="5"/>
  <c r="AK87" i="5"/>
  <c r="AG84" i="5"/>
  <c r="AI84" i="5"/>
  <c r="AG80" i="5"/>
  <c r="AI80" i="5"/>
  <c r="AK80" i="5"/>
  <c r="AG74" i="5"/>
  <c r="BC122" i="6"/>
  <c r="BU122" i="6" s="1"/>
  <c r="CK122" i="6" s="1"/>
  <c r="AT122" i="6"/>
  <c r="BL122" i="6" s="1"/>
  <c r="CB122" i="6" s="1"/>
  <c r="CR122" i="6" s="1"/>
  <c r="AP120" i="6"/>
  <c r="BH120" i="6" s="1"/>
  <c r="BX120" i="6" s="1"/>
  <c r="CN120" i="6" s="1"/>
  <c r="AY120" i="6"/>
  <c r="BQ120" i="6" s="1"/>
  <c r="CG120" i="6" s="1"/>
  <c r="BB117" i="6"/>
  <c r="BT117" i="6" s="1"/>
  <c r="CJ117" i="6" s="1"/>
  <c r="AS117" i="6"/>
  <c r="BK117" i="6" s="1"/>
  <c r="CA117" i="6" s="1"/>
  <c r="CQ117" i="6" s="1"/>
  <c r="BA116" i="6"/>
  <c r="BS116" i="6" s="1"/>
  <c r="CI116" i="6" s="1"/>
  <c r="AR116" i="6"/>
  <c r="BJ116" i="6" s="1"/>
  <c r="BZ116" i="6" s="1"/>
  <c r="CP116" i="6" s="1"/>
  <c r="BC112" i="6"/>
  <c r="BU112" i="6" s="1"/>
  <c r="CK112" i="6" s="1"/>
  <c r="AT112" i="6"/>
  <c r="BL112" i="6" s="1"/>
  <c r="CB112" i="6" s="1"/>
  <c r="CR112" i="6" s="1"/>
  <c r="BB110" i="6"/>
  <c r="BT110" i="6" s="1"/>
  <c r="CJ110" i="6" s="1"/>
  <c r="AS110" i="6"/>
  <c r="BK110" i="6" s="1"/>
  <c r="CA110" i="6" s="1"/>
  <c r="CQ110" i="6" s="1"/>
  <c r="AF82" i="6"/>
  <c r="AG82" i="6"/>
  <c r="AO82" i="6"/>
  <c r="AH82" i="6"/>
  <c r="AI82" i="6"/>
  <c r="AJ82" i="6"/>
  <c r="AK82" i="6"/>
  <c r="BB107" i="6"/>
  <c r="BT107" i="6" s="1"/>
  <c r="CJ107" i="6" s="1"/>
  <c r="AS107" i="6"/>
  <c r="BK107" i="6" s="1"/>
  <c r="CA107" i="6" s="1"/>
  <c r="CQ107" i="6" s="1"/>
  <c r="BC99" i="6"/>
  <c r="BU99" i="6" s="1"/>
  <c r="CK99" i="6" s="1"/>
  <c r="AT99" i="6"/>
  <c r="BL99" i="6" s="1"/>
  <c r="CB99" i="6" s="1"/>
  <c r="CR99" i="6" s="1"/>
  <c r="AQ83" i="6"/>
  <c r="BI83" i="6" s="1"/>
  <c r="BY83" i="6" s="1"/>
  <c r="CO83" i="6" s="1"/>
  <c r="AZ83" i="6"/>
  <c r="BR83" i="6" s="1"/>
  <c r="CH83" i="6" s="1"/>
  <c r="AK78" i="5"/>
  <c r="AI78" i="5"/>
  <c r="AK76" i="5"/>
  <c r="AI76" i="5"/>
  <c r="AK74" i="5"/>
  <c r="AI74" i="5"/>
  <c r="AH120" i="6"/>
  <c r="AK116" i="6"/>
  <c r="AJ116" i="6"/>
  <c r="AQ106" i="6"/>
  <c r="BI106" i="6" s="1"/>
  <c r="BY106" i="6" s="1"/>
  <c r="CO106" i="6" s="1"/>
  <c r="AZ106" i="6"/>
  <c r="BR106" i="6" s="1"/>
  <c r="CH106" i="6" s="1"/>
  <c r="AF104" i="6"/>
  <c r="AO104" i="6"/>
  <c r="BL104" i="6" s="1"/>
  <c r="CB104" i="6" s="1"/>
  <c r="CR104" i="6" s="1"/>
  <c r="AH104" i="6"/>
  <c r="AI104" i="6"/>
  <c r="AK104" i="6"/>
  <c r="AQ102" i="6"/>
  <c r="BI102" i="6" s="1"/>
  <c r="BY102" i="6" s="1"/>
  <c r="CO102" i="6" s="1"/>
  <c r="AZ102" i="6"/>
  <c r="BR102" i="6" s="1"/>
  <c r="CH102" i="6" s="1"/>
  <c r="AF100" i="6"/>
  <c r="AO100" i="6"/>
  <c r="BI100" i="6" s="1"/>
  <c r="BY100" i="6" s="1"/>
  <c r="CO100" i="6" s="1"/>
  <c r="AH100" i="6"/>
  <c r="AI100" i="6"/>
  <c r="AK100" i="6"/>
  <c r="AF98" i="6"/>
  <c r="AO98" i="6"/>
  <c r="AH98" i="6"/>
  <c r="AI98" i="6"/>
  <c r="AK98" i="6"/>
  <c r="AS97" i="6"/>
  <c r="BB97" i="6"/>
  <c r="BT97" i="6" s="1"/>
  <c r="CJ97" i="6" s="1"/>
  <c r="BC81" i="6"/>
  <c r="BU81" i="6" s="1"/>
  <c r="CK81" i="6" s="1"/>
  <c r="AT81" i="6"/>
  <c r="BL81" i="6" s="1"/>
  <c r="CB81" i="6" s="1"/>
  <c r="CR81" i="6" s="1"/>
  <c r="AI116" i="6"/>
  <c r="AY106" i="6"/>
  <c r="BQ106" i="6" s="1"/>
  <c r="CG106" i="6" s="1"/>
  <c r="AP106" i="6"/>
  <c r="BH106" i="6" s="1"/>
  <c r="BX106" i="6" s="1"/>
  <c r="CN106" i="6" s="1"/>
  <c r="AY102" i="6"/>
  <c r="BQ102" i="6" s="1"/>
  <c r="CG102" i="6" s="1"/>
  <c r="AP102" i="6"/>
  <c r="BH102" i="6" s="1"/>
  <c r="BX102" i="6" s="1"/>
  <c r="CN102" i="6" s="1"/>
  <c r="AU97" i="6"/>
  <c r="BM97" i="6" s="1"/>
  <c r="CC97" i="6" s="1"/>
  <c r="CS97" i="6" s="1"/>
  <c r="BD97" i="6"/>
  <c r="BV97" i="6" s="1"/>
  <c r="CL97" i="6" s="1"/>
  <c r="BL86" i="6"/>
  <c r="CB86" i="6" s="1"/>
  <c r="CR86" i="6" s="1"/>
  <c r="AG108" i="6"/>
  <c r="AU102" i="6"/>
  <c r="BM102" i="6" s="1"/>
  <c r="CC102" i="6" s="1"/>
  <c r="CS102" i="6" s="1"/>
  <c r="AT102" i="6"/>
  <c r="BL102" i="6" s="1"/>
  <c r="CB102" i="6" s="1"/>
  <c r="CR102" i="6" s="1"/>
  <c r="AQ99" i="6"/>
  <c r="BI99" i="6" s="1"/>
  <c r="BY99" i="6" s="1"/>
  <c r="CO99" i="6" s="1"/>
  <c r="AP99" i="6"/>
  <c r="BH99" i="6" s="1"/>
  <c r="BX99" i="6" s="1"/>
  <c r="CN99" i="6" s="1"/>
  <c r="AF96" i="6"/>
  <c r="AO96" i="6"/>
  <c r="BJ96" i="6" s="1"/>
  <c r="BZ96" i="6" s="1"/>
  <c r="CP96" i="6" s="1"/>
  <c r="AU94" i="6"/>
  <c r="BM94" i="6" s="1"/>
  <c r="CC94" i="6" s="1"/>
  <c r="CS94" i="6" s="1"/>
  <c r="BD94" i="6"/>
  <c r="BV94" i="6" s="1"/>
  <c r="CL94" i="6" s="1"/>
  <c r="BK86" i="6"/>
  <c r="CA86" i="6" s="1"/>
  <c r="CQ86" i="6" s="1"/>
  <c r="AQ86" i="6"/>
  <c r="BI86" i="6" s="1"/>
  <c r="BY86" i="6" s="1"/>
  <c r="CO86" i="6" s="1"/>
  <c r="AZ86" i="6"/>
  <c r="BR86" i="6" s="1"/>
  <c r="CH86" i="6" s="1"/>
  <c r="BL97" i="6"/>
  <c r="CB97" i="6" s="1"/>
  <c r="CR97" i="6" s="1"/>
  <c r="BC94" i="6"/>
  <c r="BU94" i="6" s="1"/>
  <c r="CK94" i="6" s="1"/>
  <c r="AT94" i="6"/>
  <c r="BL94" i="6" s="1"/>
  <c r="CB94" i="6" s="1"/>
  <c r="CR94" i="6" s="1"/>
  <c r="AY94" i="6"/>
  <c r="BQ94" i="6" s="1"/>
  <c r="CG94" i="6" s="1"/>
  <c r="AP94" i="6"/>
  <c r="BH94" i="6" s="1"/>
  <c r="BX94" i="6" s="1"/>
  <c r="CN94" i="6" s="1"/>
  <c r="BM86" i="6"/>
  <c r="CC86" i="6" s="1"/>
  <c r="CS86" i="6" s="1"/>
  <c r="AY86" i="6"/>
  <c r="BQ86" i="6" s="1"/>
  <c r="CG86" i="6" s="1"/>
  <c r="AP86" i="6"/>
  <c r="BH86" i="6" s="1"/>
  <c r="BX86" i="6" s="1"/>
  <c r="CN86" i="6" s="1"/>
  <c r="BM79" i="6"/>
  <c r="CC79" i="6" s="1"/>
  <c r="CS79" i="6" s="1"/>
  <c r="BC79" i="6"/>
  <c r="BU79" i="6" s="1"/>
  <c r="CK79" i="6" s="1"/>
  <c r="AT79" i="6"/>
  <c r="AI102" i="6"/>
  <c r="AF97" i="6"/>
  <c r="AG97" i="6"/>
  <c r="AO97" i="6"/>
  <c r="BJ97" i="6" s="1"/>
  <c r="BZ97" i="6" s="1"/>
  <c r="CP97" i="6" s="1"/>
  <c r="AF87" i="6"/>
  <c r="AG87" i="6"/>
  <c r="AJ87" i="6"/>
  <c r="AF85" i="6"/>
  <c r="AH85" i="6"/>
  <c r="AI85" i="6"/>
  <c r="BK84" i="6"/>
  <c r="CA84" i="6" s="1"/>
  <c r="CQ84" i="6" s="1"/>
  <c r="AQ84" i="6"/>
  <c r="BI84" i="6" s="1"/>
  <c r="BY84" i="6" s="1"/>
  <c r="CO84" i="6" s="1"/>
  <c r="AZ84" i="6"/>
  <c r="BR84" i="6" s="1"/>
  <c r="CH84" i="6" s="1"/>
  <c r="AS78" i="6"/>
  <c r="BK78" i="6" s="1"/>
  <c r="CA78" i="6" s="1"/>
  <c r="CQ78" i="6" s="1"/>
  <c r="BB78" i="6"/>
  <c r="BT78" i="6" s="1"/>
  <c r="CJ78" i="6" s="1"/>
  <c r="AI94" i="6"/>
  <c r="AH94" i="6"/>
  <c r="BD86" i="6"/>
  <c r="BV86" i="6" s="1"/>
  <c r="CL86" i="6" s="1"/>
  <c r="BD84" i="6"/>
  <c r="BV84" i="6" s="1"/>
  <c r="CL84" i="6" s="1"/>
  <c r="AJ83" i="6"/>
  <c r="AF81" i="6"/>
  <c r="AG81" i="6"/>
  <c r="AH81" i="6"/>
  <c r="AI81" i="6"/>
  <c r="AK81" i="6"/>
  <c r="AQ78" i="6"/>
  <c r="BI78" i="6" s="1"/>
  <c r="BY78" i="6" s="1"/>
  <c r="CO78" i="6" s="1"/>
  <c r="BB77" i="6"/>
  <c r="BT77" i="6" s="1"/>
  <c r="CJ77" i="6" s="1"/>
  <c r="AF76" i="6"/>
  <c r="AO76" i="6"/>
  <c r="AG76" i="6"/>
  <c r="AI76" i="6"/>
  <c r="AK76" i="6"/>
  <c r="AQ75" i="6"/>
  <c r="BI75" i="6" s="1"/>
  <c r="BY75" i="6" s="1"/>
  <c r="CO75" i="6" s="1"/>
  <c r="AZ75" i="6"/>
  <c r="BR75" i="6" s="1"/>
  <c r="CH75" i="6" s="1"/>
  <c r="G14" i="6"/>
  <c r="I11" i="6"/>
  <c r="AY75" i="6"/>
  <c r="BQ75" i="6" s="1"/>
  <c r="CG75" i="6" s="1"/>
  <c r="AP75" i="6"/>
  <c r="BH75" i="6" s="1"/>
  <c r="BX75" i="6" s="1"/>
  <c r="CN75" i="6" s="1"/>
  <c r="AF73" i="6"/>
  <c r="AG73" i="6"/>
  <c r="AO73" i="6"/>
  <c r="AH73" i="6"/>
  <c r="AI73" i="6"/>
  <c r="AJ73" i="6"/>
  <c r="AK73" i="6"/>
  <c r="AF79" i="6"/>
  <c r="AG79" i="6"/>
  <c r="AO79" i="6"/>
  <c r="AH79" i="6"/>
  <c r="AI79" i="6"/>
  <c r="BA75" i="6"/>
  <c r="BS75" i="6" s="1"/>
  <c r="CI75" i="6" s="1"/>
  <c r="AR75" i="6"/>
  <c r="BJ75" i="6" s="1"/>
  <c r="BZ75" i="6" s="1"/>
  <c r="CP75" i="6" s="1"/>
  <c r="AT75" i="6"/>
  <c r="BL75" i="6" s="1"/>
  <c r="CB75" i="6" s="1"/>
  <c r="CR75" i="6" s="1"/>
  <c r="AO74" i="6"/>
  <c r="BH74" i="6" s="1"/>
  <c r="BX74" i="6" s="1"/>
  <c r="CN74" i="6" s="1"/>
  <c r="AG74" i="6"/>
  <c r="AK78" i="6"/>
  <c r="BB75" i="6"/>
  <c r="BT75" i="6" s="1"/>
  <c r="CJ75" i="6" s="1"/>
  <c r="AT74" i="6"/>
  <c r="BL74" i="6" s="1"/>
  <c r="CB74" i="6" s="1"/>
  <c r="CR74" i="6" s="1"/>
  <c r="BL76" i="6" l="1"/>
  <c r="CB76" i="6" s="1"/>
  <c r="CR76" i="6" s="1"/>
  <c r="BJ76" i="6"/>
  <c r="BZ76" i="6" s="1"/>
  <c r="CP76" i="6" s="1"/>
  <c r="BA94" i="6"/>
  <c r="BS94" i="6" s="1"/>
  <c r="CI94" i="6" s="1"/>
  <c r="AR94" i="6"/>
  <c r="BJ94" i="6" s="1"/>
  <c r="BZ94" i="6" s="1"/>
  <c r="CP94" i="6" s="1"/>
  <c r="AZ87" i="6"/>
  <c r="BR87" i="6" s="1"/>
  <c r="CH87" i="6" s="1"/>
  <c r="AQ87" i="6"/>
  <c r="BI87" i="6" s="1"/>
  <c r="BY87" i="6" s="1"/>
  <c r="CO87" i="6" s="1"/>
  <c r="AR98" i="6"/>
  <c r="BJ98" i="6" s="1"/>
  <c r="BZ98" i="6" s="1"/>
  <c r="CP98" i="6" s="1"/>
  <c r="BA98" i="6"/>
  <c r="BS98" i="6" s="1"/>
  <c r="CI98" i="6" s="1"/>
  <c r="AS74" i="5"/>
  <c r="BK74" i="5" s="1"/>
  <c r="CA74" i="5" s="1"/>
  <c r="CQ74" i="5" s="1"/>
  <c r="BB74" i="5"/>
  <c r="BT74" i="5" s="1"/>
  <c r="CJ74" i="5" s="1"/>
  <c r="AU82" i="6"/>
  <c r="BM82" i="6" s="1"/>
  <c r="CC82" i="6" s="1"/>
  <c r="CS82" i="6" s="1"/>
  <c r="BD82" i="6"/>
  <c r="BV82" i="6" s="1"/>
  <c r="CL82" i="6" s="1"/>
  <c r="AQ84" i="5"/>
  <c r="BI84" i="5" s="1"/>
  <c r="BY84" i="5" s="1"/>
  <c r="CO84" i="5" s="1"/>
  <c r="AZ84" i="5"/>
  <c r="BR84" i="5" s="1"/>
  <c r="CH84" i="5" s="1"/>
  <c r="AQ113" i="6"/>
  <c r="BI113" i="6" s="1"/>
  <c r="BY113" i="6" s="1"/>
  <c r="CO113" i="6" s="1"/>
  <c r="AZ113" i="6"/>
  <c r="BR113" i="6" s="1"/>
  <c r="CH113" i="6" s="1"/>
  <c r="AU91" i="5"/>
  <c r="BM91" i="5" s="1"/>
  <c r="CC91" i="5" s="1"/>
  <c r="CS91" i="5" s="1"/>
  <c r="BD91" i="5"/>
  <c r="BV91" i="5" s="1"/>
  <c r="CL91" i="5" s="1"/>
  <c r="AU114" i="6"/>
  <c r="BM114" i="6" s="1"/>
  <c r="CC114" i="6" s="1"/>
  <c r="CS114" i="6" s="1"/>
  <c r="BD114" i="6"/>
  <c r="BV114" i="6" s="1"/>
  <c r="CL114" i="6" s="1"/>
  <c r="BB82" i="5"/>
  <c r="BT82" i="5" s="1"/>
  <c r="CJ82" i="5" s="1"/>
  <c r="AS82" i="5"/>
  <c r="BK82" i="5" s="1"/>
  <c r="CA82" i="5" s="1"/>
  <c r="CQ82" i="5" s="1"/>
  <c r="AQ88" i="5"/>
  <c r="BI88" i="5" s="1"/>
  <c r="BY88" i="5" s="1"/>
  <c r="CO88" i="5" s="1"/>
  <c r="AZ88" i="5"/>
  <c r="BR88" i="5" s="1"/>
  <c r="CH88" i="5" s="1"/>
  <c r="AU86" i="5"/>
  <c r="BM86" i="5" s="1"/>
  <c r="CC86" i="5" s="1"/>
  <c r="CS86" i="5" s="1"/>
  <c r="BD86" i="5"/>
  <c r="BV86" i="5" s="1"/>
  <c r="CL86" i="5" s="1"/>
  <c r="AJ100" i="4"/>
  <c r="AX100" i="4" s="1"/>
  <c r="BJ100" i="4" s="1"/>
  <c r="BV100" i="4" s="1"/>
  <c r="AQ100" i="4"/>
  <c r="BE100" i="4" s="1"/>
  <c r="BQ100" i="4" s="1"/>
  <c r="AG114" i="4"/>
  <c r="AU114" i="4" s="1"/>
  <c r="BG114" i="4" s="1"/>
  <c r="BS114" i="4" s="1"/>
  <c r="AN114" i="4"/>
  <c r="BB114" i="4" s="1"/>
  <c r="BN114" i="4" s="1"/>
  <c r="D12" i="4"/>
  <c r="H12" i="4"/>
  <c r="AH84" i="1"/>
  <c r="AV84" i="1" s="1"/>
  <c r="BH84" i="1" s="1"/>
  <c r="BT84" i="1" s="1"/>
  <c r="AO84" i="1"/>
  <c r="BC84" i="1" s="1"/>
  <c r="BO84" i="1" s="1"/>
  <c r="AO72" i="1"/>
  <c r="BC72" i="1" s="1"/>
  <c r="BO72" i="1" s="1"/>
  <c r="AH72" i="1"/>
  <c r="AV72" i="1" s="1"/>
  <c r="BH72" i="1" s="1"/>
  <c r="BT72" i="1" s="1"/>
  <c r="AH102" i="1"/>
  <c r="AV102" i="1" s="1"/>
  <c r="BH102" i="1" s="1"/>
  <c r="BT102" i="1" s="1"/>
  <c r="AO102" i="1"/>
  <c r="BC102" i="1" s="1"/>
  <c r="BO102" i="1" s="1"/>
  <c r="AO94" i="1"/>
  <c r="BC94" i="1" s="1"/>
  <c r="BO94" i="1" s="1"/>
  <c r="AH94" i="1"/>
  <c r="AV94" i="1" s="1"/>
  <c r="BH94" i="1" s="1"/>
  <c r="BT94" i="1" s="1"/>
  <c r="G35" i="1"/>
  <c r="G34" i="1"/>
  <c r="AZ74" i="6"/>
  <c r="BR74" i="6" s="1"/>
  <c r="CH74" i="6" s="1"/>
  <c r="AQ74" i="6"/>
  <c r="BI74" i="6" s="1"/>
  <c r="BY74" i="6" s="1"/>
  <c r="CO74" i="6" s="1"/>
  <c r="M11" i="6"/>
  <c r="N11" i="6" s="1"/>
  <c r="M15" i="6"/>
  <c r="N15" i="6" s="1"/>
  <c r="M12" i="6"/>
  <c r="N12" i="6" s="1"/>
  <c r="AU76" i="6"/>
  <c r="BM76" i="6" s="1"/>
  <c r="CC76" i="6" s="1"/>
  <c r="CS76" i="6" s="1"/>
  <c r="BD76" i="6"/>
  <c r="BV76" i="6" s="1"/>
  <c r="CL76" i="6" s="1"/>
  <c r="AP76" i="6"/>
  <c r="BH76" i="6" s="1"/>
  <c r="BX76" i="6" s="1"/>
  <c r="CN76" i="6" s="1"/>
  <c r="AY76" i="6"/>
  <c r="BQ76" i="6" s="1"/>
  <c r="CG76" i="6" s="1"/>
  <c r="BB81" i="6"/>
  <c r="BT81" i="6" s="1"/>
  <c r="CJ81" i="6" s="1"/>
  <c r="AS81" i="6"/>
  <c r="BK81" i="6" s="1"/>
  <c r="CA81" i="6" s="1"/>
  <c r="CQ81" i="6" s="1"/>
  <c r="BC83" i="6"/>
  <c r="BU83" i="6" s="1"/>
  <c r="CK83" i="6" s="1"/>
  <c r="AT83" i="6"/>
  <c r="BL83" i="6" s="1"/>
  <c r="CB83" i="6" s="1"/>
  <c r="CR83" i="6" s="1"/>
  <c r="BB94" i="6"/>
  <c r="BT94" i="6" s="1"/>
  <c r="CJ94" i="6" s="1"/>
  <c r="AS94" i="6"/>
  <c r="BK94" i="6" s="1"/>
  <c r="CA94" i="6" s="1"/>
  <c r="CQ94" i="6" s="1"/>
  <c r="BA85" i="6"/>
  <c r="BS85" i="6" s="1"/>
  <c r="CI85" i="6" s="1"/>
  <c r="AR85" i="6"/>
  <c r="BJ85" i="6" s="1"/>
  <c r="BZ85" i="6" s="1"/>
  <c r="CP85" i="6" s="1"/>
  <c r="AP87" i="6"/>
  <c r="BH87" i="6" s="1"/>
  <c r="BX87" i="6" s="1"/>
  <c r="CN87" i="6" s="1"/>
  <c r="AY87" i="6"/>
  <c r="BQ87" i="6" s="1"/>
  <c r="CG87" i="6" s="1"/>
  <c r="AS102" i="6"/>
  <c r="BK102" i="6" s="1"/>
  <c r="CA102" i="6" s="1"/>
  <c r="CQ102" i="6" s="1"/>
  <c r="BB102" i="6"/>
  <c r="BT102" i="6" s="1"/>
  <c r="CJ102" i="6" s="1"/>
  <c r="BK74" i="6"/>
  <c r="CA74" i="6" s="1"/>
  <c r="CQ74" i="6" s="1"/>
  <c r="AQ108" i="6"/>
  <c r="BI108" i="6" s="1"/>
  <c r="BY108" i="6" s="1"/>
  <c r="CO108" i="6" s="1"/>
  <c r="AZ108" i="6"/>
  <c r="BR108" i="6" s="1"/>
  <c r="CH108" i="6" s="1"/>
  <c r="BB116" i="6"/>
  <c r="BT116" i="6" s="1"/>
  <c r="CJ116" i="6" s="1"/>
  <c r="AS116" i="6"/>
  <c r="BK116" i="6" s="1"/>
  <c r="CA116" i="6" s="1"/>
  <c r="CQ116" i="6" s="1"/>
  <c r="BK97" i="6"/>
  <c r="CA97" i="6" s="1"/>
  <c r="CQ97" i="6" s="1"/>
  <c r="BL98" i="6"/>
  <c r="CB98" i="6" s="1"/>
  <c r="CR98" i="6" s="1"/>
  <c r="BI98" i="6"/>
  <c r="BY98" i="6" s="1"/>
  <c r="CO98" i="6" s="1"/>
  <c r="AR100" i="6"/>
  <c r="BJ100" i="6" s="1"/>
  <c r="BZ100" i="6" s="1"/>
  <c r="CP100" i="6" s="1"/>
  <c r="BA100" i="6"/>
  <c r="BS100" i="6" s="1"/>
  <c r="CI100" i="6" s="1"/>
  <c r="BC116" i="6"/>
  <c r="BU116" i="6" s="1"/>
  <c r="CK116" i="6" s="1"/>
  <c r="AT116" i="6"/>
  <c r="BL116" i="6" s="1"/>
  <c r="CB116" i="6" s="1"/>
  <c r="CR116" i="6" s="1"/>
  <c r="AU74" i="5"/>
  <c r="BM74" i="5" s="1"/>
  <c r="CC74" i="5" s="1"/>
  <c r="CS74" i="5" s="1"/>
  <c r="BD74" i="5"/>
  <c r="BV74" i="5" s="1"/>
  <c r="CL74" i="5" s="1"/>
  <c r="AU78" i="5"/>
  <c r="BM78" i="5" s="1"/>
  <c r="CC78" i="5" s="1"/>
  <c r="CS78" i="5" s="1"/>
  <c r="BD78" i="5"/>
  <c r="BV78" i="5" s="1"/>
  <c r="CL78" i="5" s="1"/>
  <c r="AT82" i="6"/>
  <c r="BL82" i="6" s="1"/>
  <c r="CB82" i="6" s="1"/>
  <c r="CR82" i="6" s="1"/>
  <c r="BC82" i="6"/>
  <c r="BU82" i="6" s="1"/>
  <c r="CK82" i="6" s="1"/>
  <c r="AQ82" i="6"/>
  <c r="BI82" i="6" s="1"/>
  <c r="BY82" i="6" s="1"/>
  <c r="CO82" i="6" s="1"/>
  <c r="AZ82" i="6"/>
  <c r="BR82" i="6" s="1"/>
  <c r="CH82" i="6" s="1"/>
  <c r="AS80" i="5"/>
  <c r="BK80" i="5" s="1"/>
  <c r="CA80" i="5" s="1"/>
  <c r="CQ80" i="5" s="1"/>
  <c r="BB80" i="5"/>
  <c r="BT80" i="5" s="1"/>
  <c r="CJ80" i="5" s="1"/>
  <c r="AU87" i="5"/>
  <c r="BM87" i="5" s="1"/>
  <c r="CC87" i="5" s="1"/>
  <c r="CS87" i="5" s="1"/>
  <c r="BD87" i="5"/>
  <c r="BV87" i="5" s="1"/>
  <c r="CL87" i="5" s="1"/>
  <c r="AZ77" i="5"/>
  <c r="BR77" i="5" s="1"/>
  <c r="CH77" i="5" s="1"/>
  <c r="AQ77" i="5"/>
  <c r="BI77" i="5" s="1"/>
  <c r="BY77" i="5" s="1"/>
  <c r="CO77" i="5" s="1"/>
  <c r="AT103" i="5"/>
  <c r="BL103" i="5" s="1"/>
  <c r="CB103" i="5" s="1"/>
  <c r="CR103" i="5" s="1"/>
  <c r="BC103" i="5"/>
  <c r="BU103" i="5" s="1"/>
  <c r="CK103" i="5" s="1"/>
  <c r="AT114" i="6"/>
  <c r="BL114" i="6" s="1"/>
  <c r="CB114" i="6" s="1"/>
  <c r="CR114" i="6" s="1"/>
  <c r="BC114" i="6"/>
  <c r="BU114" i="6" s="1"/>
  <c r="CK114" i="6" s="1"/>
  <c r="AQ114" i="6"/>
  <c r="BI114" i="6" s="1"/>
  <c r="BY114" i="6" s="1"/>
  <c r="CO114" i="6" s="1"/>
  <c r="AZ114" i="6"/>
  <c r="BR114" i="6" s="1"/>
  <c r="CH114" i="6" s="1"/>
  <c r="BK96" i="6"/>
  <c r="CA96" i="6" s="1"/>
  <c r="CQ96" i="6" s="1"/>
  <c r="BB88" i="5"/>
  <c r="BT88" i="5" s="1"/>
  <c r="CJ88" i="5" s="1"/>
  <c r="AS88" i="5"/>
  <c r="BK88" i="5" s="1"/>
  <c r="CA88" i="5" s="1"/>
  <c r="CQ88" i="5" s="1"/>
  <c r="AY88" i="5"/>
  <c r="BQ88" i="5" s="1"/>
  <c r="CG88" i="5" s="1"/>
  <c r="AP88" i="5"/>
  <c r="BH88" i="5" s="1"/>
  <c r="BX88" i="5" s="1"/>
  <c r="CN88" i="5" s="1"/>
  <c r="AT93" i="5"/>
  <c r="BL93" i="5" s="1"/>
  <c r="CB93" i="5" s="1"/>
  <c r="CR93" i="5" s="1"/>
  <c r="BC93" i="5"/>
  <c r="BU93" i="5" s="1"/>
  <c r="CK93" i="5" s="1"/>
  <c r="AQ93" i="5"/>
  <c r="BI93" i="5" s="1"/>
  <c r="BY93" i="5" s="1"/>
  <c r="CO93" i="5" s="1"/>
  <c r="AZ93" i="5"/>
  <c r="BR93" i="5" s="1"/>
  <c r="CH93" i="5" s="1"/>
  <c r="AT86" i="5"/>
  <c r="BL86" i="5" s="1"/>
  <c r="CB86" i="5" s="1"/>
  <c r="CR86" i="5" s="1"/>
  <c r="BC86" i="5"/>
  <c r="BU86" i="5" s="1"/>
  <c r="CK86" i="5" s="1"/>
  <c r="AQ86" i="5"/>
  <c r="BI86" i="5" s="1"/>
  <c r="BY86" i="5" s="1"/>
  <c r="CO86" i="5" s="1"/>
  <c r="AZ86" i="5"/>
  <c r="BR86" i="5" s="1"/>
  <c r="CH86" i="5" s="1"/>
  <c r="AQ121" i="5"/>
  <c r="BI121" i="5" s="1"/>
  <c r="BY121" i="5" s="1"/>
  <c r="CO121" i="5" s="1"/>
  <c r="AZ121" i="5"/>
  <c r="BR121" i="5" s="1"/>
  <c r="CH121" i="5" s="1"/>
  <c r="AU117" i="5"/>
  <c r="BM117" i="5" s="1"/>
  <c r="CC117" i="5" s="1"/>
  <c r="CS117" i="5" s="1"/>
  <c r="BD117" i="5"/>
  <c r="BV117" i="5" s="1"/>
  <c r="CL117" i="5" s="1"/>
  <c r="AJ96" i="4"/>
  <c r="AX96" i="4" s="1"/>
  <c r="BJ96" i="4" s="1"/>
  <c r="BV96" i="4" s="1"/>
  <c r="AQ96" i="4"/>
  <c r="BE96" i="4" s="1"/>
  <c r="BQ96" i="4" s="1"/>
  <c r="AJ80" i="4"/>
  <c r="AX80" i="4" s="1"/>
  <c r="BJ80" i="4" s="1"/>
  <c r="BV80" i="4" s="1"/>
  <c r="AQ80" i="4"/>
  <c r="BE80" i="4" s="1"/>
  <c r="BQ80" i="4" s="1"/>
  <c r="AY111" i="5"/>
  <c r="BQ111" i="5" s="1"/>
  <c r="CG111" i="5" s="1"/>
  <c r="AP111" i="5"/>
  <c r="BH111" i="5" s="1"/>
  <c r="BX111" i="5" s="1"/>
  <c r="CN111" i="5" s="1"/>
  <c r="BC109" i="5"/>
  <c r="BU109" i="5" s="1"/>
  <c r="CK109" i="5" s="1"/>
  <c r="AT109" i="5"/>
  <c r="BL109" i="5" s="1"/>
  <c r="CB109" i="5" s="1"/>
  <c r="CR109" i="5" s="1"/>
  <c r="AK71" i="1"/>
  <c r="AY71" i="1" s="1"/>
  <c r="BK71" i="1" s="1"/>
  <c r="BW71" i="1" s="1"/>
  <c r="AR71" i="1"/>
  <c r="BF71" i="1" s="1"/>
  <c r="BR71" i="1" s="1"/>
  <c r="AQ98" i="4"/>
  <c r="BE98" i="4" s="1"/>
  <c r="BQ98" i="4" s="1"/>
  <c r="AJ98" i="4"/>
  <c r="AX98" i="4" s="1"/>
  <c r="BJ98" i="4" s="1"/>
  <c r="BV98" i="4" s="1"/>
  <c r="AH114" i="4"/>
  <c r="AV114" i="4" s="1"/>
  <c r="BH114" i="4" s="1"/>
  <c r="BT114" i="4" s="1"/>
  <c r="AO114" i="4"/>
  <c r="BC114" i="4" s="1"/>
  <c r="BO114" i="4" s="1"/>
  <c r="E35" i="6"/>
  <c r="E36" i="6" s="1"/>
  <c r="C75" i="6"/>
  <c r="L75" i="6" s="1"/>
  <c r="U75" i="6" s="1"/>
  <c r="C79" i="6"/>
  <c r="L79" i="6" s="1"/>
  <c r="U79" i="6" s="1"/>
  <c r="C82" i="6"/>
  <c r="L82" i="6" s="1"/>
  <c r="U82" i="6" s="1"/>
  <c r="C86" i="6"/>
  <c r="L86" i="6" s="1"/>
  <c r="U86" i="6" s="1"/>
  <c r="C90" i="6"/>
  <c r="L90" i="6" s="1"/>
  <c r="U90" i="6" s="1"/>
  <c r="C74" i="6"/>
  <c r="L74" i="6" s="1"/>
  <c r="U74" i="6" s="1"/>
  <c r="C78" i="6"/>
  <c r="L78" i="6" s="1"/>
  <c r="U78" i="6" s="1"/>
  <c r="J12" i="6"/>
  <c r="O12" i="6" s="1"/>
  <c r="P12" i="6" s="1"/>
  <c r="C85" i="6"/>
  <c r="L85" i="6" s="1"/>
  <c r="U85" i="6" s="1"/>
  <c r="C89" i="6"/>
  <c r="L89" i="6" s="1"/>
  <c r="U89" i="6" s="1"/>
  <c r="C93" i="6"/>
  <c r="L93" i="6" s="1"/>
  <c r="U93" i="6" s="1"/>
  <c r="C73" i="6"/>
  <c r="L73" i="6" s="1"/>
  <c r="U73" i="6" s="1"/>
  <c r="C77" i="6"/>
  <c r="L77" i="6" s="1"/>
  <c r="U77" i="6" s="1"/>
  <c r="C81" i="6"/>
  <c r="L81" i="6" s="1"/>
  <c r="U81" i="6" s="1"/>
  <c r="C84" i="6"/>
  <c r="L84" i="6" s="1"/>
  <c r="U84" i="6" s="1"/>
  <c r="C88" i="6"/>
  <c r="L88" i="6" s="1"/>
  <c r="U88" i="6" s="1"/>
  <c r="C92" i="6"/>
  <c r="L92" i="6" s="1"/>
  <c r="U92" i="6" s="1"/>
  <c r="C76" i="6"/>
  <c r="L76" i="6" s="1"/>
  <c r="U76" i="6" s="1"/>
  <c r="C91" i="6"/>
  <c r="L91" i="6" s="1"/>
  <c r="U91" i="6" s="1"/>
  <c r="C87" i="6"/>
  <c r="L87" i="6" s="1"/>
  <c r="U87" i="6" s="1"/>
  <c r="C83" i="6"/>
  <c r="L83" i="6" s="1"/>
  <c r="U83" i="6" s="1"/>
  <c r="C80" i="6"/>
  <c r="L80" i="6" s="1"/>
  <c r="U80" i="6" s="1"/>
  <c r="G35" i="4"/>
  <c r="G34" i="4"/>
  <c r="AH119" i="1"/>
  <c r="AV119" i="1" s="1"/>
  <c r="BH119" i="1" s="1"/>
  <c r="BT119" i="1" s="1"/>
  <c r="AO119" i="1"/>
  <c r="BC119" i="1" s="1"/>
  <c r="BO119" i="1" s="1"/>
  <c r="AH87" i="1"/>
  <c r="AV87" i="1" s="1"/>
  <c r="BH87" i="1" s="1"/>
  <c r="BT87" i="1" s="1"/>
  <c r="AO87" i="1"/>
  <c r="BC87" i="1" s="1"/>
  <c r="BO87" i="1" s="1"/>
  <c r="AH117" i="1"/>
  <c r="AV117" i="1" s="1"/>
  <c r="BH117" i="1" s="1"/>
  <c r="BT117" i="1" s="1"/>
  <c r="AO117" i="1"/>
  <c r="BC117" i="1" s="1"/>
  <c r="BO117" i="1" s="1"/>
  <c r="AH85" i="1"/>
  <c r="AV85" i="1" s="1"/>
  <c r="BH85" i="1" s="1"/>
  <c r="BT85" i="1" s="1"/>
  <c r="AO85" i="1"/>
  <c r="BC85" i="1" s="1"/>
  <c r="BO85" i="1" s="1"/>
  <c r="AH100" i="1"/>
  <c r="AV100" i="1" s="1"/>
  <c r="BH100" i="1" s="1"/>
  <c r="BT100" i="1" s="1"/>
  <c r="AO100" i="1"/>
  <c r="BC100" i="1" s="1"/>
  <c r="BO100" i="1" s="1"/>
  <c r="AH88" i="1"/>
  <c r="AV88" i="1" s="1"/>
  <c r="BH88" i="1" s="1"/>
  <c r="BT88" i="1" s="1"/>
  <c r="AO88" i="1"/>
  <c r="BC88" i="1" s="1"/>
  <c r="BO88" i="1" s="1"/>
  <c r="AH108" i="1"/>
  <c r="AV108" i="1" s="1"/>
  <c r="BH108" i="1" s="1"/>
  <c r="BT108" i="1" s="1"/>
  <c r="AO108" i="1"/>
  <c r="BC108" i="1" s="1"/>
  <c r="BO108" i="1" s="1"/>
  <c r="AH116" i="1"/>
  <c r="AV116" i="1" s="1"/>
  <c r="BH116" i="1" s="1"/>
  <c r="BT116" i="1" s="1"/>
  <c r="AO116" i="1"/>
  <c r="BC116" i="1" s="1"/>
  <c r="BO116" i="1" s="1"/>
  <c r="AO86" i="1"/>
  <c r="BC86" i="1" s="1"/>
  <c r="BO86" i="1" s="1"/>
  <c r="AH86" i="1"/>
  <c r="AV86" i="1" s="1"/>
  <c r="BH86" i="1" s="1"/>
  <c r="BT86" i="1" s="1"/>
  <c r="AO70" i="1"/>
  <c r="BC70" i="1" s="1"/>
  <c r="BO70" i="1" s="1"/>
  <c r="AH70" i="1"/>
  <c r="AV70" i="1" s="1"/>
  <c r="BH70" i="1" s="1"/>
  <c r="BT70" i="1" s="1"/>
  <c r="AP78" i="1"/>
  <c r="BD78" i="1" s="1"/>
  <c r="BP78" i="1" s="1"/>
  <c r="AI78" i="1"/>
  <c r="AW78" i="1" s="1"/>
  <c r="BI78" i="1" s="1"/>
  <c r="BU78" i="1" s="1"/>
  <c r="AG94" i="1"/>
  <c r="AU94" i="1" s="1"/>
  <c r="BG94" i="1" s="1"/>
  <c r="BS94" i="1" s="1"/>
  <c r="AN94" i="1"/>
  <c r="BB94" i="1" s="1"/>
  <c r="BN94" i="1" s="1"/>
  <c r="AN90" i="4"/>
  <c r="BB90" i="4" s="1"/>
  <c r="BN90" i="4" s="1"/>
  <c r="AG90" i="4"/>
  <c r="AU90" i="4" s="1"/>
  <c r="BG90" i="4" s="1"/>
  <c r="BS90" i="4" s="1"/>
  <c r="AK90" i="4"/>
  <c r="AY90" i="4" s="1"/>
  <c r="BK90" i="4" s="1"/>
  <c r="BW90" i="4" s="1"/>
  <c r="AR90" i="4"/>
  <c r="BF90" i="4" s="1"/>
  <c r="BR90" i="4" s="1"/>
  <c r="C71" i="1"/>
  <c r="J71" i="1" s="1"/>
  <c r="Q71" i="1" s="1"/>
  <c r="C79" i="1"/>
  <c r="J79" i="1" s="1"/>
  <c r="Q79" i="1" s="1"/>
  <c r="C87" i="1"/>
  <c r="J87" i="1" s="1"/>
  <c r="Q87" i="1" s="1"/>
  <c r="C74" i="1"/>
  <c r="J74" i="1" s="1"/>
  <c r="Q74" i="1" s="1"/>
  <c r="C82" i="1"/>
  <c r="J82" i="1" s="1"/>
  <c r="Q82" i="1" s="1"/>
  <c r="C90" i="1"/>
  <c r="J90" i="1" s="1"/>
  <c r="Q90" i="1" s="1"/>
  <c r="C77" i="1"/>
  <c r="J77" i="1" s="1"/>
  <c r="Q77" i="1" s="1"/>
  <c r="C85" i="1"/>
  <c r="J85" i="1" s="1"/>
  <c r="Q85" i="1" s="1"/>
  <c r="C72" i="1"/>
  <c r="J72" i="1" s="1"/>
  <c r="Q72" i="1" s="1"/>
  <c r="C80" i="1"/>
  <c r="J80" i="1" s="1"/>
  <c r="Q80" i="1" s="1"/>
  <c r="C88" i="1"/>
  <c r="J88" i="1" s="1"/>
  <c r="Q88" i="1" s="1"/>
  <c r="C70" i="1"/>
  <c r="J70" i="1" s="1"/>
  <c r="Q70" i="1" s="1"/>
  <c r="C75" i="1"/>
  <c r="J75" i="1" s="1"/>
  <c r="Q75" i="1" s="1"/>
  <c r="C73" i="1"/>
  <c r="J73" i="1" s="1"/>
  <c r="Q73" i="1" s="1"/>
  <c r="C83" i="1"/>
  <c r="J83" i="1" s="1"/>
  <c r="Q83" i="1" s="1"/>
  <c r="C78" i="1"/>
  <c r="J78" i="1" s="1"/>
  <c r="Q78" i="1" s="1"/>
  <c r="C76" i="1"/>
  <c r="J76" i="1" s="1"/>
  <c r="Q76" i="1" s="1"/>
  <c r="C89" i="1"/>
  <c r="J89" i="1" s="1"/>
  <c r="Q89" i="1" s="1"/>
  <c r="C84" i="1"/>
  <c r="J84" i="1" s="1"/>
  <c r="Q84" i="1" s="1"/>
  <c r="E32" i="1"/>
  <c r="E33" i="1" s="1"/>
  <c r="J12" i="1"/>
  <c r="O12" i="1" s="1"/>
  <c r="P12" i="1" s="1"/>
  <c r="C86" i="1"/>
  <c r="J86" i="1" s="1"/>
  <c r="Q86" i="1" s="1"/>
  <c r="C81" i="1"/>
  <c r="J81" i="1" s="1"/>
  <c r="Q81" i="1" s="1"/>
  <c r="BM96" i="6"/>
  <c r="CC96" i="6" s="1"/>
  <c r="CS96" i="6" s="1"/>
  <c r="H74" i="6"/>
  <c r="Q74" i="6" s="1"/>
  <c r="Z74" i="6" s="1"/>
  <c r="H86" i="6"/>
  <c r="Q86" i="6" s="1"/>
  <c r="Z86" i="6" s="1"/>
  <c r="H83" i="6"/>
  <c r="Q83" i="6" s="1"/>
  <c r="Z83" i="6" s="1"/>
  <c r="H76" i="6"/>
  <c r="Q76" i="6" s="1"/>
  <c r="Z76" i="6" s="1"/>
  <c r="H88" i="6"/>
  <c r="Q88" i="6" s="1"/>
  <c r="Z88" i="6" s="1"/>
  <c r="H87" i="6"/>
  <c r="Q87" i="6" s="1"/>
  <c r="Z87" i="6" s="1"/>
  <c r="J35" i="6"/>
  <c r="J36" i="6" s="1"/>
  <c r="H85" i="6"/>
  <c r="Q85" i="6" s="1"/>
  <c r="Z85" i="6" s="1"/>
  <c r="H82" i="6"/>
  <c r="Q82" i="6" s="1"/>
  <c r="Z82" i="6" s="1"/>
  <c r="H93" i="6"/>
  <c r="Q93" i="6" s="1"/>
  <c r="Z93" i="6" s="1"/>
  <c r="J17" i="6"/>
  <c r="O17" i="6" s="1"/>
  <c r="P17" i="6" s="1"/>
  <c r="H84" i="6"/>
  <c r="Q84" i="6" s="1"/>
  <c r="Z84" i="6" s="1"/>
  <c r="H77" i="6"/>
  <c r="Q77" i="6" s="1"/>
  <c r="Z77" i="6" s="1"/>
  <c r="H75" i="6"/>
  <c r="Q75" i="6" s="1"/>
  <c r="Z75" i="6" s="1"/>
  <c r="H91" i="6"/>
  <c r="Q91" i="6" s="1"/>
  <c r="Z91" i="6" s="1"/>
  <c r="H79" i="6"/>
  <c r="Q79" i="6" s="1"/>
  <c r="Z79" i="6" s="1"/>
  <c r="H92" i="6"/>
  <c r="Q92" i="6" s="1"/>
  <c r="Z92" i="6" s="1"/>
  <c r="H78" i="6"/>
  <c r="Q78" i="6" s="1"/>
  <c r="Z78" i="6" s="1"/>
  <c r="H90" i="6"/>
  <c r="Q90" i="6" s="1"/>
  <c r="Z90" i="6" s="1"/>
  <c r="H80" i="6"/>
  <c r="Q80" i="6" s="1"/>
  <c r="Z80" i="6" s="1"/>
  <c r="H81" i="6"/>
  <c r="Q81" i="6" s="1"/>
  <c r="Z81" i="6" s="1"/>
  <c r="H89" i="6"/>
  <c r="Q89" i="6" s="1"/>
  <c r="Z89" i="6" s="1"/>
  <c r="H73" i="6"/>
  <c r="Q73" i="6" s="1"/>
  <c r="Z73" i="6" s="1"/>
  <c r="E38" i="5"/>
  <c r="E37" i="5"/>
  <c r="BD73" i="6"/>
  <c r="BV73" i="6" s="1"/>
  <c r="CL73" i="6" s="1"/>
  <c r="AU73" i="6"/>
  <c r="BM73" i="6" s="1"/>
  <c r="CC73" i="6" s="1"/>
  <c r="CS73" i="6" s="1"/>
  <c r="AY81" i="6"/>
  <c r="BQ81" i="6" s="1"/>
  <c r="CG81" i="6" s="1"/>
  <c r="AP81" i="6"/>
  <c r="BH81" i="6" s="1"/>
  <c r="BX81" i="6" s="1"/>
  <c r="CN81" i="6" s="1"/>
  <c r="AS85" i="6"/>
  <c r="BK85" i="6" s="1"/>
  <c r="CA85" i="6" s="1"/>
  <c r="CQ85" i="6" s="1"/>
  <c r="BB85" i="6"/>
  <c r="BT85" i="6" s="1"/>
  <c r="CJ85" i="6" s="1"/>
  <c r="AY97" i="6"/>
  <c r="BQ97" i="6" s="1"/>
  <c r="CG97" i="6" s="1"/>
  <c r="AP97" i="6"/>
  <c r="BH97" i="6" s="1"/>
  <c r="BX97" i="6" s="1"/>
  <c r="CN97" i="6" s="1"/>
  <c r="AU80" i="5"/>
  <c r="BM80" i="5" s="1"/>
  <c r="CC80" i="5" s="1"/>
  <c r="CS80" i="5" s="1"/>
  <c r="BD80" i="5"/>
  <c r="BV80" i="5" s="1"/>
  <c r="CL80" i="5" s="1"/>
  <c r="AT88" i="5"/>
  <c r="BL88" i="5" s="1"/>
  <c r="CB88" i="5" s="1"/>
  <c r="CR88" i="5" s="1"/>
  <c r="BC88" i="5"/>
  <c r="BU88" i="5" s="1"/>
  <c r="CK88" i="5" s="1"/>
  <c r="AK98" i="4"/>
  <c r="AY98" i="4" s="1"/>
  <c r="BK98" i="4" s="1"/>
  <c r="BW98" i="4" s="1"/>
  <c r="AR98" i="4"/>
  <c r="BF98" i="4" s="1"/>
  <c r="BR98" i="4" s="1"/>
  <c r="G70" i="4"/>
  <c r="N70" i="4" s="1"/>
  <c r="U70" i="4" s="1"/>
  <c r="G72" i="4"/>
  <c r="N72" i="4" s="1"/>
  <c r="U72" i="4" s="1"/>
  <c r="G74" i="4"/>
  <c r="N74" i="4" s="1"/>
  <c r="U74" i="4" s="1"/>
  <c r="G76" i="4"/>
  <c r="N76" i="4" s="1"/>
  <c r="U76" i="4" s="1"/>
  <c r="G78" i="4"/>
  <c r="N78" i="4" s="1"/>
  <c r="U78" i="4" s="1"/>
  <c r="G80" i="4"/>
  <c r="N80" i="4" s="1"/>
  <c r="U80" i="4" s="1"/>
  <c r="G82" i="4"/>
  <c r="N82" i="4" s="1"/>
  <c r="U82" i="4" s="1"/>
  <c r="G84" i="4"/>
  <c r="N84" i="4" s="1"/>
  <c r="U84" i="4" s="1"/>
  <c r="G86" i="4"/>
  <c r="N86" i="4" s="1"/>
  <c r="U86" i="4" s="1"/>
  <c r="G88" i="4"/>
  <c r="N88" i="4" s="1"/>
  <c r="U88" i="4" s="1"/>
  <c r="G90" i="4"/>
  <c r="N90" i="4" s="1"/>
  <c r="U90" i="4" s="1"/>
  <c r="J16" i="4"/>
  <c r="G77" i="4"/>
  <c r="N77" i="4" s="1"/>
  <c r="U77" i="4" s="1"/>
  <c r="G85" i="4"/>
  <c r="N85" i="4" s="1"/>
  <c r="U85" i="4" s="1"/>
  <c r="G71" i="4"/>
  <c r="N71" i="4" s="1"/>
  <c r="U71" i="4" s="1"/>
  <c r="G79" i="4"/>
  <c r="N79" i="4" s="1"/>
  <c r="U79" i="4" s="1"/>
  <c r="G87" i="4"/>
  <c r="N87" i="4" s="1"/>
  <c r="U87" i="4" s="1"/>
  <c r="G73" i="4"/>
  <c r="N73" i="4" s="1"/>
  <c r="U73" i="4" s="1"/>
  <c r="G81" i="4"/>
  <c r="N81" i="4" s="1"/>
  <c r="U81" i="4" s="1"/>
  <c r="G89" i="4"/>
  <c r="N89" i="4" s="1"/>
  <c r="U89" i="4" s="1"/>
  <c r="I32" i="4"/>
  <c r="I33" i="4" s="1"/>
  <c r="G75" i="4"/>
  <c r="N75" i="4" s="1"/>
  <c r="U75" i="4" s="1"/>
  <c r="G83" i="4"/>
  <c r="N83" i="4" s="1"/>
  <c r="U83" i="4" s="1"/>
  <c r="G74" i="6"/>
  <c r="P74" i="6" s="1"/>
  <c r="Y74" i="6" s="1"/>
  <c r="G78" i="6"/>
  <c r="P78" i="6" s="1"/>
  <c r="Y78" i="6" s="1"/>
  <c r="J16" i="6"/>
  <c r="O16" i="6" s="1"/>
  <c r="P16" i="6" s="1"/>
  <c r="G85" i="6"/>
  <c r="P85" i="6" s="1"/>
  <c r="Y85" i="6" s="1"/>
  <c r="G89" i="6"/>
  <c r="P89" i="6" s="1"/>
  <c r="Y89" i="6" s="1"/>
  <c r="G93" i="6"/>
  <c r="P93" i="6" s="1"/>
  <c r="Y93" i="6" s="1"/>
  <c r="G73" i="6"/>
  <c r="P73" i="6" s="1"/>
  <c r="Y73" i="6" s="1"/>
  <c r="G77" i="6"/>
  <c r="P77" i="6" s="1"/>
  <c r="Y77" i="6" s="1"/>
  <c r="G81" i="6"/>
  <c r="P81" i="6" s="1"/>
  <c r="Y81" i="6" s="1"/>
  <c r="G84" i="6"/>
  <c r="P84" i="6" s="1"/>
  <c r="Y84" i="6" s="1"/>
  <c r="G88" i="6"/>
  <c r="P88" i="6" s="1"/>
  <c r="Y88" i="6" s="1"/>
  <c r="G92" i="6"/>
  <c r="P92" i="6" s="1"/>
  <c r="Y92" i="6" s="1"/>
  <c r="G76" i="6"/>
  <c r="P76" i="6" s="1"/>
  <c r="Y76" i="6" s="1"/>
  <c r="G80" i="6"/>
  <c r="P80" i="6" s="1"/>
  <c r="Y80" i="6" s="1"/>
  <c r="G83" i="6"/>
  <c r="P83" i="6" s="1"/>
  <c r="Y83" i="6" s="1"/>
  <c r="G87" i="6"/>
  <c r="P87" i="6" s="1"/>
  <c r="Y87" i="6" s="1"/>
  <c r="G91" i="6"/>
  <c r="P91" i="6" s="1"/>
  <c r="Y91" i="6" s="1"/>
  <c r="G79" i="6"/>
  <c r="P79" i="6" s="1"/>
  <c r="Y79" i="6" s="1"/>
  <c r="G75" i="6"/>
  <c r="P75" i="6" s="1"/>
  <c r="Y75" i="6" s="1"/>
  <c r="G90" i="6"/>
  <c r="P90" i="6" s="1"/>
  <c r="Y90" i="6" s="1"/>
  <c r="G86" i="6"/>
  <c r="P86" i="6" s="1"/>
  <c r="Y86" i="6" s="1"/>
  <c r="G82" i="6"/>
  <c r="P82" i="6" s="1"/>
  <c r="Y82" i="6" s="1"/>
  <c r="I35" i="6"/>
  <c r="I36" i="6" s="1"/>
  <c r="AH95" i="1"/>
  <c r="AV95" i="1" s="1"/>
  <c r="BH95" i="1" s="1"/>
  <c r="BT95" i="1" s="1"/>
  <c r="AO95" i="1"/>
  <c r="BC95" i="1" s="1"/>
  <c r="BO95" i="1" s="1"/>
  <c r="AH80" i="1"/>
  <c r="AV80" i="1" s="1"/>
  <c r="BH80" i="1" s="1"/>
  <c r="BT80" i="1" s="1"/>
  <c r="AO80" i="1"/>
  <c r="BC80" i="1" s="1"/>
  <c r="BO80" i="1" s="1"/>
  <c r="AH114" i="1"/>
  <c r="AV114" i="1" s="1"/>
  <c r="BH114" i="1" s="1"/>
  <c r="BT114" i="1" s="1"/>
  <c r="AO114" i="1"/>
  <c r="BC114" i="1" s="1"/>
  <c r="BO114" i="1" s="1"/>
  <c r="AK78" i="1"/>
  <c r="AY78" i="1" s="1"/>
  <c r="BK78" i="1" s="1"/>
  <c r="BW78" i="1" s="1"/>
  <c r="AR78" i="1"/>
  <c r="BF78" i="1" s="1"/>
  <c r="BR78" i="1" s="1"/>
  <c r="H35" i="1"/>
  <c r="H34" i="1"/>
  <c r="AQ73" i="6"/>
  <c r="BI73" i="6" s="1"/>
  <c r="BY73" i="6" s="1"/>
  <c r="CO73" i="6" s="1"/>
  <c r="AZ73" i="6"/>
  <c r="BR73" i="6" s="1"/>
  <c r="CH73" i="6" s="1"/>
  <c r="M18" i="6"/>
  <c r="N18" i="6" s="1"/>
  <c r="AQ79" i="6"/>
  <c r="BI79" i="6" s="1"/>
  <c r="BY79" i="6" s="1"/>
  <c r="CO79" i="6" s="1"/>
  <c r="AZ79" i="6"/>
  <c r="BR79" i="6" s="1"/>
  <c r="CH79" i="6" s="1"/>
  <c r="BB73" i="6"/>
  <c r="BT73" i="6" s="1"/>
  <c r="CJ73" i="6" s="1"/>
  <c r="AS73" i="6"/>
  <c r="BK73" i="6" s="1"/>
  <c r="CA73" i="6" s="1"/>
  <c r="CQ73" i="6" s="1"/>
  <c r="AY73" i="6"/>
  <c r="BQ73" i="6" s="1"/>
  <c r="CG73" i="6" s="1"/>
  <c r="AP73" i="6"/>
  <c r="BH73" i="6" s="1"/>
  <c r="BX73" i="6" s="1"/>
  <c r="CN73" i="6" s="1"/>
  <c r="I14" i="6"/>
  <c r="M14" i="6" s="1"/>
  <c r="N14" i="6" s="1"/>
  <c r="E14" i="6"/>
  <c r="F14" i="6" s="1"/>
  <c r="AS76" i="6"/>
  <c r="BK76" i="6" s="1"/>
  <c r="CA76" i="6" s="1"/>
  <c r="CQ76" i="6" s="1"/>
  <c r="BB76" i="6"/>
  <c r="BT76" i="6" s="1"/>
  <c r="CJ76" i="6" s="1"/>
  <c r="BA81" i="6"/>
  <c r="BS81" i="6" s="1"/>
  <c r="CI81" i="6" s="1"/>
  <c r="AR81" i="6"/>
  <c r="BJ81" i="6" s="1"/>
  <c r="BZ81" i="6" s="1"/>
  <c r="CP81" i="6" s="1"/>
  <c r="BM74" i="6"/>
  <c r="CC74" i="6" s="1"/>
  <c r="CS74" i="6" s="1"/>
  <c r="AP85" i="6"/>
  <c r="BH85" i="6" s="1"/>
  <c r="BX85" i="6" s="1"/>
  <c r="CN85" i="6" s="1"/>
  <c r="AY85" i="6"/>
  <c r="BQ85" i="6" s="1"/>
  <c r="CG85" i="6" s="1"/>
  <c r="BL79" i="6"/>
  <c r="CB79" i="6" s="1"/>
  <c r="CR79" i="6" s="1"/>
  <c r="AU98" i="6"/>
  <c r="BM98" i="6" s="1"/>
  <c r="CC98" i="6" s="1"/>
  <c r="CS98" i="6" s="1"/>
  <c r="BD98" i="6"/>
  <c r="BV98" i="6" s="1"/>
  <c r="CL98" i="6" s="1"/>
  <c r="AP98" i="6"/>
  <c r="BH98" i="6" s="1"/>
  <c r="BX98" i="6" s="1"/>
  <c r="CN98" i="6" s="1"/>
  <c r="AY98" i="6"/>
  <c r="BQ98" i="6" s="1"/>
  <c r="CG98" i="6" s="1"/>
  <c r="AU104" i="6"/>
  <c r="BM104" i="6" s="1"/>
  <c r="CC104" i="6" s="1"/>
  <c r="CS104" i="6" s="1"/>
  <c r="BD104" i="6"/>
  <c r="BV104" i="6" s="1"/>
  <c r="CL104" i="6" s="1"/>
  <c r="AP104" i="6"/>
  <c r="BH104" i="6" s="1"/>
  <c r="BX104" i="6" s="1"/>
  <c r="CN104" i="6" s="1"/>
  <c r="AY104" i="6"/>
  <c r="BQ104" i="6" s="1"/>
  <c r="CG104" i="6" s="1"/>
  <c r="AU116" i="6"/>
  <c r="BM116" i="6" s="1"/>
  <c r="CC116" i="6" s="1"/>
  <c r="CS116" i="6" s="1"/>
  <c r="BD116" i="6"/>
  <c r="BV116" i="6" s="1"/>
  <c r="CL116" i="6" s="1"/>
  <c r="AS76" i="5"/>
  <c r="BK76" i="5" s="1"/>
  <c r="CA76" i="5" s="1"/>
  <c r="CQ76" i="5" s="1"/>
  <c r="BB76" i="5"/>
  <c r="BT76" i="5" s="1"/>
  <c r="CJ76" i="5" s="1"/>
  <c r="BB82" i="6"/>
  <c r="BT82" i="6" s="1"/>
  <c r="CJ82" i="6" s="1"/>
  <c r="AS82" i="6"/>
  <c r="BK82" i="6" s="1"/>
  <c r="CA82" i="6" s="1"/>
  <c r="CQ82" i="6" s="1"/>
  <c r="AY82" i="6"/>
  <c r="BQ82" i="6" s="1"/>
  <c r="CG82" i="6" s="1"/>
  <c r="AP82" i="6"/>
  <c r="BH82" i="6" s="1"/>
  <c r="BX82" i="6" s="1"/>
  <c r="CN82" i="6" s="1"/>
  <c r="AQ80" i="5"/>
  <c r="BI80" i="5" s="1"/>
  <c r="BY80" i="5" s="1"/>
  <c r="CO80" i="5" s="1"/>
  <c r="AZ80" i="5"/>
  <c r="BR80" i="5" s="1"/>
  <c r="CH80" i="5" s="1"/>
  <c r="AU89" i="5"/>
  <c r="BM89" i="5" s="1"/>
  <c r="CC89" i="5" s="1"/>
  <c r="CS89" i="5" s="1"/>
  <c r="BD89" i="5"/>
  <c r="BV89" i="5" s="1"/>
  <c r="CL89" i="5" s="1"/>
  <c r="AQ75" i="5"/>
  <c r="BI75" i="5" s="1"/>
  <c r="BY75" i="5" s="1"/>
  <c r="CO75" i="5" s="1"/>
  <c r="AZ75" i="5"/>
  <c r="BR75" i="5" s="1"/>
  <c r="CH75" i="5" s="1"/>
  <c r="BD103" i="5"/>
  <c r="BV103" i="5" s="1"/>
  <c r="CL103" i="5" s="1"/>
  <c r="AU103" i="5"/>
  <c r="BM103" i="5" s="1"/>
  <c r="CC103" i="5" s="1"/>
  <c r="CS103" i="5" s="1"/>
  <c r="BB114" i="6"/>
  <c r="BT114" i="6" s="1"/>
  <c r="CJ114" i="6" s="1"/>
  <c r="AS114" i="6"/>
  <c r="BK114" i="6" s="1"/>
  <c r="CA114" i="6" s="1"/>
  <c r="CQ114" i="6" s="1"/>
  <c r="AY114" i="6"/>
  <c r="BQ114" i="6" s="1"/>
  <c r="CG114" i="6" s="1"/>
  <c r="AP114" i="6"/>
  <c r="BH114" i="6" s="1"/>
  <c r="BX114" i="6" s="1"/>
  <c r="CN114" i="6" s="1"/>
  <c r="BA88" i="5"/>
  <c r="BS88" i="5" s="1"/>
  <c r="CI88" i="5" s="1"/>
  <c r="AR88" i="5"/>
  <c r="BJ88" i="5" s="1"/>
  <c r="BZ88" i="5" s="1"/>
  <c r="CP88" i="5" s="1"/>
  <c r="AS93" i="5"/>
  <c r="BK93" i="5" s="1"/>
  <c r="CA93" i="5" s="1"/>
  <c r="CQ93" i="5" s="1"/>
  <c r="BB93" i="5"/>
  <c r="BT93" i="5" s="1"/>
  <c r="CJ93" i="5" s="1"/>
  <c r="AY93" i="5"/>
  <c r="BQ93" i="5" s="1"/>
  <c r="CG93" i="5" s="1"/>
  <c r="AP93" i="5"/>
  <c r="BH93" i="5" s="1"/>
  <c r="BX93" i="5" s="1"/>
  <c r="CN93" i="5" s="1"/>
  <c r="BB86" i="5"/>
  <c r="BT86" i="5" s="1"/>
  <c r="CJ86" i="5" s="1"/>
  <c r="AS86" i="5"/>
  <c r="BK86" i="5" s="1"/>
  <c r="CA86" i="5" s="1"/>
  <c r="CQ86" i="5" s="1"/>
  <c r="AY86" i="5"/>
  <c r="BQ86" i="5" s="1"/>
  <c r="CG86" i="5" s="1"/>
  <c r="AP86" i="5"/>
  <c r="BH86" i="5" s="1"/>
  <c r="BX86" i="5" s="1"/>
  <c r="CN86" i="5" s="1"/>
  <c r="BM82" i="5"/>
  <c r="CC82" i="5" s="1"/>
  <c r="CS82" i="5" s="1"/>
  <c r="AT117" i="5"/>
  <c r="BL117" i="5" s="1"/>
  <c r="CB117" i="5" s="1"/>
  <c r="CR117" i="5" s="1"/>
  <c r="BC117" i="5"/>
  <c r="BU117" i="5" s="1"/>
  <c r="CK117" i="5" s="1"/>
  <c r="AQ117" i="5"/>
  <c r="BI117" i="5" s="1"/>
  <c r="BY117" i="5" s="1"/>
  <c r="CO117" i="5" s="1"/>
  <c r="AZ117" i="5"/>
  <c r="BR117" i="5" s="1"/>
  <c r="CH117" i="5" s="1"/>
  <c r="AJ70" i="4"/>
  <c r="AX70" i="4" s="1"/>
  <c r="BJ70" i="4" s="1"/>
  <c r="BV70" i="4" s="1"/>
  <c r="AQ70" i="4"/>
  <c r="BE70" i="4" s="1"/>
  <c r="BQ70" i="4" s="1"/>
  <c r="AJ92" i="4"/>
  <c r="AX92" i="4" s="1"/>
  <c r="BJ92" i="4" s="1"/>
  <c r="BV92" i="4" s="1"/>
  <c r="AQ92" i="4"/>
  <c r="BE92" i="4" s="1"/>
  <c r="BQ92" i="4" s="1"/>
  <c r="AG77" i="4"/>
  <c r="AU77" i="4" s="1"/>
  <c r="BG77" i="4" s="1"/>
  <c r="BS77" i="4" s="1"/>
  <c r="AN77" i="4"/>
  <c r="BB77" i="4" s="1"/>
  <c r="BN77" i="4" s="1"/>
  <c r="AX106" i="4"/>
  <c r="BJ106" i="4" s="1"/>
  <c r="BV106" i="4" s="1"/>
  <c r="AU109" i="5"/>
  <c r="BM109" i="5" s="1"/>
  <c r="CC109" i="5" s="1"/>
  <c r="CS109" i="5" s="1"/>
  <c r="BD109" i="5"/>
  <c r="BV109" i="5" s="1"/>
  <c r="CL109" i="5" s="1"/>
  <c r="AQ109" i="5"/>
  <c r="BI109" i="5" s="1"/>
  <c r="BY109" i="5" s="1"/>
  <c r="CO109" i="5" s="1"/>
  <c r="AZ109" i="5"/>
  <c r="BR109" i="5" s="1"/>
  <c r="CH109" i="5" s="1"/>
  <c r="AR82" i="4"/>
  <c r="BF82" i="4" s="1"/>
  <c r="BR82" i="4" s="1"/>
  <c r="AK82" i="4"/>
  <c r="AY82" i="4" s="1"/>
  <c r="BK82" i="4" s="1"/>
  <c r="BW82" i="4" s="1"/>
  <c r="AK106" i="4"/>
  <c r="AY106" i="4" s="1"/>
  <c r="BK106" i="4" s="1"/>
  <c r="BW106" i="4" s="1"/>
  <c r="AR106" i="4"/>
  <c r="BF106" i="4" s="1"/>
  <c r="BR106" i="4" s="1"/>
  <c r="AP98" i="4"/>
  <c r="BD98" i="4" s="1"/>
  <c r="BP98" i="4" s="1"/>
  <c r="AI98" i="4"/>
  <c r="AW98" i="4" s="1"/>
  <c r="BI98" i="4" s="1"/>
  <c r="BU98" i="4" s="1"/>
  <c r="AJ114" i="4"/>
  <c r="AX114" i="4" s="1"/>
  <c r="BJ114" i="4" s="1"/>
  <c r="BV114" i="4" s="1"/>
  <c r="AQ114" i="4"/>
  <c r="BE114" i="4" s="1"/>
  <c r="BQ114" i="4" s="1"/>
  <c r="AK114" i="4"/>
  <c r="AY114" i="4" s="1"/>
  <c r="BK114" i="4" s="1"/>
  <c r="BW114" i="4" s="1"/>
  <c r="AR114" i="4"/>
  <c r="BF114" i="4" s="1"/>
  <c r="BR114" i="4" s="1"/>
  <c r="M13" i="6"/>
  <c r="N13" i="6" s="1"/>
  <c r="AU98" i="4"/>
  <c r="BG98" i="4" s="1"/>
  <c r="BS98" i="4" s="1"/>
  <c r="AV106" i="4"/>
  <c r="BH106" i="4" s="1"/>
  <c r="BT106" i="4" s="1"/>
  <c r="AH111" i="1"/>
  <c r="AV111" i="1" s="1"/>
  <c r="BH111" i="1" s="1"/>
  <c r="BT111" i="1" s="1"/>
  <c r="AO111" i="1"/>
  <c r="BC111" i="1" s="1"/>
  <c r="BO111" i="1" s="1"/>
  <c r="AH79" i="1"/>
  <c r="AV79" i="1" s="1"/>
  <c r="BH79" i="1" s="1"/>
  <c r="BT79" i="1" s="1"/>
  <c r="AO79" i="1"/>
  <c r="BC79" i="1" s="1"/>
  <c r="BO79" i="1" s="1"/>
  <c r="AO109" i="1"/>
  <c r="BC109" i="1" s="1"/>
  <c r="BO109" i="1" s="1"/>
  <c r="AH109" i="1"/>
  <c r="AV109" i="1" s="1"/>
  <c r="BH109" i="1" s="1"/>
  <c r="BT109" i="1" s="1"/>
  <c r="AO75" i="1"/>
  <c r="BC75" i="1" s="1"/>
  <c r="BO75" i="1" s="1"/>
  <c r="AH75" i="1"/>
  <c r="AV75" i="1" s="1"/>
  <c r="BH75" i="1" s="1"/>
  <c r="BT75" i="1" s="1"/>
  <c r="AH92" i="1"/>
  <c r="AV92" i="1" s="1"/>
  <c r="BH92" i="1" s="1"/>
  <c r="BT92" i="1" s="1"/>
  <c r="AO92" i="1"/>
  <c r="BC92" i="1" s="1"/>
  <c r="BO92" i="1" s="1"/>
  <c r="I13" i="1"/>
  <c r="M13" i="1" s="1"/>
  <c r="N13" i="1" s="1"/>
  <c r="E13" i="1"/>
  <c r="F13" i="1" s="1"/>
  <c r="AH110" i="1"/>
  <c r="AV110" i="1" s="1"/>
  <c r="BH110" i="1" s="1"/>
  <c r="BT110" i="1" s="1"/>
  <c r="AO110" i="1"/>
  <c r="BC110" i="1" s="1"/>
  <c r="BO110" i="1" s="1"/>
  <c r="AH118" i="1"/>
  <c r="AV118" i="1" s="1"/>
  <c r="BH118" i="1" s="1"/>
  <c r="BT118" i="1" s="1"/>
  <c r="AO118" i="1"/>
  <c r="BC118" i="1" s="1"/>
  <c r="BO118" i="1" s="1"/>
  <c r="AH90" i="1"/>
  <c r="AV90" i="1" s="1"/>
  <c r="BH90" i="1" s="1"/>
  <c r="BT90" i="1" s="1"/>
  <c r="AO90" i="1"/>
  <c r="BC90" i="1" s="1"/>
  <c r="BO90" i="1" s="1"/>
  <c r="AJ78" i="1"/>
  <c r="AX78" i="1" s="1"/>
  <c r="BJ78" i="1" s="1"/>
  <c r="BV78" i="1" s="1"/>
  <c r="AQ78" i="1"/>
  <c r="BE78" i="1" s="1"/>
  <c r="BQ78" i="1" s="1"/>
  <c r="AH78" i="1"/>
  <c r="AV78" i="1" s="1"/>
  <c r="BH78" i="1" s="1"/>
  <c r="BT78" i="1" s="1"/>
  <c r="AO78" i="1"/>
  <c r="BC78" i="1" s="1"/>
  <c r="BO78" i="1" s="1"/>
  <c r="AP94" i="1"/>
  <c r="BD94" i="1" s="1"/>
  <c r="BP94" i="1" s="1"/>
  <c r="AI94" i="1"/>
  <c r="AW94" i="1" s="1"/>
  <c r="BI94" i="1" s="1"/>
  <c r="BU94" i="1" s="1"/>
  <c r="AK113" i="1"/>
  <c r="AY113" i="1" s="1"/>
  <c r="BK113" i="1" s="1"/>
  <c r="BW113" i="1" s="1"/>
  <c r="AR113" i="1"/>
  <c r="BF113" i="1" s="1"/>
  <c r="BR113" i="1" s="1"/>
  <c r="AH90" i="4"/>
  <c r="AV90" i="4" s="1"/>
  <c r="BH90" i="4" s="1"/>
  <c r="BT90" i="4" s="1"/>
  <c r="AO90" i="4"/>
  <c r="BC90" i="4" s="1"/>
  <c r="BO90" i="4" s="1"/>
  <c r="BJ74" i="6"/>
  <c r="BZ74" i="6" s="1"/>
  <c r="CP74" i="6" s="1"/>
  <c r="BL100" i="6"/>
  <c r="CB100" i="6" s="1"/>
  <c r="CR100" i="6" s="1"/>
  <c r="G38" i="5"/>
  <c r="G37" i="5"/>
  <c r="AW74" i="4"/>
  <c r="BI74" i="4" s="1"/>
  <c r="BU74" i="4" s="1"/>
  <c r="AW90" i="4"/>
  <c r="BI90" i="4" s="1"/>
  <c r="BU90" i="4" s="1"/>
  <c r="AX71" i="1"/>
  <c r="BJ71" i="1" s="1"/>
  <c r="BV71" i="1" s="1"/>
  <c r="AU78" i="6"/>
  <c r="BM78" i="6" s="1"/>
  <c r="CC78" i="6" s="1"/>
  <c r="CS78" i="6" s="1"/>
  <c r="BD78" i="6"/>
  <c r="BV78" i="6" s="1"/>
  <c r="CL78" i="6" s="1"/>
  <c r="BA79" i="6"/>
  <c r="BS79" i="6" s="1"/>
  <c r="CI79" i="6" s="1"/>
  <c r="AR79" i="6"/>
  <c r="BJ79" i="6" s="1"/>
  <c r="BZ79" i="6" s="1"/>
  <c r="CP79" i="6" s="1"/>
  <c r="AU81" i="6"/>
  <c r="BM81" i="6" s="1"/>
  <c r="CC81" i="6" s="1"/>
  <c r="CS81" i="6" s="1"/>
  <c r="BD81" i="6"/>
  <c r="BV81" i="6" s="1"/>
  <c r="CL81" i="6" s="1"/>
  <c r="AY96" i="6"/>
  <c r="BQ96" i="6" s="1"/>
  <c r="CG96" i="6" s="1"/>
  <c r="AP96" i="6"/>
  <c r="BH96" i="6" s="1"/>
  <c r="BX96" i="6" s="1"/>
  <c r="CN96" i="6" s="1"/>
  <c r="AS100" i="6"/>
  <c r="BK100" i="6" s="1"/>
  <c r="CA100" i="6" s="1"/>
  <c r="CQ100" i="6" s="1"/>
  <c r="BB100" i="6"/>
  <c r="BT100" i="6" s="1"/>
  <c r="CJ100" i="6" s="1"/>
  <c r="AR104" i="6"/>
  <c r="BJ104" i="6" s="1"/>
  <c r="BZ104" i="6" s="1"/>
  <c r="CP104" i="6" s="1"/>
  <c r="BA104" i="6"/>
  <c r="BS104" i="6" s="1"/>
  <c r="CI104" i="6" s="1"/>
  <c r="AS78" i="5"/>
  <c r="BK78" i="5" s="1"/>
  <c r="CA78" i="5" s="1"/>
  <c r="CQ78" i="5" s="1"/>
  <c r="BB78" i="5"/>
  <c r="BT78" i="5" s="1"/>
  <c r="CJ78" i="5" s="1"/>
  <c r="BD92" i="5"/>
  <c r="BV92" i="5" s="1"/>
  <c r="CL92" i="5" s="1"/>
  <c r="AU92" i="5"/>
  <c r="BM92" i="5" s="1"/>
  <c r="CC92" i="5" s="1"/>
  <c r="CS92" i="5" s="1"/>
  <c r="AU93" i="5"/>
  <c r="BM93" i="5" s="1"/>
  <c r="CC93" i="5" s="1"/>
  <c r="CS93" i="5" s="1"/>
  <c r="BD93" i="5"/>
  <c r="BV93" i="5" s="1"/>
  <c r="CL93" i="5" s="1"/>
  <c r="AR117" i="5"/>
  <c r="BJ117" i="5" s="1"/>
  <c r="BZ117" i="5" s="1"/>
  <c r="CP117" i="5" s="1"/>
  <c r="BA117" i="5"/>
  <c r="BS117" i="5" s="1"/>
  <c r="CI117" i="5" s="1"/>
  <c r="AJ84" i="4"/>
  <c r="AX84" i="4" s="1"/>
  <c r="BJ84" i="4" s="1"/>
  <c r="BV84" i="4" s="1"/>
  <c r="AQ84" i="4"/>
  <c r="BE84" i="4" s="1"/>
  <c r="BQ84" i="4" s="1"/>
  <c r="AZ111" i="5"/>
  <c r="BR111" i="5" s="1"/>
  <c r="CH111" i="5" s="1"/>
  <c r="AQ111" i="5"/>
  <c r="BI111" i="5" s="1"/>
  <c r="BY111" i="5" s="1"/>
  <c r="CO111" i="5" s="1"/>
  <c r="BA109" i="5"/>
  <c r="BS109" i="5" s="1"/>
  <c r="CI109" i="5" s="1"/>
  <c r="AR109" i="5"/>
  <c r="BJ109" i="5" s="1"/>
  <c r="BZ109" i="5" s="1"/>
  <c r="CP109" i="5" s="1"/>
  <c r="AK74" i="4"/>
  <c r="AY74" i="4" s="1"/>
  <c r="BK74" i="4" s="1"/>
  <c r="BW74" i="4" s="1"/>
  <c r="AR74" i="4"/>
  <c r="BF74" i="4" s="1"/>
  <c r="BR74" i="4" s="1"/>
  <c r="AH98" i="4"/>
  <c r="AV98" i="4" s="1"/>
  <c r="BH98" i="4" s="1"/>
  <c r="BT98" i="4" s="1"/>
  <c r="AO98" i="4"/>
  <c r="BC98" i="4" s="1"/>
  <c r="BO98" i="4" s="1"/>
  <c r="F75" i="6"/>
  <c r="O75" i="6" s="1"/>
  <c r="X75" i="6" s="1"/>
  <c r="H35" i="6"/>
  <c r="H36" i="6" s="1"/>
  <c r="F73" i="6"/>
  <c r="O73" i="6" s="1"/>
  <c r="X73" i="6" s="1"/>
  <c r="F81" i="6"/>
  <c r="O81" i="6" s="1"/>
  <c r="X81" i="6" s="1"/>
  <c r="F78" i="6"/>
  <c r="O78" i="6" s="1"/>
  <c r="X78" i="6" s="1"/>
  <c r="F88" i="6"/>
  <c r="O88" i="6" s="1"/>
  <c r="X88" i="6" s="1"/>
  <c r="F92" i="6"/>
  <c r="O92" i="6" s="1"/>
  <c r="X92" i="6" s="1"/>
  <c r="F86" i="6"/>
  <c r="O86" i="6" s="1"/>
  <c r="X86" i="6" s="1"/>
  <c r="J15" i="6"/>
  <c r="O15" i="6" s="1"/>
  <c r="P15" i="6" s="1"/>
  <c r="F79" i="6"/>
  <c r="O79" i="6" s="1"/>
  <c r="X79" i="6" s="1"/>
  <c r="F74" i="6"/>
  <c r="O74" i="6" s="1"/>
  <c r="X74" i="6" s="1"/>
  <c r="F87" i="6"/>
  <c r="O87" i="6" s="1"/>
  <c r="X87" i="6" s="1"/>
  <c r="F91" i="6"/>
  <c r="O91" i="6" s="1"/>
  <c r="X91" i="6" s="1"/>
  <c r="F82" i="6"/>
  <c r="O82" i="6" s="1"/>
  <c r="X82" i="6" s="1"/>
  <c r="F83" i="6"/>
  <c r="O83" i="6" s="1"/>
  <c r="X83" i="6" s="1"/>
  <c r="F93" i="6"/>
  <c r="O93" i="6" s="1"/>
  <c r="X93" i="6" s="1"/>
  <c r="F85" i="6"/>
  <c r="O85" i="6" s="1"/>
  <c r="X85" i="6" s="1"/>
  <c r="F80" i="6"/>
  <c r="O80" i="6" s="1"/>
  <c r="X80" i="6" s="1"/>
  <c r="F89" i="6"/>
  <c r="O89" i="6" s="1"/>
  <c r="X89" i="6" s="1"/>
  <c r="F76" i="6"/>
  <c r="O76" i="6" s="1"/>
  <c r="X76" i="6" s="1"/>
  <c r="F84" i="6"/>
  <c r="O84" i="6" s="1"/>
  <c r="X84" i="6" s="1"/>
  <c r="F90" i="6"/>
  <c r="O90" i="6" s="1"/>
  <c r="X90" i="6" s="1"/>
  <c r="F77" i="6"/>
  <c r="O77" i="6" s="1"/>
  <c r="X77" i="6" s="1"/>
  <c r="AO93" i="1"/>
  <c r="BC93" i="1" s="1"/>
  <c r="BO93" i="1" s="1"/>
  <c r="AH93" i="1"/>
  <c r="AV93" i="1" s="1"/>
  <c r="BH93" i="1" s="1"/>
  <c r="BT93" i="1" s="1"/>
  <c r="AH106" i="1"/>
  <c r="AV106" i="1" s="1"/>
  <c r="BH106" i="1" s="1"/>
  <c r="BT106" i="1" s="1"/>
  <c r="AO106" i="1"/>
  <c r="BC106" i="1" s="1"/>
  <c r="BO106" i="1" s="1"/>
  <c r="AH82" i="1"/>
  <c r="AV82" i="1" s="1"/>
  <c r="BH82" i="1" s="1"/>
  <c r="BT82" i="1" s="1"/>
  <c r="AO82" i="1"/>
  <c r="BC82" i="1" s="1"/>
  <c r="BO82" i="1" s="1"/>
  <c r="AJ94" i="1"/>
  <c r="AX94" i="1" s="1"/>
  <c r="BJ94" i="1" s="1"/>
  <c r="BV94" i="1" s="1"/>
  <c r="AQ94" i="1"/>
  <c r="BE94" i="1" s="1"/>
  <c r="BQ94" i="1" s="1"/>
  <c r="AV71" i="1"/>
  <c r="BH71" i="1" s="1"/>
  <c r="BT71" i="1" s="1"/>
  <c r="BC73" i="6"/>
  <c r="BU73" i="6" s="1"/>
  <c r="CK73" i="6" s="1"/>
  <c r="AT73" i="6"/>
  <c r="BL73" i="6" s="1"/>
  <c r="CB73" i="6" s="1"/>
  <c r="CR73" i="6" s="1"/>
  <c r="AS79" i="6"/>
  <c r="BK79" i="6" s="1"/>
  <c r="CA79" i="6" s="1"/>
  <c r="CQ79" i="6" s="1"/>
  <c r="BB79" i="6"/>
  <c r="BT79" i="6" s="1"/>
  <c r="CJ79" i="6" s="1"/>
  <c r="AY79" i="6"/>
  <c r="BQ79" i="6" s="1"/>
  <c r="CG79" i="6" s="1"/>
  <c r="AP79" i="6"/>
  <c r="BH79" i="6" s="1"/>
  <c r="BX79" i="6" s="1"/>
  <c r="CN79" i="6" s="1"/>
  <c r="BA73" i="6"/>
  <c r="BS73" i="6" s="1"/>
  <c r="CI73" i="6" s="1"/>
  <c r="AR73" i="6"/>
  <c r="BJ73" i="6" s="1"/>
  <c r="BZ73" i="6" s="1"/>
  <c r="CP73" i="6" s="1"/>
  <c r="AQ76" i="6"/>
  <c r="BI76" i="6" s="1"/>
  <c r="BY76" i="6" s="1"/>
  <c r="CO76" i="6" s="1"/>
  <c r="AZ76" i="6"/>
  <c r="BR76" i="6" s="1"/>
  <c r="CH76" i="6" s="1"/>
  <c r="AZ81" i="6"/>
  <c r="BR81" i="6" s="1"/>
  <c r="CH81" i="6" s="1"/>
  <c r="AQ81" i="6"/>
  <c r="BI81" i="6" s="1"/>
  <c r="BY81" i="6" s="1"/>
  <c r="CO81" i="6" s="1"/>
  <c r="AT87" i="6"/>
  <c r="BL87" i="6" s="1"/>
  <c r="CB87" i="6" s="1"/>
  <c r="CR87" i="6" s="1"/>
  <c r="BC87" i="6"/>
  <c r="BU87" i="6" s="1"/>
  <c r="CK87" i="6" s="1"/>
  <c r="AQ97" i="6"/>
  <c r="BI97" i="6" s="1"/>
  <c r="BY97" i="6" s="1"/>
  <c r="CO97" i="6" s="1"/>
  <c r="AZ97" i="6"/>
  <c r="BR97" i="6" s="1"/>
  <c r="CH97" i="6" s="1"/>
  <c r="BI96" i="6"/>
  <c r="BY96" i="6" s="1"/>
  <c r="CO96" i="6" s="1"/>
  <c r="BL96" i="6"/>
  <c r="CB96" i="6" s="1"/>
  <c r="CR96" i="6" s="1"/>
  <c r="AS98" i="6"/>
  <c r="BK98" i="6" s="1"/>
  <c r="CA98" i="6" s="1"/>
  <c r="CQ98" i="6" s="1"/>
  <c r="BB98" i="6"/>
  <c r="BT98" i="6" s="1"/>
  <c r="CJ98" i="6" s="1"/>
  <c r="AU100" i="6"/>
  <c r="BM100" i="6" s="1"/>
  <c r="CC100" i="6" s="1"/>
  <c r="CS100" i="6" s="1"/>
  <c r="BD100" i="6"/>
  <c r="BV100" i="6" s="1"/>
  <c r="CL100" i="6" s="1"/>
  <c r="AY100" i="6"/>
  <c r="BQ100" i="6" s="1"/>
  <c r="CG100" i="6" s="1"/>
  <c r="AP100" i="6"/>
  <c r="BH100" i="6" s="1"/>
  <c r="BX100" i="6" s="1"/>
  <c r="CN100" i="6" s="1"/>
  <c r="AS104" i="6"/>
  <c r="BK104" i="6" s="1"/>
  <c r="CA104" i="6" s="1"/>
  <c r="CQ104" i="6" s="1"/>
  <c r="BB104" i="6"/>
  <c r="BT104" i="6" s="1"/>
  <c r="CJ104" i="6" s="1"/>
  <c r="AR120" i="6"/>
  <c r="BJ120" i="6" s="1"/>
  <c r="BZ120" i="6" s="1"/>
  <c r="CP120" i="6" s="1"/>
  <c r="BA120" i="6"/>
  <c r="BS120" i="6" s="1"/>
  <c r="CI120" i="6" s="1"/>
  <c r="AU76" i="5"/>
  <c r="BM76" i="5" s="1"/>
  <c r="CC76" i="5" s="1"/>
  <c r="CS76" i="5" s="1"/>
  <c r="BD76" i="5"/>
  <c r="BV76" i="5" s="1"/>
  <c r="CL76" i="5" s="1"/>
  <c r="BA82" i="6"/>
  <c r="BS82" i="6" s="1"/>
  <c r="CI82" i="6" s="1"/>
  <c r="AR82" i="6"/>
  <c r="BJ82" i="6" s="1"/>
  <c r="BZ82" i="6" s="1"/>
  <c r="CP82" i="6" s="1"/>
  <c r="AQ74" i="5"/>
  <c r="BI74" i="5" s="1"/>
  <c r="BY74" i="5" s="1"/>
  <c r="CO74" i="5" s="1"/>
  <c r="AZ74" i="5"/>
  <c r="BR74" i="5" s="1"/>
  <c r="CH74" i="5" s="1"/>
  <c r="AS84" i="5"/>
  <c r="BK84" i="5" s="1"/>
  <c r="CA84" i="5" s="1"/>
  <c r="CQ84" i="5" s="1"/>
  <c r="BB84" i="5"/>
  <c r="BT84" i="5" s="1"/>
  <c r="CJ84" i="5" s="1"/>
  <c r="AS91" i="5"/>
  <c r="BK91" i="5" s="1"/>
  <c r="CA91" i="5" s="1"/>
  <c r="CQ91" i="5" s="1"/>
  <c r="BB91" i="5"/>
  <c r="BT91" i="5" s="1"/>
  <c r="CJ91" i="5" s="1"/>
  <c r="BB113" i="6"/>
  <c r="BT113" i="6" s="1"/>
  <c r="CJ113" i="6" s="1"/>
  <c r="AS113" i="6"/>
  <c r="BK113" i="6" s="1"/>
  <c r="CA113" i="6" s="1"/>
  <c r="CQ113" i="6" s="1"/>
  <c r="AQ73" i="5"/>
  <c r="BI73" i="5" s="1"/>
  <c r="BY73" i="5" s="1"/>
  <c r="CO73" i="5" s="1"/>
  <c r="AZ73" i="5"/>
  <c r="BR73" i="5" s="1"/>
  <c r="CH73" i="5" s="1"/>
  <c r="AT91" i="5"/>
  <c r="BL91" i="5" s="1"/>
  <c r="CB91" i="5" s="1"/>
  <c r="CR91" i="5" s="1"/>
  <c r="BC91" i="5"/>
  <c r="BU91" i="5" s="1"/>
  <c r="CK91" i="5" s="1"/>
  <c r="BA114" i="6"/>
  <c r="BS114" i="6" s="1"/>
  <c r="CI114" i="6" s="1"/>
  <c r="AR114" i="6"/>
  <c r="BJ114" i="6" s="1"/>
  <c r="BZ114" i="6" s="1"/>
  <c r="CP114" i="6" s="1"/>
  <c r="AU88" i="5"/>
  <c r="BM88" i="5" s="1"/>
  <c r="CC88" i="5" s="1"/>
  <c r="CS88" i="5" s="1"/>
  <c r="BD88" i="5"/>
  <c r="BV88" i="5" s="1"/>
  <c r="CL88" i="5" s="1"/>
  <c r="AR93" i="5"/>
  <c r="BJ93" i="5" s="1"/>
  <c r="BZ93" i="5" s="1"/>
  <c r="CP93" i="5" s="1"/>
  <c r="BA93" i="5"/>
  <c r="BS93" i="5" s="1"/>
  <c r="CI93" i="5" s="1"/>
  <c r="BA86" i="5"/>
  <c r="BS86" i="5" s="1"/>
  <c r="CI86" i="5" s="1"/>
  <c r="AR86" i="5"/>
  <c r="BJ86" i="5" s="1"/>
  <c r="BZ86" i="5" s="1"/>
  <c r="CP86" i="5" s="1"/>
  <c r="AQ115" i="5"/>
  <c r="BI115" i="5" s="1"/>
  <c r="BY115" i="5" s="1"/>
  <c r="CO115" i="5" s="1"/>
  <c r="AZ115" i="5"/>
  <c r="BR115" i="5" s="1"/>
  <c r="CH115" i="5" s="1"/>
  <c r="AS117" i="5"/>
  <c r="BK117" i="5" s="1"/>
  <c r="CA117" i="5" s="1"/>
  <c r="CQ117" i="5" s="1"/>
  <c r="BB117" i="5"/>
  <c r="BT117" i="5" s="1"/>
  <c r="CJ117" i="5" s="1"/>
  <c r="AY117" i="5"/>
  <c r="BQ117" i="5" s="1"/>
  <c r="CG117" i="5" s="1"/>
  <c r="AP117" i="5"/>
  <c r="BH117" i="5" s="1"/>
  <c r="BX117" i="5" s="1"/>
  <c r="CN117" i="5" s="1"/>
  <c r="AJ104" i="4"/>
  <c r="AX104" i="4" s="1"/>
  <c r="BJ104" i="4" s="1"/>
  <c r="BV104" i="4" s="1"/>
  <c r="AQ104" i="4"/>
  <c r="BE104" i="4" s="1"/>
  <c r="BQ104" i="4" s="1"/>
  <c r="AJ88" i="4"/>
  <c r="AX88" i="4" s="1"/>
  <c r="BJ88" i="4" s="1"/>
  <c r="BV88" i="4" s="1"/>
  <c r="AQ88" i="4"/>
  <c r="BE88" i="4" s="1"/>
  <c r="BQ88" i="4" s="1"/>
  <c r="AR77" i="4"/>
  <c r="BF77" i="4" s="1"/>
  <c r="BR77" i="4" s="1"/>
  <c r="AK77" i="4"/>
  <c r="AY77" i="4" s="1"/>
  <c r="BK77" i="4" s="1"/>
  <c r="BW77" i="4" s="1"/>
  <c r="AT111" i="5"/>
  <c r="BL111" i="5" s="1"/>
  <c r="CB111" i="5" s="1"/>
  <c r="CR111" i="5" s="1"/>
  <c r="BC111" i="5"/>
  <c r="BU111" i="5" s="1"/>
  <c r="CK111" i="5" s="1"/>
  <c r="AS109" i="5"/>
  <c r="BK109" i="5" s="1"/>
  <c r="CA109" i="5" s="1"/>
  <c r="CQ109" i="5" s="1"/>
  <c r="BB109" i="5"/>
  <c r="BT109" i="5" s="1"/>
  <c r="CJ109" i="5" s="1"/>
  <c r="AY109" i="5"/>
  <c r="BQ109" i="5" s="1"/>
  <c r="CG109" i="5" s="1"/>
  <c r="AP109" i="5"/>
  <c r="BH109" i="5" s="1"/>
  <c r="BX109" i="5" s="1"/>
  <c r="CN109" i="5" s="1"/>
  <c r="AG74" i="4"/>
  <c r="AU74" i="4" s="1"/>
  <c r="BG74" i="4" s="1"/>
  <c r="BS74" i="4" s="1"/>
  <c r="AN74" i="4"/>
  <c r="BB74" i="4" s="1"/>
  <c r="BN74" i="4" s="1"/>
  <c r="M16" i="6"/>
  <c r="N16" i="6" s="1"/>
  <c r="AI114" i="4"/>
  <c r="AW114" i="4" s="1"/>
  <c r="BI114" i="4" s="1"/>
  <c r="BU114" i="4" s="1"/>
  <c r="AP114" i="4"/>
  <c r="BD114" i="4" s="1"/>
  <c r="BP114" i="4" s="1"/>
  <c r="AX82" i="4"/>
  <c r="BJ82" i="4" s="1"/>
  <c r="BV82" i="4" s="1"/>
  <c r="AW71" i="1"/>
  <c r="BI71" i="1" s="1"/>
  <c r="BU71" i="1" s="1"/>
  <c r="AH103" i="1"/>
  <c r="AV103" i="1" s="1"/>
  <c r="BH103" i="1" s="1"/>
  <c r="BT103" i="1" s="1"/>
  <c r="AO103" i="1"/>
  <c r="BC103" i="1" s="1"/>
  <c r="BO103" i="1" s="1"/>
  <c r="AH73" i="1"/>
  <c r="AV73" i="1" s="1"/>
  <c r="BH73" i="1" s="1"/>
  <c r="BT73" i="1" s="1"/>
  <c r="AO73" i="1"/>
  <c r="BC73" i="1" s="1"/>
  <c r="BO73" i="1" s="1"/>
  <c r="AH101" i="1"/>
  <c r="AV101" i="1" s="1"/>
  <c r="BH101" i="1" s="1"/>
  <c r="BT101" i="1" s="1"/>
  <c r="AO101" i="1"/>
  <c r="BC101" i="1" s="1"/>
  <c r="BO101" i="1" s="1"/>
  <c r="AH104" i="1"/>
  <c r="AV104" i="1" s="1"/>
  <c r="BH104" i="1" s="1"/>
  <c r="BT104" i="1" s="1"/>
  <c r="AO104" i="1"/>
  <c r="BC104" i="1" s="1"/>
  <c r="BO104" i="1" s="1"/>
  <c r="AH96" i="1"/>
  <c r="AV96" i="1" s="1"/>
  <c r="BH96" i="1" s="1"/>
  <c r="BT96" i="1" s="1"/>
  <c r="AO96" i="1"/>
  <c r="BC96" i="1" s="1"/>
  <c r="BO96" i="1" s="1"/>
  <c r="AO74" i="1"/>
  <c r="BC74" i="1" s="1"/>
  <c r="BO74" i="1" s="1"/>
  <c r="AH74" i="1"/>
  <c r="AV74" i="1" s="1"/>
  <c r="BH74" i="1" s="1"/>
  <c r="BT74" i="1" s="1"/>
  <c r="AH112" i="1"/>
  <c r="AV112" i="1" s="1"/>
  <c r="BH112" i="1" s="1"/>
  <c r="BT112" i="1" s="1"/>
  <c r="AO112" i="1"/>
  <c r="BC112" i="1" s="1"/>
  <c r="BO112" i="1" s="1"/>
  <c r="AH76" i="1"/>
  <c r="AV76" i="1" s="1"/>
  <c r="BH76" i="1" s="1"/>
  <c r="BT76" i="1" s="1"/>
  <c r="AO76" i="1"/>
  <c r="BC76" i="1" s="1"/>
  <c r="BO76" i="1" s="1"/>
  <c r="AH98" i="1"/>
  <c r="AV98" i="1" s="1"/>
  <c r="BH98" i="1" s="1"/>
  <c r="BT98" i="1" s="1"/>
  <c r="AO98" i="1"/>
  <c r="BC98" i="1" s="1"/>
  <c r="BO98" i="1" s="1"/>
  <c r="AG78" i="1"/>
  <c r="AU78" i="1" s="1"/>
  <c r="BG78" i="1" s="1"/>
  <c r="BS78" i="1" s="1"/>
  <c r="AN78" i="1"/>
  <c r="BB78" i="1" s="1"/>
  <c r="BN78" i="1" s="1"/>
  <c r="AK94" i="1"/>
  <c r="AY94" i="1" s="1"/>
  <c r="BK94" i="1" s="1"/>
  <c r="BW94" i="1" s="1"/>
  <c r="AR94" i="1"/>
  <c r="BF94" i="1" s="1"/>
  <c r="BR94" i="1" s="1"/>
  <c r="AQ90" i="4"/>
  <c r="BE90" i="4" s="1"/>
  <c r="BQ90" i="4" s="1"/>
  <c r="AJ90" i="4"/>
  <c r="AX90" i="4" s="1"/>
  <c r="BJ90" i="4" s="1"/>
  <c r="BV90" i="4" s="1"/>
  <c r="I37" i="5"/>
  <c r="I38" i="5"/>
  <c r="F38" i="5"/>
  <c r="F37" i="5"/>
  <c r="AV113" i="1"/>
  <c r="BH113" i="1" s="1"/>
  <c r="BT113" i="1" s="1"/>
  <c r="BJ82" i="5"/>
  <c r="BZ82" i="5" s="1"/>
  <c r="CP82" i="5" s="1"/>
  <c r="H13" i="1" l="1"/>
  <c r="D13" i="1"/>
  <c r="H38" i="6"/>
  <c r="H37" i="6"/>
  <c r="I34" i="4"/>
  <c r="I35" i="4"/>
  <c r="E35" i="1"/>
  <c r="E34" i="1"/>
  <c r="E37" i="6"/>
  <c r="E38" i="6"/>
  <c r="I38" i="6"/>
  <c r="I37" i="6"/>
  <c r="C71" i="4"/>
  <c r="J71" i="4" s="1"/>
  <c r="Q71" i="4" s="1"/>
  <c r="C75" i="4"/>
  <c r="J75" i="4" s="1"/>
  <c r="Q75" i="4" s="1"/>
  <c r="C79" i="4"/>
  <c r="J79" i="4" s="1"/>
  <c r="Q79" i="4" s="1"/>
  <c r="C83" i="4"/>
  <c r="J83" i="4" s="1"/>
  <c r="Q83" i="4" s="1"/>
  <c r="C87" i="4"/>
  <c r="J87" i="4" s="1"/>
  <c r="Q87" i="4" s="1"/>
  <c r="J12" i="4"/>
  <c r="O12" i="4" s="1"/>
  <c r="P12" i="4" s="1"/>
  <c r="C70" i="4"/>
  <c r="J70" i="4" s="1"/>
  <c r="Q70" i="4" s="1"/>
  <c r="C74" i="4"/>
  <c r="J74" i="4" s="1"/>
  <c r="Q74" i="4" s="1"/>
  <c r="C78" i="4"/>
  <c r="J78" i="4" s="1"/>
  <c r="Q78" i="4" s="1"/>
  <c r="C82" i="4"/>
  <c r="J82" i="4" s="1"/>
  <c r="Q82" i="4" s="1"/>
  <c r="C86" i="4"/>
  <c r="J86" i="4" s="1"/>
  <c r="Q86" i="4" s="1"/>
  <c r="C90" i="4"/>
  <c r="J90" i="4" s="1"/>
  <c r="Q90" i="4" s="1"/>
  <c r="C77" i="4"/>
  <c r="J77" i="4" s="1"/>
  <c r="Q77" i="4" s="1"/>
  <c r="C85" i="4"/>
  <c r="J85" i="4" s="1"/>
  <c r="Q85" i="4" s="1"/>
  <c r="E32" i="4"/>
  <c r="E33" i="4" s="1"/>
  <c r="C72" i="4"/>
  <c r="J72" i="4" s="1"/>
  <c r="Q72" i="4" s="1"/>
  <c r="C80" i="4"/>
  <c r="J80" i="4" s="1"/>
  <c r="Q80" i="4" s="1"/>
  <c r="C88" i="4"/>
  <c r="J88" i="4" s="1"/>
  <c r="Q88" i="4" s="1"/>
  <c r="C73" i="4"/>
  <c r="J73" i="4" s="1"/>
  <c r="Q73" i="4" s="1"/>
  <c r="C81" i="4"/>
  <c r="J81" i="4" s="1"/>
  <c r="Q81" i="4" s="1"/>
  <c r="C89" i="4"/>
  <c r="J89" i="4" s="1"/>
  <c r="Q89" i="4" s="1"/>
  <c r="C84" i="4"/>
  <c r="J84" i="4" s="1"/>
  <c r="Q84" i="4" s="1"/>
  <c r="C76" i="4"/>
  <c r="J76" i="4" s="1"/>
  <c r="Q76" i="4" s="1"/>
  <c r="J38" i="6"/>
  <c r="J37" i="6"/>
  <c r="D14" i="6"/>
  <c r="H14" i="6"/>
  <c r="E75" i="6" l="1"/>
  <c r="N75" i="6" s="1"/>
  <c r="W75" i="6" s="1"/>
  <c r="E79" i="6"/>
  <c r="N79" i="6" s="1"/>
  <c r="W79" i="6" s="1"/>
  <c r="E82" i="6"/>
  <c r="N82" i="6" s="1"/>
  <c r="W82" i="6" s="1"/>
  <c r="E86" i="6"/>
  <c r="N86" i="6" s="1"/>
  <c r="W86" i="6" s="1"/>
  <c r="E90" i="6"/>
  <c r="N90" i="6" s="1"/>
  <c r="W90" i="6" s="1"/>
  <c r="E74" i="6"/>
  <c r="N74" i="6" s="1"/>
  <c r="W74" i="6" s="1"/>
  <c r="E78" i="6"/>
  <c r="N78" i="6" s="1"/>
  <c r="W78" i="6" s="1"/>
  <c r="J14" i="6"/>
  <c r="O14" i="6" s="1"/>
  <c r="P14" i="6" s="1"/>
  <c r="E85" i="6"/>
  <c r="N85" i="6" s="1"/>
  <c r="W85" i="6" s="1"/>
  <c r="E89" i="6"/>
  <c r="N89" i="6" s="1"/>
  <c r="W89" i="6" s="1"/>
  <c r="E93" i="6"/>
  <c r="N93" i="6" s="1"/>
  <c r="W93" i="6" s="1"/>
  <c r="E73" i="6"/>
  <c r="N73" i="6" s="1"/>
  <c r="W73" i="6" s="1"/>
  <c r="E77" i="6"/>
  <c r="N77" i="6" s="1"/>
  <c r="W77" i="6" s="1"/>
  <c r="E81" i="6"/>
  <c r="N81" i="6" s="1"/>
  <c r="W81" i="6" s="1"/>
  <c r="E84" i="6"/>
  <c r="N84" i="6" s="1"/>
  <c r="W84" i="6" s="1"/>
  <c r="E88" i="6"/>
  <c r="N88" i="6" s="1"/>
  <c r="W88" i="6" s="1"/>
  <c r="E92" i="6"/>
  <c r="N92" i="6" s="1"/>
  <c r="W92" i="6" s="1"/>
  <c r="G35" i="6"/>
  <c r="G36" i="6" s="1"/>
  <c r="E87" i="6"/>
  <c r="N87" i="6" s="1"/>
  <c r="W87" i="6" s="1"/>
  <c r="E83" i="6"/>
  <c r="N83" i="6" s="1"/>
  <c r="W83" i="6" s="1"/>
  <c r="E80" i="6"/>
  <c r="N80" i="6" s="1"/>
  <c r="W80" i="6" s="1"/>
  <c r="E76" i="6"/>
  <c r="N76" i="6" s="1"/>
  <c r="W76" i="6" s="1"/>
  <c r="E91" i="6"/>
  <c r="N91" i="6" s="1"/>
  <c r="W91" i="6" s="1"/>
  <c r="E34" i="4"/>
  <c r="E35" i="4"/>
  <c r="D75" i="1"/>
  <c r="K75" i="1" s="1"/>
  <c r="R75" i="1" s="1"/>
  <c r="D83" i="1"/>
  <c r="K83" i="1" s="1"/>
  <c r="R83" i="1" s="1"/>
  <c r="J13" i="1"/>
  <c r="O13" i="1" s="1"/>
  <c r="P13" i="1" s="1"/>
  <c r="D72" i="1"/>
  <c r="K72" i="1" s="1"/>
  <c r="R72" i="1" s="1"/>
  <c r="D80" i="1"/>
  <c r="K80" i="1" s="1"/>
  <c r="R80" i="1" s="1"/>
  <c r="D88" i="1"/>
  <c r="K88" i="1" s="1"/>
  <c r="R88" i="1" s="1"/>
  <c r="D79" i="1"/>
  <c r="K79" i="1" s="1"/>
  <c r="R79" i="1" s="1"/>
  <c r="D87" i="1"/>
  <c r="K87" i="1" s="1"/>
  <c r="R87" i="1" s="1"/>
  <c r="D76" i="1"/>
  <c r="K76" i="1" s="1"/>
  <c r="R76" i="1" s="1"/>
  <c r="D73" i="1"/>
  <c r="K73" i="1" s="1"/>
  <c r="R73" i="1" s="1"/>
  <c r="D81" i="1"/>
  <c r="K81" i="1" s="1"/>
  <c r="R81" i="1" s="1"/>
  <c r="D89" i="1"/>
  <c r="K89" i="1" s="1"/>
  <c r="R89" i="1" s="1"/>
  <c r="D70" i="1"/>
  <c r="K70" i="1" s="1"/>
  <c r="R70" i="1" s="1"/>
  <c r="D78" i="1"/>
  <c r="K78" i="1" s="1"/>
  <c r="R78" i="1" s="1"/>
  <c r="D86" i="1"/>
  <c r="K86" i="1" s="1"/>
  <c r="R86" i="1" s="1"/>
  <c r="D71" i="1"/>
  <c r="K71" i="1" s="1"/>
  <c r="R71" i="1" s="1"/>
  <c r="D84" i="1"/>
  <c r="K84" i="1" s="1"/>
  <c r="R84" i="1" s="1"/>
  <c r="F32" i="1"/>
  <c r="F33" i="1" s="1"/>
  <c r="D90" i="1"/>
  <c r="K90" i="1" s="1"/>
  <c r="R90" i="1" s="1"/>
  <c r="D85" i="1"/>
  <c r="K85" i="1" s="1"/>
  <c r="R85" i="1" s="1"/>
  <c r="D82" i="1"/>
  <c r="K82" i="1" s="1"/>
  <c r="R82" i="1" s="1"/>
  <c r="D77" i="1"/>
  <c r="K77" i="1" s="1"/>
  <c r="R77" i="1" s="1"/>
  <c r="D74" i="1"/>
  <c r="K74" i="1" s="1"/>
  <c r="R74" i="1" s="1"/>
  <c r="F34" i="1" l="1"/>
  <c r="F35" i="1"/>
  <c r="G37" i="6"/>
  <c r="G38" i="6"/>
</calcChain>
</file>

<file path=xl/sharedStrings.xml><?xml version="1.0" encoding="utf-8"?>
<sst xmlns="http://schemas.openxmlformats.org/spreadsheetml/2006/main" count="368" uniqueCount="96">
  <si>
    <t>rabais</t>
  </si>
  <si>
    <t>participation franchise</t>
  </si>
  <si>
    <t>participation 10%</t>
  </si>
  <si>
    <t>total annuel à payer</t>
  </si>
  <si>
    <t>primes mensuelles</t>
  </si>
  <si>
    <t>primes annuelles</t>
  </si>
  <si>
    <t>dépenses annuelles</t>
  </si>
  <si>
    <t>écart par rapport</t>
  </si>
  <si>
    <t>Franchise</t>
  </si>
  <si>
    <t>en frs</t>
  </si>
  <si>
    <t>en %</t>
  </si>
  <si>
    <t>franchises</t>
  </si>
  <si>
    <t>Franchises</t>
  </si>
  <si>
    <t>zone pour graphique</t>
  </si>
  <si>
    <t>Franchise 1500.-</t>
  </si>
  <si>
    <t>à F 300</t>
  </si>
  <si>
    <t>Ecart en Frs par rapport à F300</t>
  </si>
  <si>
    <t>Ecart en % par rapport à F300</t>
  </si>
  <si>
    <t>Votre rabais pour suppression couverture accidents</t>
  </si>
  <si>
    <t>rabais max</t>
  </si>
  <si>
    <t>Prestations</t>
  </si>
  <si>
    <t>zone pour graphiques</t>
  </si>
  <si>
    <t>Primes</t>
  </si>
  <si>
    <t>gain/perte en fonction du montant des primes mensuelles prestations = 0 frs</t>
  </si>
  <si>
    <t>total à payer en fonction du montant des primes mensuelles prestations = 0 frs</t>
  </si>
  <si>
    <t>total à payer en fonction du montant des primes mensuelles prestations = 10000 frs</t>
  </si>
  <si>
    <t>Illustration du total à payer en fonction du montant des prestations annuelles</t>
  </si>
  <si>
    <t>gain/perte en fonction du montant des primes mensuelles prestations =10000 frs</t>
  </si>
  <si>
    <t>gain +/perte- en frs en fonction du montant des primes mensuelles prestations =0 ou 10'000 frs</t>
  </si>
  <si>
    <t>par rapport à F300</t>
  </si>
  <si>
    <t>gain +/perte- en % en fonction du montant des primes mensuelles prestations =0 ou 10'000 frs</t>
  </si>
  <si>
    <t>Ecart en frs par rapport à F300</t>
  </si>
  <si>
    <t>Gain max pour F1500</t>
  </si>
  <si>
    <t>Perte max pour F1500</t>
  </si>
  <si>
    <t xml:space="preserve">Primes mensuelles en frs </t>
  </si>
  <si>
    <t>perte par rapport au total à payer avec F300</t>
  </si>
  <si>
    <t>gain par rapport au total à payer avec F300</t>
  </si>
  <si>
    <t>-</t>
  </si>
  <si>
    <t xml:space="preserve"> prestations annuelles (frs) :</t>
  </si>
  <si>
    <t>prime mensuelle (frs) :</t>
  </si>
  <si>
    <t>Montant annuel des prestations en frs (échelle discontinue)</t>
  </si>
  <si>
    <t>Franchise 500.-</t>
  </si>
  <si>
    <t>Franchise 1000.-</t>
  </si>
  <si>
    <t>Franchise 2000.-</t>
  </si>
  <si>
    <t>Franchise 2500.-</t>
  </si>
  <si>
    <t>gain (F opt - F ord)</t>
  </si>
  <si>
    <t>perte (F opt - F ord)</t>
  </si>
  <si>
    <t>Gain max pour F500</t>
  </si>
  <si>
    <t>Gain max pour F1000</t>
  </si>
  <si>
    <t>Gain max pour F2000</t>
  </si>
  <si>
    <t>Gain max pour F2500</t>
  </si>
  <si>
    <t>Perte max pour F500</t>
  </si>
  <si>
    <t>Perte max pour F1000</t>
  </si>
  <si>
    <t>Perte max pour F2000</t>
  </si>
  <si>
    <t>Perte max pour F2500</t>
  </si>
  <si>
    <t>G3 Gain maximal (-)  ou perte maximale (+) en frs en fonction du montant des primes mensuelles et de la franchise à option choisie par rapport au total à payer avec la franchise ordinaire de 300 frs</t>
  </si>
  <si>
    <t>G4 Gain maximal (-)  ou perte maximale (+) en % en fonction du montant des primes mensuelles et de la franchise à option choisie par rapport au total à payer avec la franchise ordinaire de 300 frs</t>
  </si>
  <si>
    <t>Gain maximal (-) ou perte maximale (+) en frs par rapport à F300  .</t>
  </si>
  <si>
    <t>Gain maximal (-) ou perte maximale (+) en % par rapport à F300  .</t>
  </si>
  <si>
    <t>(masquer)</t>
  </si>
  <si>
    <t>Rabais annuel effectif</t>
  </si>
  <si>
    <t>Rabais annuel max légal</t>
  </si>
  <si>
    <t>effectif en %</t>
  </si>
  <si>
    <t>effectif en frs</t>
  </si>
  <si>
    <t>Primes mensuelles</t>
  </si>
  <si>
    <t>gain par rapport au total à payer avec F0</t>
  </si>
  <si>
    <t>perte par rapport au total à payer avec F0</t>
  </si>
  <si>
    <t>Ecart en Frs par rapport à F0</t>
  </si>
  <si>
    <t>Ecart en % par rapport à F0</t>
  </si>
  <si>
    <t>par rapport à F0</t>
  </si>
  <si>
    <t>Franchise 100.-</t>
  </si>
  <si>
    <t>Franchise 200.-</t>
  </si>
  <si>
    <t>Franchise 300.-</t>
  </si>
  <si>
    <t>Franchise 400.-</t>
  </si>
  <si>
    <t>Franchise 600.-</t>
  </si>
  <si>
    <t>Gain max pour F100</t>
  </si>
  <si>
    <t>Gain max pour F200</t>
  </si>
  <si>
    <t>Gain max pour F300</t>
  </si>
  <si>
    <t>Gain max pour F400</t>
  </si>
  <si>
    <t>Gain max pour F600</t>
  </si>
  <si>
    <t>Perte max pour F100</t>
  </si>
  <si>
    <t>Perte max pour F200</t>
  </si>
  <si>
    <t>Perte max pour F300</t>
  </si>
  <si>
    <t>Perte max pour F400</t>
  </si>
  <si>
    <t>Perte max pour F600</t>
  </si>
  <si>
    <t xml:space="preserve">Ecart en frs par rapport à F0  . </t>
  </si>
  <si>
    <t>Ecart en % par rapport à F0  .</t>
  </si>
  <si>
    <t>G3 Gain maximal (-)  ou perte maximale (+) en frs en fonction du montant des primes mensuelles et de la franchise à option choisie par rapport au total à payer avec la franchise ordinaire de 0 frs</t>
  </si>
  <si>
    <t>G4 Gain maximal (-)  ou perte maximale (+) en % en fonction du montant des primes mensuelles et de la franchise à option choisie par rapport au total à payer avec la franchise ordinaire de 0 frs</t>
  </si>
  <si>
    <t>G Gain maximal (-)  ou perte maximale (+) en frs en fonction du montant des primes mensuelles et de la franchise à option choisie par rapport au total à payer avec la franchise ordinaire de 0 frs</t>
  </si>
  <si>
    <t>G Gain maximal (-)  ou perte maximale (+) en % en fonction du montant des primes mensuelles et de la franchise à option choisie par rapport au total à payer avec la franchise ordinaire de 0 frs</t>
  </si>
  <si>
    <t>Gain maximal (-) ou perte maximale (+) en frs par rapport à F0  .</t>
  </si>
  <si>
    <t>Gain maximal (-) ou perte maximale (+) en % par rapport à F0  .</t>
  </si>
  <si>
    <t xml:space="preserve">Franchises optimales pour l'assurance de base obligatoire 2019 </t>
  </si>
  <si>
    <t>Franchises optimales pour l'assurance de base obligatoire 2019</t>
  </si>
  <si>
    <t>Source: OFSP / Développement XLS © unité DMS (Sin), V1 10.12.18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</si>
</sst>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b/>
      <i/>
      <u/>
      <sz val="12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u/>
      <sz val="10"/>
      <name val="MS Sans Serif"/>
      <family val="2"/>
    </font>
    <font>
      <b/>
      <sz val="10"/>
      <color indexed="10"/>
      <name val="MS Sans Serif"/>
      <family val="2"/>
    </font>
    <font>
      <sz val="8.5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8.5"/>
      <color indexed="10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MS Sans Serif"/>
      <family val="2"/>
    </font>
    <font>
      <sz val="8.5"/>
      <color indexed="9"/>
      <name val="MS Sans Serif"/>
      <family val="2"/>
    </font>
    <font>
      <sz val="8.5"/>
      <color indexed="9"/>
      <name val="Arial"/>
      <family val="2"/>
    </font>
    <font>
      <b/>
      <i/>
      <sz val="8.5"/>
      <name val="MS Sans Serif"/>
      <family val="2"/>
    </font>
    <font>
      <b/>
      <sz val="8.5"/>
      <name val="Arial"/>
      <family val="2"/>
    </font>
    <font>
      <b/>
      <i/>
      <sz val="8.5"/>
      <color indexed="9"/>
      <name val="Arial"/>
      <family val="2"/>
    </font>
    <font>
      <sz val="8.5"/>
      <color indexed="9"/>
      <name val="MS Sans Serif"/>
      <family val="2"/>
    </font>
    <font>
      <b/>
      <sz val="8.5"/>
      <color indexed="9"/>
      <name val="Arial"/>
      <family val="2"/>
    </font>
    <font>
      <sz val="8.5"/>
      <color indexed="48"/>
      <name val="MS Sans Serif"/>
      <family val="2"/>
    </font>
    <font>
      <b/>
      <sz val="7"/>
      <name val="MS Sans Serif"/>
      <family val="2"/>
    </font>
    <font>
      <b/>
      <sz val="8.5"/>
      <color indexed="9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MS Sans Serif"/>
      <family val="2"/>
    </font>
    <font>
      <b/>
      <i/>
      <u/>
      <sz val="8.5"/>
      <color indexed="9"/>
      <name val="MS Sans Serif"/>
      <family val="2"/>
    </font>
    <font>
      <sz val="8"/>
      <color indexed="9"/>
      <name val="MS Sans Serif"/>
      <family val="2"/>
    </font>
    <font>
      <b/>
      <i/>
      <u/>
      <sz val="10"/>
      <color indexed="9"/>
      <name val="MS Sans Serif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sz val="8.5"/>
      <color indexed="12"/>
      <name val="MS Sans Serif"/>
      <family val="2"/>
    </font>
    <font>
      <sz val="8.5"/>
      <color indexed="12"/>
      <name val="MS Sans Serif"/>
      <family val="2"/>
    </font>
    <font>
      <sz val="8.5"/>
      <color indexed="48"/>
      <name val="MS Sans Serif"/>
      <family val="2"/>
    </font>
    <font>
      <b/>
      <u/>
      <sz val="12"/>
      <name val="MS Sans Serif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4" fillId="0" borderId="0" xfId="0" applyFont="1"/>
    <xf numFmtId="3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3" fontId="9" fillId="0" borderId="0" xfId="0" applyNumberFormat="1" applyFont="1"/>
    <xf numFmtId="0" fontId="11" fillId="0" borderId="0" xfId="0" applyFont="1"/>
    <xf numFmtId="4" fontId="8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8" fillId="0" borderId="0" xfId="0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left"/>
    </xf>
    <xf numFmtId="0" fontId="15" fillId="0" borderId="0" xfId="0" applyFont="1" applyFill="1"/>
    <xf numFmtId="3" fontId="16" fillId="0" borderId="0" xfId="0" applyNumberFormat="1" applyFont="1" applyFill="1"/>
    <xf numFmtId="164" fontId="17" fillId="0" borderId="0" xfId="0" applyNumberFormat="1" applyFont="1" applyFill="1"/>
    <xf numFmtId="0" fontId="12" fillId="0" borderId="0" xfId="0" applyFont="1"/>
    <xf numFmtId="0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2" fontId="9" fillId="0" borderId="0" xfId="0" applyNumberFormat="1" applyFont="1"/>
    <xf numFmtId="3" fontId="12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Border="1"/>
    <xf numFmtId="0" fontId="18" fillId="0" borderId="0" xfId="0" applyFont="1" applyAlignment="1">
      <alignment horizontal="center"/>
    </xf>
    <xf numFmtId="3" fontId="9" fillId="0" borderId="0" xfId="0" quotePrefix="1" applyNumberFormat="1" applyFont="1"/>
    <xf numFmtId="0" fontId="9" fillId="0" borderId="0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2" fontId="17" fillId="0" borderId="0" xfId="0" applyNumberFormat="1" applyFont="1" applyFill="1" applyBorder="1"/>
    <xf numFmtId="2" fontId="16" fillId="0" borderId="0" xfId="0" applyNumberFormat="1" applyFont="1" applyFill="1"/>
    <xf numFmtId="0" fontId="17" fillId="0" borderId="0" xfId="0" applyFont="1"/>
    <xf numFmtId="3" fontId="16" fillId="0" borderId="0" xfId="0" applyNumberFormat="1" applyFont="1"/>
    <xf numFmtId="3" fontId="21" fillId="0" borderId="0" xfId="0" quotePrefix="1" applyNumberFormat="1" applyFont="1"/>
    <xf numFmtId="0" fontId="22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9" fontId="23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4" fontId="11" fillId="0" borderId="0" xfId="0" applyNumberFormat="1" applyFont="1" applyBorder="1"/>
    <xf numFmtId="0" fontId="6" fillId="0" borderId="0" xfId="0" applyFont="1" applyBorder="1"/>
    <xf numFmtId="3" fontId="24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center"/>
    </xf>
    <xf numFmtId="1" fontId="0" fillId="0" borderId="0" xfId="0" quotePrefix="1" applyNumberForma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Fill="1" applyAlignment="1">
      <alignment horizontal="right"/>
    </xf>
    <xf numFmtId="0" fontId="17" fillId="0" borderId="0" xfId="0" applyFont="1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26" fillId="2" borderId="0" xfId="0" applyFont="1" applyFill="1" applyProtection="1">
      <protection hidden="1"/>
    </xf>
    <xf numFmtId="3" fontId="26" fillId="2" borderId="0" xfId="0" applyNumberFormat="1" applyFont="1" applyFill="1" applyAlignment="1" applyProtection="1">
      <alignment horizontal="right"/>
      <protection hidden="1"/>
    </xf>
    <xf numFmtId="1" fontId="27" fillId="2" borderId="0" xfId="0" applyNumberFormat="1" applyFont="1" applyFill="1" applyAlignment="1" applyProtection="1">
      <alignment horizontal="center"/>
      <protection hidden="1"/>
    </xf>
    <xf numFmtId="0" fontId="27" fillId="2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3" fontId="26" fillId="0" borderId="0" xfId="0" applyNumberFormat="1" applyFont="1" applyFill="1" applyAlignment="1" applyProtection="1">
      <alignment horizontal="right"/>
      <protection hidden="1"/>
    </xf>
    <xf numFmtId="1" fontId="27" fillId="0" borderId="0" xfId="0" applyNumberFormat="1" applyFont="1" applyFill="1" applyAlignment="1" applyProtection="1">
      <alignment horizontal="center"/>
      <protection hidden="1"/>
    </xf>
    <xf numFmtId="0" fontId="27" fillId="0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26" fillId="0" borderId="0" xfId="0" applyFont="1" applyProtection="1">
      <protection hidden="1"/>
    </xf>
    <xf numFmtId="3" fontId="26" fillId="0" borderId="0" xfId="0" applyNumberFormat="1" applyFont="1" applyAlignment="1" applyProtection="1">
      <alignment horizontal="center"/>
      <protection hidden="1"/>
    </xf>
    <xf numFmtId="1" fontId="27" fillId="0" borderId="0" xfId="0" applyNumberFormat="1" applyFont="1" applyAlignment="1" applyProtection="1">
      <alignment horizontal="center"/>
      <protection hidden="1"/>
    </xf>
    <xf numFmtId="1" fontId="29" fillId="0" borderId="0" xfId="0" applyNumberFormat="1" applyFont="1" applyAlignment="1" applyProtection="1">
      <alignment horizontal="center"/>
      <protection hidden="1"/>
    </xf>
    <xf numFmtId="1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0" fontId="30" fillId="3" borderId="0" xfId="0" applyFont="1" applyFill="1" applyProtection="1">
      <protection hidden="1"/>
    </xf>
    <xf numFmtId="0" fontId="27" fillId="3" borderId="0" xfId="0" applyFont="1" applyFill="1" applyProtection="1">
      <protection hidden="1"/>
    </xf>
    <xf numFmtId="0" fontId="26" fillId="4" borderId="0" xfId="0" applyFont="1" applyFill="1" applyProtection="1">
      <protection hidden="1"/>
    </xf>
    <xf numFmtId="0" fontId="27" fillId="4" borderId="0" xfId="0" applyFont="1" applyFill="1" applyProtection="1">
      <protection hidden="1"/>
    </xf>
    <xf numFmtId="0" fontId="28" fillId="5" borderId="0" xfId="0" applyFont="1" applyFill="1" applyProtection="1">
      <protection hidden="1"/>
    </xf>
    <xf numFmtId="0" fontId="27" fillId="5" borderId="0" xfId="0" applyFont="1" applyFill="1" applyProtection="1">
      <protection hidden="1"/>
    </xf>
    <xf numFmtId="0" fontId="30" fillId="0" borderId="0" xfId="0" applyFont="1" applyProtection="1">
      <protection hidden="1"/>
    </xf>
    <xf numFmtId="3" fontId="30" fillId="0" borderId="0" xfId="0" applyNumberFormat="1" applyFont="1" applyAlignment="1" applyProtection="1">
      <alignment horizontal="center"/>
      <protection hidden="1"/>
    </xf>
    <xf numFmtId="0" fontId="26" fillId="0" borderId="0" xfId="0" applyNumberFormat="1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3" borderId="0" xfId="0" applyFont="1" applyFill="1" applyProtection="1">
      <protection hidden="1"/>
    </xf>
    <xf numFmtId="3" fontId="27" fillId="0" borderId="0" xfId="0" applyNumberFormat="1" applyFont="1" applyAlignment="1" applyProtection="1">
      <alignment horizontal="center"/>
      <protection hidden="1"/>
    </xf>
    <xf numFmtId="3" fontId="27" fillId="0" borderId="0" xfId="0" applyNumberFormat="1" applyFont="1" applyProtection="1">
      <protection hidden="1"/>
    </xf>
    <xf numFmtId="164" fontId="27" fillId="0" borderId="0" xfId="0" applyNumberFormat="1" applyFont="1" applyProtection="1">
      <protection hidden="1"/>
    </xf>
    <xf numFmtId="3" fontId="21" fillId="0" borderId="0" xfId="0" applyNumberFormat="1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64" fontId="27" fillId="0" borderId="0" xfId="0" applyNumberFormat="1" applyFont="1" applyAlignment="1" applyProtection="1">
      <alignment horizontal="center"/>
      <protection hidden="1"/>
    </xf>
    <xf numFmtId="0" fontId="30" fillId="5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31" fillId="4" borderId="0" xfId="0" applyFont="1" applyFill="1" applyProtection="1">
      <protection hidden="1"/>
    </xf>
    <xf numFmtId="0" fontId="32" fillId="4" borderId="0" xfId="0" applyFont="1" applyFill="1" applyProtection="1">
      <protection hidden="1"/>
    </xf>
    <xf numFmtId="0" fontId="0" fillId="4" borderId="0" xfId="0" applyFill="1"/>
    <xf numFmtId="0" fontId="11" fillId="0" borderId="0" xfId="0" applyFont="1" applyBorder="1" applyAlignment="1">
      <alignment horizontal="center"/>
    </xf>
    <xf numFmtId="3" fontId="11" fillId="5" borderId="1" xfId="0" applyNumberFormat="1" applyFont="1" applyFill="1" applyBorder="1" applyAlignment="1" applyProtection="1">
      <alignment horizontal="center"/>
      <protection locked="0"/>
    </xf>
    <xf numFmtId="3" fontId="21" fillId="0" borderId="0" xfId="0" quotePrefix="1" applyNumberFormat="1" applyFont="1" applyFill="1"/>
    <xf numFmtId="0" fontId="27" fillId="6" borderId="0" xfId="0" applyFont="1" applyFill="1" applyBorder="1"/>
    <xf numFmtId="0" fontId="27" fillId="6" borderId="0" xfId="0" applyFont="1" applyFill="1"/>
    <xf numFmtId="0" fontId="25" fillId="5" borderId="0" xfId="0" applyFont="1" applyFill="1" applyProtection="1">
      <protection hidden="1"/>
    </xf>
    <xf numFmtId="0" fontId="26" fillId="2" borderId="0" xfId="0" applyFont="1" applyFill="1" applyAlignment="1" applyProtection="1">
      <alignment horizontal="left"/>
      <protection hidden="1"/>
    </xf>
    <xf numFmtId="0" fontId="28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right"/>
      <protection hidden="1"/>
    </xf>
    <xf numFmtId="3" fontId="11" fillId="5" borderId="1" xfId="0" applyNumberFormat="1" applyFont="1" applyFill="1" applyBorder="1" applyAlignment="1" applyProtection="1">
      <alignment horizontal="center"/>
    </xf>
    <xf numFmtId="0" fontId="33" fillId="0" borderId="0" xfId="0" applyFont="1" applyProtection="1">
      <protection hidden="1"/>
    </xf>
    <xf numFmtId="0" fontId="33" fillId="0" borderId="0" xfId="0" applyFont="1"/>
    <xf numFmtId="0" fontId="21" fillId="0" borderId="0" xfId="0" applyFont="1"/>
    <xf numFmtId="4" fontId="6" fillId="5" borderId="2" xfId="0" applyNumberFormat="1" applyFont="1" applyFill="1" applyBorder="1" applyProtection="1"/>
    <xf numFmtId="0" fontId="34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9" fontId="3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3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5" fillId="0" borderId="0" xfId="0" applyFont="1" applyProtection="1"/>
    <xf numFmtId="10" fontId="26" fillId="0" borderId="0" xfId="0" applyNumberFormat="1" applyFont="1" applyFill="1" applyBorder="1" applyProtection="1"/>
    <xf numFmtId="9" fontId="9" fillId="0" borderId="0" xfId="0" applyNumberFormat="1" applyFont="1" applyAlignment="1">
      <alignment horizontal="center"/>
    </xf>
    <xf numFmtId="4" fontId="6" fillId="5" borderId="2" xfId="0" applyNumberFormat="1" applyFont="1" applyFill="1" applyBorder="1" applyProtection="1">
      <protection locked="0"/>
    </xf>
    <xf numFmtId="10" fontId="27" fillId="0" borderId="0" xfId="0" applyNumberFormat="1" applyFont="1" applyFill="1" applyBorder="1" applyProtection="1"/>
    <xf numFmtId="4" fontId="6" fillId="7" borderId="2" xfId="0" applyNumberFormat="1" applyFont="1" applyFill="1" applyBorder="1" applyProtection="1"/>
    <xf numFmtId="0" fontId="34" fillId="8" borderId="1" xfId="0" applyNumberFormat="1" applyFont="1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33" fillId="8" borderId="1" xfId="0" applyFont="1" applyFill="1" applyBorder="1" applyAlignment="1" applyProtection="1">
      <alignment horizontal="center"/>
    </xf>
    <xf numFmtId="4" fontId="6" fillId="7" borderId="2" xfId="0" applyNumberFormat="1" applyFont="1" applyFill="1" applyBorder="1" applyProtection="1">
      <protection locked="0"/>
    </xf>
    <xf numFmtId="0" fontId="9" fillId="0" borderId="1" xfId="0" applyFont="1" applyBorder="1" applyAlignment="1" applyProtection="1">
      <alignment horizontal="center"/>
    </xf>
    <xf numFmtId="0" fontId="25" fillId="0" borderId="0" xfId="0" applyFont="1" applyAlignment="1" applyProtection="1">
      <alignment horizontal="right"/>
    </xf>
    <xf numFmtId="0" fontId="16" fillId="0" borderId="0" xfId="0" applyFont="1"/>
    <xf numFmtId="0" fontId="17" fillId="0" borderId="0" xfId="0" applyFont="1" applyFill="1" applyAlignment="1">
      <alignment horizontal="right"/>
    </xf>
    <xf numFmtId="9" fontId="36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3" fontId="16" fillId="0" borderId="0" xfId="0" quotePrefix="1" applyNumberFormat="1" applyFont="1" applyFill="1"/>
    <xf numFmtId="0" fontId="9" fillId="0" borderId="1" xfId="0" applyNumberFormat="1" applyFont="1" applyBorder="1" applyAlignment="1">
      <alignment horizontal="center"/>
    </xf>
    <xf numFmtId="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/>
    <xf numFmtId="0" fontId="25" fillId="3" borderId="0" xfId="0" applyFont="1" applyFill="1" applyProtection="1"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21" fillId="0" borderId="0" xfId="0" applyFont="1" applyFill="1" applyProtection="1">
      <protection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30" fillId="0" borderId="0" xfId="0" applyFont="1" applyFill="1" applyProtection="1">
      <protection hidden="1"/>
    </xf>
    <xf numFmtId="0" fontId="9" fillId="8" borderId="1" xfId="0" applyFont="1" applyFill="1" applyBorder="1" applyAlignment="1" applyProtection="1">
      <alignment horizontal="center"/>
    </xf>
    <xf numFmtId="9" fontId="37" fillId="0" borderId="1" xfId="0" applyNumberFormat="1" applyFont="1" applyBorder="1" applyAlignment="1">
      <alignment horizontal="center"/>
    </xf>
    <xf numFmtId="0" fontId="33" fillId="2" borderId="0" xfId="0" applyFont="1" applyFill="1" applyProtection="1">
      <protection hidden="1"/>
    </xf>
    <xf numFmtId="0" fontId="33" fillId="3" borderId="0" xfId="0" applyFont="1" applyFill="1" applyProtection="1">
      <protection hidden="1"/>
    </xf>
    <xf numFmtId="3" fontId="27" fillId="2" borderId="0" xfId="0" applyNumberFormat="1" applyFont="1" applyFill="1" applyAlignment="1" applyProtection="1">
      <alignment horizontal="center"/>
      <protection hidden="1"/>
    </xf>
    <xf numFmtId="3" fontId="21" fillId="2" borderId="0" xfId="0" applyNumberFormat="1" applyFont="1" applyFill="1" applyAlignment="1" applyProtection="1">
      <alignment horizontal="center"/>
      <protection hidden="1"/>
    </xf>
    <xf numFmtId="0" fontId="27" fillId="2" borderId="0" xfId="0" applyFont="1" applyFill="1" applyAlignment="1" applyProtection="1">
      <alignment horizontal="center"/>
      <protection hidden="1"/>
    </xf>
    <xf numFmtId="164" fontId="27" fillId="2" borderId="0" xfId="0" applyNumberFormat="1" applyFont="1" applyFill="1" applyAlignment="1" applyProtection="1">
      <alignment horizontal="center"/>
      <protection hidden="1"/>
    </xf>
    <xf numFmtId="0" fontId="39" fillId="0" borderId="0" xfId="0" applyFont="1"/>
    <xf numFmtId="0" fontId="3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 Adultes'!$A$94</c:f>
          <c:strCache>
            <c:ptCount val="1"/>
            <c:pt idx="0">
              <c:v>G1 Gain (-) ou perte (+) par an en frs en fonction des prestations annuelles et de la franchise choisie pour une prime mensuelle de base de 305.2 frs par rapport au total à payer avec la franchise ordinaire de 300 frs</c:v>
            </c:pt>
          </c:strCache>
        </c:strRef>
      </c:tx>
      <c:layout>
        <c:manualLayout>
          <c:xMode val="edge"/>
          <c:yMode val="edge"/>
          <c:x val="0.13009049773755657"/>
          <c:y val="2.5075987841945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4660633484163"/>
          <c:y val="0.10790282564254165"/>
          <c:w val="0.8733031674208146"/>
          <c:h val="0.82826816866458031"/>
        </c:manualLayout>
      </c:layout>
      <c:lineChart>
        <c:grouping val="standard"/>
        <c:varyColors val="0"/>
        <c:ser>
          <c:idx val="0"/>
          <c:order val="0"/>
          <c:tx>
            <c:strRef>
              <c:f>'A Adultes'!$J$69</c:f>
              <c:strCache>
                <c:ptCount val="1"/>
                <c:pt idx="0">
                  <c:v>Franchise 500.-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 Adultes'!$I$70:$I$89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Adultes'!$J$70:$J$89</c:f>
              <c:numCache>
                <c:formatCode>#,##0</c:formatCode>
                <c:ptCount val="20"/>
                <c:pt idx="0">
                  <c:v>-139.19999999999982</c:v>
                </c:pt>
                <c:pt idx="1">
                  <c:v>-139.19999999999982</c:v>
                </c:pt>
                <c:pt idx="2">
                  <c:v>-49.199999999999818</c:v>
                </c:pt>
                <c:pt idx="3">
                  <c:v>40.800000000000182</c:v>
                </c:pt>
                <c:pt idx="4">
                  <c:v>40.800000000000182</c:v>
                </c:pt>
                <c:pt idx="5">
                  <c:v>40.800000000000182</c:v>
                </c:pt>
                <c:pt idx="6">
                  <c:v>40.800000000000182</c:v>
                </c:pt>
                <c:pt idx="7">
                  <c:v>40.800000000000182</c:v>
                </c:pt>
                <c:pt idx="8">
                  <c:v>40.800000000000182</c:v>
                </c:pt>
                <c:pt idx="9">
                  <c:v>40.800000000000182</c:v>
                </c:pt>
                <c:pt idx="10">
                  <c:v>40.800000000000182</c:v>
                </c:pt>
                <c:pt idx="11">
                  <c:v>40.800000000000182</c:v>
                </c:pt>
                <c:pt idx="12">
                  <c:v>40.800000000000182</c:v>
                </c:pt>
                <c:pt idx="13">
                  <c:v>40.800000000000182</c:v>
                </c:pt>
                <c:pt idx="14">
                  <c:v>60.800000000000182</c:v>
                </c:pt>
                <c:pt idx="15">
                  <c:v>60.800000000000182</c:v>
                </c:pt>
                <c:pt idx="16">
                  <c:v>60.800000000000182</c:v>
                </c:pt>
                <c:pt idx="17">
                  <c:v>60.800000000000182</c:v>
                </c:pt>
                <c:pt idx="18">
                  <c:v>60.800000000000182</c:v>
                </c:pt>
                <c:pt idx="19">
                  <c:v>60.800000000000182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8-4890-AC43-5077F449782B}"/>
            </c:ext>
          </c:extLst>
        </c:ser>
        <c:ser>
          <c:idx val="1"/>
          <c:order val="1"/>
          <c:tx>
            <c:strRef>
              <c:f>'A Adultes'!$K$69</c:f>
              <c:strCache>
                <c:ptCount val="1"/>
                <c:pt idx="0">
                  <c:v>Franchise 1000.-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 Adultes'!$I$70:$I$89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Adultes'!$K$70:$K$89</c:f>
              <c:numCache>
                <c:formatCode>#,##0</c:formatCode>
                <c:ptCount val="20"/>
                <c:pt idx="0">
                  <c:v>-489.60000000000036</c:v>
                </c:pt>
                <c:pt idx="1">
                  <c:v>-489.60000000000036</c:v>
                </c:pt>
                <c:pt idx="2">
                  <c:v>-399.60000000000036</c:v>
                </c:pt>
                <c:pt idx="3">
                  <c:v>-309.60000000000036</c:v>
                </c:pt>
                <c:pt idx="4">
                  <c:v>-219.60000000000036</c:v>
                </c:pt>
                <c:pt idx="5">
                  <c:v>-129.60000000000036</c:v>
                </c:pt>
                <c:pt idx="6">
                  <c:v>-39.600000000000364</c:v>
                </c:pt>
                <c:pt idx="7">
                  <c:v>50.399999999999636</c:v>
                </c:pt>
                <c:pt idx="8">
                  <c:v>140.39999999999964</c:v>
                </c:pt>
                <c:pt idx="9">
                  <c:v>140.39999999999964</c:v>
                </c:pt>
                <c:pt idx="10">
                  <c:v>140.39999999999964</c:v>
                </c:pt>
                <c:pt idx="11">
                  <c:v>140.39999999999964</c:v>
                </c:pt>
                <c:pt idx="12">
                  <c:v>140.39999999999964</c:v>
                </c:pt>
                <c:pt idx="13">
                  <c:v>140.39999999999964</c:v>
                </c:pt>
                <c:pt idx="14">
                  <c:v>160.39999999999964</c:v>
                </c:pt>
                <c:pt idx="15">
                  <c:v>210.39999999999964</c:v>
                </c:pt>
                <c:pt idx="16">
                  <c:v>210.39999999999964</c:v>
                </c:pt>
                <c:pt idx="17">
                  <c:v>210.39999999999964</c:v>
                </c:pt>
                <c:pt idx="18">
                  <c:v>210.39999999999964</c:v>
                </c:pt>
                <c:pt idx="19">
                  <c:v>210.39999999999964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8-4890-AC43-5077F449782B}"/>
            </c:ext>
          </c:extLst>
        </c:ser>
        <c:ser>
          <c:idx val="2"/>
          <c:order val="2"/>
          <c:tx>
            <c:strRef>
              <c:f>'A Adultes'!$L$69</c:f>
              <c:strCache>
                <c:ptCount val="1"/>
                <c:pt idx="0">
                  <c:v>Franchise 1500.-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 Adultes'!$I$70:$I$89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Adultes'!$L$70:$L$89</c:f>
              <c:numCache>
                <c:formatCode>#,##0</c:formatCode>
                <c:ptCount val="20"/>
                <c:pt idx="0">
                  <c:v>-840</c:v>
                </c:pt>
                <c:pt idx="1">
                  <c:v>-840</c:v>
                </c:pt>
                <c:pt idx="2">
                  <c:v>-750</c:v>
                </c:pt>
                <c:pt idx="3">
                  <c:v>-660</c:v>
                </c:pt>
                <c:pt idx="4">
                  <c:v>-570</c:v>
                </c:pt>
                <c:pt idx="5">
                  <c:v>-480</c:v>
                </c:pt>
                <c:pt idx="6">
                  <c:v>-390</c:v>
                </c:pt>
                <c:pt idx="7">
                  <c:v>-300</c:v>
                </c:pt>
                <c:pt idx="8">
                  <c:v>-210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260</c:v>
                </c:pt>
                <c:pt idx="15">
                  <c:v>310</c:v>
                </c:pt>
                <c:pt idx="16">
                  <c:v>360</c:v>
                </c:pt>
                <c:pt idx="17">
                  <c:v>360</c:v>
                </c:pt>
                <c:pt idx="18">
                  <c:v>360</c:v>
                </c:pt>
                <c:pt idx="19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58-4890-AC43-5077F449782B}"/>
            </c:ext>
          </c:extLst>
        </c:ser>
        <c:ser>
          <c:idx val="3"/>
          <c:order val="3"/>
          <c:tx>
            <c:strRef>
              <c:f>'A Adultes'!$M$69</c:f>
              <c:strCache>
                <c:ptCount val="1"/>
                <c:pt idx="0">
                  <c:v>Franchise 2000.-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'A Adultes'!$I$70:$I$89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Adultes'!$M$70:$M$89</c:f>
              <c:numCache>
                <c:formatCode>#,##0</c:formatCode>
                <c:ptCount val="20"/>
                <c:pt idx="0">
                  <c:v>-1189.1999999999998</c:v>
                </c:pt>
                <c:pt idx="1">
                  <c:v>-1189.1999999999998</c:v>
                </c:pt>
                <c:pt idx="2">
                  <c:v>-1099.1999999999998</c:v>
                </c:pt>
                <c:pt idx="3">
                  <c:v>-1009.1999999999998</c:v>
                </c:pt>
                <c:pt idx="4">
                  <c:v>-919.19999999999982</c:v>
                </c:pt>
                <c:pt idx="5">
                  <c:v>-829.19999999999982</c:v>
                </c:pt>
                <c:pt idx="6">
                  <c:v>-739.19999999999982</c:v>
                </c:pt>
                <c:pt idx="7">
                  <c:v>-649.19999999999982</c:v>
                </c:pt>
                <c:pt idx="8">
                  <c:v>-559.19999999999982</c:v>
                </c:pt>
                <c:pt idx="9">
                  <c:v>-109.19999999999982</c:v>
                </c:pt>
                <c:pt idx="10">
                  <c:v>340.80000000000018</c:v>
                </c:pt>
                <c:pt idx="11">
                  <c:v>340.80000000000018</c:v>
                </c:pt>
                <c:pt idx="12">
                  <c:v>340.80000000000018</c:v>
                </c:pt>
                <c:pt idx="13">
                  <c:v>340.80000000000018</c:v>
                </c:pt>
                <c:pt idx="14">
                  <c:v>360.80000000000018</c:v>
                </c:pt>
                <c:pt idx="15">
                  <c:v>410.80000000000018</c:v>
                </c:pt>
                <c:pt idx="16">
                  <c:v>460.80000000000018</c:v>
                </c:pt>
                <c:pt idx="17">
                  <c:v>510.80000000000018</c:v>
                </c:pt>
                <c:pt idx="18">
                  <c:v>510.80000000000018</c:v>
                </c:pt>
                <c:pt idx="19">
                  <c:v>510.80000000000018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58-4890-AC43-5077F449782B}"/>
            </c:ext>
          </c:extLst>
        </c:ser>
        <c:ser>
          <c:idx val="4"/>
          <c:order val="4"/>
          <c:tx>
            <c:strRef>
              <c:f>'A Adultes'!$N$69</c:f>
              <c:strCache>
                <c:ptCount val="1"/>
                <c:pt idx="0">
                  <c:v>Franchise 2500.-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'A Adultes'!$I$70:$I$89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Adultes'!$N$70:$N$89</c:f>
              <c:numCache>
                <c:formatCode>#,##0</c:formatCode>
                <c:ptCount val="20"/>
                <c:pt idx="0">
                  <c:v>-1539.6</c:v>
                </c:pt>
                <c:pt idx="1">
                  <c:v>-1539.6</c:v>
                </c:pt>
                <c:pt idx="2">
                  <c:v>-1449.6</c:v>
                </c:pt>
                <c:pt idx="3">
                  <c:v>-1359.6</c:v>
                </c:pt>
                <c:pt idx="4">
                  <c:v>-1269.5999999999999</c:v>
                </c:pt>
                <c:pt idx="5">
                  <c:v>-1179.5999999999999</c:v>
                </c:pt>
                <c:pt idx="6">
                  <c:v>-1089.5999999999999</c:v>
                </c:pt>
                <c:pt idx="7">
                  <c:v>-999.59999999999991</c:v>
                </c:pt>
                <c:pt idx="8">
                  <c:v>-909.59999999999991</c:v>
                </c:pt>
                <c:pt idx="9">
                  <c:v>-459.59999999999991</c:v>
                </c:pt>
                <c:pt idx="10">
                  <c:v>-9.6000000000003638</c:v>
                </c:pt>
                <c:pt idx="11">
                  <c:v>440.39999999999964</c:v>
                </c:pt>
                <c:pt idx="12">
                  <c:v>440.39999999999964</c:v>
                </c:pt>
                <c:pt idx="13">
                  <c:v>440.39999999999964</c:v>
                </c:pt>
                <c:pt idx="14">
                  <c:v>460.39999999999964</c:v>
                </c:pt>
                <c:pt idx="15">
                  <c:v>510.39999999999964</c:v>
                </c:pt>
                <c:pt idx="16">
                  <c:v>560.39999999999964</c:v>
                </c:pt>
                <c:pt idx="17">
                  <c:v>610.39999999999964</c:v>
                </c:pt>
                <c:pt idx="18">
                  <c:v>660.39999999999964</c:v>
                </c:pt>
                <c:pt idx="19">
                  <c:v>660.39999999999964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58-4890-AC43-5077F4497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49120"/>
        <c:axId val="580844200"/>
      </c:lineChart>
      <c:catAx>
        <c:axId val="578149120"/>
        <c:scaling>
          <c:orientation val="minMax"/>
        </c:scaling>
        <c:delete val="0"/>
        <c:axPos val="b"/>
        <c:title>
          <c:tx>
            <c:strRef>
              <c:f>'A Adultes'!$A$101</c:f>
              <c:strCache>
                <c:ptCount val="1"/>
                <c:pt idx="0">
                  <c:v>Montant annuel des prestations en frs (échelle discontinue)</c:v>
                </c:pt>
              </c:strCache>
            </c:strRef>
          </c:tx>
          <c:layout>
            <c:manualLayout>
              <c:xMode val="edge"/>
              <c:yMode val="edge"/>
              <c:x val="0.33031674208144796"/>
              <c:y val="0.9452895515720108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844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844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'A Adultes'!$A$99</c:f>
              <c:strCache>
                <c:ptCount val="1"/>
                <c:pt idx="0">
                  <c:v>Ecart en frs par rapport à F300</c:v>
                </c:pt>
              </c:strCache>
            </c:strRef>
          </c:tx>
          <c:layout>
            <c:manualLayout>
              <c:xMode val="edge"/>
              <c:yMode val="edge"/>
              <c:x val="2.1493212669683258E-2"/>
              <c:y val="0.4460490311051543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14912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538461538461539"/>
          <c:y val="0.97416493151122063"/>
          <c:w val="0.85633484162895934"/>
          <c:h val="1.89969604863221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 Adultes'!$A$95</c:f>
          <c:strCache>
            <c:ptCount val="1"/>
            <c:pt idx="0">
              <c:v>G2 Gain (-) ou perte (+) par an en % en fonction des prestations annuelles et de la franchise choisie pour une prime mensuelle de base de 305.2 frs par rapport au total à payer avec la franchise ordinaire de 300 frs </c:v>
            </c:pt>
          </c:strCache>
        </c:strRef>
      </c:tx>
      <c:layout>
        <c:manualLayout>
          <c:xMode val="edge"/>
          <c:yMode val="edge"/>
          <c:x val="0.10869580232676865"/>
          <c:y val="2.50950570342205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524144116915042E-2"/>
          <c:y val="9.9619836596480688E-2"/>
          <c:w val="0.89016142634191642"/>
          <c:h val="0.83193970409580065"/>
        </c:manualLayout>
      </c:layout>
      <c:lineChart>
        <c:grouping val="standard"/>
        <c:varyColors val="0"/>
        <c:ser>
          <c:idx val="0"/>
          <c:order val="0"/>
          <c:tx>
            <c:strRef>
              <c:f>'A Adultes'!$Q$69</c:f>
              <c:strCache>
                <c:ptCount val="1"/>
                <c:pt idx="0">
                  <c:v>Franchise 500.-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 Adultes'!$P$70:$P$89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Adultes'!$Q$70:$Q$89</c:f>
              <c:numCache>
                <c:formatCode>0.0%</c:formatCode>
                <c:ptCount val="20"/>
                <c:pt idx="0">
                  <c:v>-3.8007863695937047E-2</c:v>
                </c:pt>
                <c:pt idx="1">
                  <c:v>-3.5130224106602014E-2</c:v>
                </c:pt>
                <c:pt idx="2">
                  <c:v>-1.2385459671734926E-2</c:v>
                </c:pt>
                <c:pt idx="3">
                  <c:v>1.02450783447168E-2</c:v>
                </c:pt>
                <c:pt idx="4">
                  <c:v>1.0219416892095027E-2</c:v>
                </c:pt>
                <c:pt idx="5">
                  <c:v>1.0193883669798167E-2</c:v>
                </c:pt>
                <c:pt idx="6">
                  <c:v>1.0168477719070926E-2</c:v>
                </c:pt>
                <c:pt idx="7">
                  <c:v>1.014319809069217E-2</c:v>
                </c:pt>
                <c:pt idx="8">
                  <c:v>1.0118043844856707E-2</c:v>
                </c:pt>
                <c:pt idx="9">
                  <c:v>9.994121105232262E-3</c:v>
                </c:pt>
                <c:pt idx="10">
                  <c:v>9.873197173555363E-3</c:v>
                </c:pt>
                <c:pt idx="11">
                  <c:v>9.755164498852378E-3</c:v>
                </c:pt>
                <c:pt idx="12">
                  <c:v>9.2049454020395691E-3</c:v>
                </c:pt>
                <c:pt idx="13">
                  <c:v>8.7508579272478088E-3</c:v>
                </c:pt>
                <c:pt idx="14">
                  <c:v>1.3040494166094756E-2</c:v>
                </c:pt>
                <c:pt idx="15">
                  <c:v>1.3040494166094756E-2</c:v>
                </c:pt>
                <c:pt idx="16">
                  <c:v>1.3040494166094756E-2</c:v>
                </c:pt>
                <c:pt idx="17">
                  <c:v>1.3040494166094756E-2</c:v>
                </c:pt>
                <c:pt idx="18">
                  <c:v>1.3040494166094756E-2</c:v>
                </c:pt>
                <c:pt idx="19">
                  <c:v>1.3040494166094756E-2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E-4EDC-9EC1-559FB424A388}"/>
            </c:ext>
          </c:extLst>
        </c:ser>
        <c:ser>
          <c:idx val="1"/>
          <c:order val="1"/>
          <c:tx>
            <c:strRef>
              <c:f>'A Adultes'!$R$69</c:f>
              <c:strCache>
                <c:ptCount val="1"/>
                <c:pt idx="0">
                  <c:v>Franchise 1000.-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 Adultes'!$P$70:$P$89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Adultes'!$R$70:$R$89</c:f>
              <c:numCache>
                <c:formatCode>0.0%</c:formatCode>
                <c:ptCount val="20"/>
                <c:pt idx="0">
                  <c:v>-0.13368283093053746</c:v>
                </c:pt>
                <c:pt idx="1">
                  <c:v>-0.12356147789218666</c:v>
                </c:pt>
                <c:pt idx="2">
                  <c:v>-0.10059409928506706</c:v>
                </c:pt>
                <c:pt idx="3">
                  <c:v>-7.7742065086380166E-2</c:v>
                </c:pt>
                <c:pt idx="4">
                  <c:v>-5.500450856627602E-2</c:v>
                </c:pt>
                <c:pt idx="5">
                  <c:v>-3.2380571657005891E-2</c:v>
                </c:pt>
                <c:pt idx="6">
                  <c:v>-9.8694048449806514E-3</c:v>
                </c:pt>
                <c:pt idx="7">
                  <c:v>1.2529832935560771E-2</c:v>
                </c:pt>
                <c:pt idx="8">
                  <c:v>3.4817974407300778E-2</c:v>
                </c:pt>
                <c:pt idx="9">
                  <c:v>3.4391534391534306E-2</c:v>
                </c:pt>
                <c:pt idx="10">
                  <c:v>3.397541380311675E-2</c:v>
                </c:pt>
                <c:pt idx="11">
                  <c:v>3.3569242540168243E-2</c:v>
                </c:pt>
                <c:pt idx="12">
                  <c:v>3.1675841530547706E-2</c:v>
                </c:pt>
                <c:pt idx="13">
                  <c:v>3.0113246396705484E-2</c:v>
                </c:pt>
                <c:pt idx="14">
                  <c:v>3.4402882635552433E-2</c:v>
                </c:pt>
                <c:pt idx="15">
                  <c:v>4.5126973232669794E-2</c:v>
                </c:pt>
                <c:pt idx="16">
                  <c:v>4.5126973232669794E-2</c:v>
                </c:pt>
                <c:pt idx="17">
                  <c:v>4.5126973232669794E-2</c:v>
                </c:pt>
                <c:pt idx="18">
                  <c:v>4.5126973232669794E-2</c:v>
                </c:pt>
                <c:pt idx="19">
                  <c:v>4.5126973232669794E-2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E-4EDC-9EC1-559FB424A388}"/>
            </c:ext>
          </c:extLst>
        </c:ser>
        <c:ser>
          <c:idx val="2"/>
          <c:order val="2"/>
          <c:tx>
            <c:strRef>
              <c:f>'A Adultes'!$S$69</c:f>
              <c:strCache>
                <c:ptCount val="1"/>
                <c:pt idx="0">
                  <c:v>Franchise 1500.-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 Adultes'!$P$70:$P$89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Adultes'!$S$70:$S$89</c:f>
              <c:numCache>
                <c:formatCode>0.0%</c:formatCode>
                <c:ptCount val="20"/>
                <c:pt idx="0">
                  <c:v>-0.22935779816513763</c:v>
                </c:pt>
                <c:pt idx="1">
                  <c:v>-0.21199273167777108</c:v>
                </c:pt>
                <c:pt idx="2">
                  <c:v>-0.18880273889839896</c:v>
                </c:pt>
                <c:pt idx="3">
                  <c:v>-0.16572920851747691</c:v>
                </c:pt>
                <c:pt idx="4">
                  <c:v>-0.14277126540426813</c:v>
                </c:pt>
                <c:pt idx="5">
                  <c:v>-0.11992804317409556</c:v>
                </c:pt>
                <c:pt idx="6">
                  <c:v>-9.7198684079354017E-2</c:v>
                </c:pt>
                <c:pt idx="7">
                  <c:v>-7.4582338902147979E-2</c:v>
                </c:pt>
                <c:pt idx="8">
                  <c:v>-5.2078166848526938E-2</c:v>
                </c:pt>
                <c:pt idx="9">
                  <c:v>5.8788947677836573E-2</c:v>
                </c:pt>
                <c:pt idx="10">
                  <c:v>5.807763043267835E-2</c:v>
                </c:pt>
                <c:pt idx="11">
                  <c:v>5.7383320581484321E-2</c:v>
                </c:pt>
                <c:pt idx="12">
                  <c:v>5.4146737659056046E-2</c:v>
                </c:pt>
                <c:pt idx="13">
                  <c:v>5.1475634866163356E-2</c:v>
                </c:pt>
                <c:pt idx="14">
                  <c:v>5.5765271105010297E-2</c:v>
                </c:pt>
                <c:pt idx="15">
                  <c:v>6.6489361702127658E-2</c:v>
                </c:pt>
                <c:pt idx="16">
                  <c:v>7.7213452299245033E-2</c:v>
                </c:pt>
                <c:pt idx="17">
                  <c:v>7.7213452299245033E-2</c:v>
                </c:pt>
                <c:pt idx="18">
                  <c:v>7.7213452299245033E-2</c:v>
                </c:pt>
                <c:pt idx="19">
                  <c:v>7.7213452299245033E-2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8E-4EDC-9EC1-559FB424A388}"/>
            </c:ext>
          </c:extLst>
        </c:ser>
        <c:ser>
          <c:idx val="3"/>
          <c:order val="3"/>
          <c:tx>
            <c:strRef>
              <c:f>'A Adultes'!$T$69</c:f>
              <c:strCache>
                <c:ptCount val="1"/>
                <c:pt idx="0">
                  <c:v>Franchise 2000.-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'A Adultes'!$P$70:$P$89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Adultes'!$T$70:$T$89</c:f>
              <c:numCache>
                <c:formatCode>0.0%</c:formatCode>
                <c:ptCount val="20"/>
                <c:pt idx="0">
                  <c:v>-0.32470511140235908</c:v>
                </c:pt>
                <c:pt idx="1">
                  <c:v>-0.30012113870381585</c:v>
                </c:pt>
                <c:pt idx="2">
                  <c:v>-0.27670929412949347</c:v>
                </c:pt>
                <c:pt idx="3">
                  <c:v>-0.25341502611490557</c:v>
                </c:pt>
                <c:pt idx="4">
                  <c:v>-0.23023745115719865</c:v>
                </c:pt>
                <c:pt idx="5">
                  <c:v>-0.20717569458325003</c:v>
                </c:pt>
                <c:pt idx="6">
                  <c:v>-0.18422889043963708</c:v>
                </c:pt>
                <c:pt idx="7">
                  <c:v>-0.16139618138424819</c:v>
                </c:pt>
                <c:pt idx="8">
                  <c:v>-0.13867671857950598</c:v>
                </c:pt>
                <c:pt idx="9">
                  <c:v>-2.6748971193415596E-2</c:v>
                </c:pt>
                <c:pt idx="10">
                  <c:v>8.2470235214403304E-2</c:v>
                </c:pt>
                <c:pt idx="11">
                  <c:v>8.1484315225707774E-2</c:v>
                </c:pt>
                <c:pt idx="12">
                  <c:v>7.6888367475859629E-2</c:v>
                </c:pt>
                <c:pt idx="13">
                  <c:v>7.3095401509952002E-2</c:v>
                </c:pt>
                <c:pt idx="14">
                  <c:v>7.7385037748798943E-2</c:v>
                </c:pt>
                <c:pt idx="15">
                  <c:v>8.8109128345916318E-2</c:v>
                </c:pt>
                <c:pt idx="16">
                  <c:v>9.8833218943033679E-2</c:v>
                </c:pt>
                <c:pt idx="17">
                  <c:v>0.10955730954015104</c:v>
                </c:pt>
                <c:pt idx="18">
                  <c:v>0.10955730954015104</c:v>
                </c:pt>
                <c:pt idx="19">
                  <c:v>0.10955730954015104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8E-4EDC-9EC1-559FB424A388}"/>
            </c:ext>
          </c:extLst>
        </c:ser>
        <c:ser>
          <c:idx val="4"/>
          <c:order val="4"/>
          <c:tx>
            <c:strRef>
              <c:f>'A Adultes'!$U$69</c:f>
              <c:strCache>
                <c:ptCount val="1"/>
                <c:pt idx="0">
                  <c:v>Franchise 2500.-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'A Adultes'!$P$70:$P$89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Adultes'!$U$70:$U$89</c:f>
              <c:numCache>
                <c:formatCode>0.0%</c:formatCode>
                <c:ptCount val="20"/>
                <c:pt idx="0">
                  <c:v>-0.42038007863695936</c:v>
                </c:pt>
                <c:pt idx="1">
                  <c:v>-0.38855239248940038</c:v>
                </c:pt>
                <c:pt idx="2">
                  <c:v>-0.3649179337428255</c:v>
                </c:pt>
                <c:pt idx="3">
                  <c:v>-0.34140216954600244</c:v>
                </c:pt>
                <c:pt idx="4">
                  <c:v>-0.31800420799519086</c:v>
                </c:pt>
                <c:pt idx="5">
                  <c:v>-0.29472316610033977</c:v>
                </c:pt>
                <c:pt idx="6">
                  <c:v>-0.27155816967401059</c:v>
                </c:pt>
                <c:pt idx="7">
                  <c:v>-0.24850835322195705</c:v>
                </c:pt>
                <c:pt idx="8">
                  <c:v>-0.22557285983533379</c:v>
                </c:pt>
                <c:pt idx="9">
                  <c:v>-0.11258083480305701</c:v>
                </c:pt>
                <c:pt idx="10">
                  <c:v>-2.3231052173072219E-3</c:v>
                </c:pt>
                <c:pt idx="11">
                  <c:v>0.10529839326702364</c:v>
                </c:pt>
                <c:pt idx="12">
                  <c:v>9.9359263604367767E-2</c:v>
                </c:pt>
                <c:pt idx="13">
                  <c:v>9.4457789979409679E-2</c:v>
                </c:pt>
                <c:pt idx="14">
                  <c:v>9.874742621825662E-2</c:v>
                </c:pt>
                <c:pt idx="15">
                  <c:v>0.10947151681537398</c:v>
                </c:pt>
                <c:pt idx="16">
                  <c:v>0.12019560741249136</c:v>
                </c:pt>
                <c:pt idx="17">
                  <c:v>0.1309196980096087</c:v>
                </c:pt>
                <c:pt idx="18">
                  <c:v>0.14164378860672608</c:v>
                </c:pt>
                <c:pt idx="19">
                  <c:v>0.14164378860672608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8E-4EDC-9EC1-559FB424A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844984"/>
        <c:axId val="580845376"/>
      </c:lineChart>
      <c:catAx>
        <c:axId val="580844984"/>
        <c:scaling>
          <c:orientation val="minMax"/>
        </c:scaling>
        <c:delete val="0"/>
        <c:axPos val="b"/>
        <c:title>
          <c:tx>
            <c:strRef>
              <c:f>'A Adultes'!$A$101</c:f>
              <c:strCache>
                <c:ptCount val="1"/>
                <c:pt idx="0">
                  <c:v>Montant annuel des prestations en frs (échelle discontinue)</c:v>
                </c:pt>
              </c:strCache>
            </c:strRef>
          </c:tx>
          <c:layout>
            <c:manualLayout>
              <c:xMode val="edge"/>
              <c:yMode val="edge"/>
              <c:x val="0.32837573649975677"/>
              <c:y val="0.93992455315709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8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845376"/>
        <c:scaling>
          <c:orientation val="minMax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'A Adultes'!$A$100</c:f>
              <c:strCache>
                <c:ptCount val="1"/>
                <c:pt idx="0">
                  <c:v>Ecart en % par rapport à F300</c:v>
                </c:pt>
              </c:strCache>
            </c:strRef>
          </c:tx>
          <c:layout>
            <c:manualLayout>
              <c:xMode val="edge"/>
              <c:yMode val="edge"/>
              <c:x val="9.1533180778032037E-3"/>
              <c:y val="0.4479090446393820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844984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5812507132260643E-2"/>
          <c:y val="0.9726241729289542"/>
          <c:w val="0.79290722955969184"/>
          <c:h val="1.82509505703422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 exemple'!$A$94</c:f>
          <c:strCache>
            <c:ptCount val="1"/>
            <c:pt idx="0">
              <c:v>G1 Gain (-) ou perte (+) par an en frs en fonction des prestations annuelles et de la franchise choisie pour une prime mensuelle de base de 305.2 frs par rapport au total à payer avec la franchise ordinaire de 300 frs</c:v>
            </c:pt>
          </c:strCache>
        </c:strRef>
      </c:tx>
      <c:layout>
        <c:manualLayout>
          <c:xMode val="edge"/>
          <c:yMode val="edge"/>
          <c:x val="0.12671262838720501"/>
          <c:y val="2.475618904726181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15547384694194"/>
          <c:y val="0.11852977351580227"/>
          <c:w val="0.86415693702135044"/>
          <c:h val="0.80720276141141289"/>
        </c:manualLayout>
      </c:layout>
      <c:lineChart>
        <c:grouping val="standard"/>
        <c:varyColors val="0"/>
        <c:ser>
          <c:idx val="0"/>
          <c:order val="0"/>
          <c:tx>
            <c:strRef>
              <c:f>'A exemple'!$J$69</c:f>
              <c:strCache>
                <c:ptCount val="1"/>
                <c:pt idx="0">
                  <c:v>Franchise 500.-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 exemple'!$I$70:$I$89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exemple'!$J$70:$J$89</c:f>
              <c:numCache>
                <c:formatCode>#,##0</c:formatCode>
                <c:ptCount val="20"/>
                <c:pt idx="0">
                  <c:v>-139.19999999999982</c:v>
                </c:pt>
                <c:pt idx="1">
                  <c:v>-139.19999999999982</c:v>
                </c:pt>
                <c:pt idx="2">
                  <c:v>-49.199999999999818</c:v>
                </c:pt>
                <c:pt idx="3">
                  <c:v>40.800000000000182</c:v>
                </c:pt>
                <c:pt idx="4">
                  <c:v>40.800000000000182</c:v>
                </c:pt>
                <c:pt idx="5">
                  <c:v>40.800000000000182</c:v>
                </c:pt>
                <c:pt idx="6">
                  <c:v>40.800000000000182</c:v>
                </c:pt>
                <c:pt idx="7">
                  <c:v>40.800000000000182</c:v>
                </c:pt>
                <c:pt idx="8">
                  <c:v>40.800000000000182</c:v>
                </c:pt>
                <c:pt idx="9">
                  <c:v>40.800000000000182</c:v>
                </c:pt>
                <c:pt idx="10">
                  <c:v>40.800000000000182</c:v>
                </c:pt>
                <c:pt idx="11">
                  <c:v>40.800000000000182</c:v>
                </c:pt>
                <c:pt idx="12">
                  <c:v>40.800000000000182</c:v>
                </c:pt>
                <c:pt idx="13">
                  <c:v>40.800000000000182</c:v>
                </c:pt>
                <c:pt idx="14">
                  <c:v>60.800000000000182</c:v>
                </c:pt>
                <c:pt idx="15">
                  <c:v>60.800000000000182</c:v>
                </c:pt>
                <c:pt idx="16">
                  <c:v>60.800000000000182</c:v>
                </c:pt>
                <c:pt idx="17">
                  <c:v>60.800000000000182</c:v>
                </c:pt>
                <c:pt idx="18">
                  <c:v>60.800000000000182</c:v>
                </c:pt>
                <c:pt idx="19">
                  <c:v>60.800000000000182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8-4433-8DFA-188AFD89E690}"/>
            </c:ext>
          </c:extLst>
        </c:ser>
        <c:ser>
          <c:idx val="1"/>
          <c:order val="1"/>
          <c:tx>
            <c:strRef>
              <c:f>'A exemple'!$K$69</c:f>
              <c:strCache>
                <c:ptCount val="1"/>
                <c:pt idx="0">
                  <c:v>Franchise 1000.-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 exemple'!$I$70:$I$89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exemple'!$K$70:$K$89</c:f>
              <c:numCache>
                <c:formatCode>#,##0</c:formatCode>
                <c:ptCount val="20"/>
                <c:pt idx="0">
                  <c:v>-489.60000000000036</c:v>
                </c:pt>
                <c:pt idx="1">
                  <c:v>-489.60000000000036</c:v>
                </c:pt>
                <c:pt idx="2">
                  <c:v>-399.60000000000036</c:v>
                </c:pt>
                <c:pt idx="3">
                  <c:v>-309.60000000000036</c:v>
                </c:pt>
                <c:pt idx="4">
                  <c:v>-219.60000000000036</c:v>
                </c:pt>
                <c:pt idx="5">
                  <c:v>-129.60000000000036</c:v>
                </c:pt>
                <c:pt idx="6">
                  <c:v>-39.600000000000364</c:v>
                </c:pt>
                <c:pt idx="7">
                  <c:v>50.399999999999636</c:v>
                </c:pt>
                <c:pt idx="8">
                  <c:v>140.39999999999964</c:v>
                </c:pt>
                <c:pt idx="9">
                  <c:v>140.39999999999964</c:v>
                </c:pt>
                <c:pt idx="10">
                  <c:v>140.39999999999964</c:v>
                </c:pt>
                <c:pt idx="11">
                  <c:v>140.39999999999964</c:v>
                </c:pt>
                <c:pt idx="12">
                  <c:v>140.39999999999964</c:v>
                </c:pt>
                <c:pt idx="13">
                  <c:v>140.39999999999964</c:v>
                </c:pt>
                <c:pt idx="14">
                  <c:v>160.39999999999964</c:v>
                </c:pt>
                <c:pt idx="15">
                  <c:v>210.39999999999964</c:v>
                </c:pt>
                <c:pt idx="16">
                  <c:v>210.39999999999964</c:v>
                </c:pt>
                <c:pt idx="17">
                  <c:v>210.39999999999964</c:v>
                </c:pt>
                <c:pt idx="18">
                  <c:v>210.39999999999964</c:v>
                </c:pt>
                <c:pt idx="19">
                  <c:v>210.39999999999964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8-4433-8DFA-188AFD89E690}"/>
            </c:ext>
          </c:extLst>
        </c:ser>
        <c:ser>
          <c:idx val="2"/>
          <c:order val="2"/>
          <c:tx>
            <c:strRef>
              <c:f>'A exemple'!$L$69</c:f>
              <c:strCache>
                <c:ptCount val="1"/>
                <c:pt idx="0">
                  <c:v>Franchise 1500.-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 exemple'!$I$70:$I$89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exemple'!$L$70:$L$89</c:f>
              <c:numCache>
                <c:formatCode>#,##0</c:formatCode>
                <c:ptCount val="20"/>
                <c:pt idx="0">
                  <c:v>-840</c:v>
                </c:pt>
                <c:pt idx="1">
                  <c:v>-840</c:v>
                </c:pt>
                <c:pt idx="2">
                  <c:v>-750</c:v>
                </c:pt>
                <c:pt idx="3">
                  <c:v>-660</c:v>
                </c:pt>
                <c:pt idx="4">
                  <c:v>-570</c:v>
                </c:pt>
                <c:pt idx="5">
                  <c:v>-480</c:v>
                </c:pt>
                <c:pt idx="6">
                  <c:v>-390</c:v>
                </c:pt>
                <c:pt idx="7">
                  <c:v>-300</c:v>
                </c:pt>
                <c:pt idx="8">
                  <c:v>-210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260</c:v>
                </c:pt>
                <c:pt idx="15">
                  <c:v>310</c:v>
                </c:pt>
                <c:pt idx="16">
                  <c:v>360</c:v>
                </c:pt>
                <c:pt idx="17">
                  <c:v>360</c:v>
                </c:pt>
                <c:pt idx="18">
                  <c:v>360</c:v>
                </c:pt>
                <c:pt idx="19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38-4433-8DFA-188AFD89E690}"/>
            </c:ext>
          </c:extLst>
        </c:ser>
        <c:ser>
          <c:idx val="3"/>
          <c:order val="3"/>
          <c:tx>
            <c:strRef>
              <c:f>'A exemple'!$M$69</c:f>
              <c:strCache>
                <c:ptCount val="1"/>
                <c:pt idx="0">
                  <c:v>Franchise 2000.-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'A exemple'!$I$70:$I$89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exemple'!$M$70:$M$89</c:f>
              <c:numCache>
                <c:formatCode>#,##0</c:formatCode>
                <c:ptCount val="20"/>
                <c:pt idx="0">
                  <c:v>-1189.1999999999998</c:v>
                </c:pt>
                <c:pt idx="1">
                  <c:v>-1189.1999999999998</c:v>
                </c:pt>
                <c:pt idx="2">
                  <c:v>-1099.1999999999998</c:v>
                </c:pt>
                <c:pt idx="3">
                  <c:v>-1009.1999999999998</c:v>
                </c:pt>
                <c:pt idx="4">
                  <c:v>-919.19999999999982</c:v>
                </c:pt>
                <c:pt idx="5">
                  <c:v>-829.19999999999982</c:v>
                </c:pt>
                <c:pt idx="6">
                  <c:v>-739.19999999999982</c:v>
                </c:pt>
                <c:pt idx="7">
                  <c:v>-649.19999999999982</c:v>
                </c:pt>
                <c:pt idx="8">
                  <c:v>-559.19999999999982</c:v>
                </c:pt>
                <c:pt idx="9">
                  <c:v>-109.19999999999982</c:v>
                </c:pt>
                <c:pt idx="10">
                  <c:v>340.80000000000018</c:v>
                </c:pt>
                <c:pt idx="11">
                  <c:v>340.80000000000018</c:v>
                </c:pt>
                <c:pt idx="12">
                  <c:v>340.80000000000018</c:v>
                </c:pt>
                <c:pt idx="13">
                  <c:v>340.80000000000018</c:v>
                </c:pt>
                <c:pt idx="14">
                  <c:v>360.80000000000018</c:v>
                </c:pt>
                <c:pt idx="15">
                  <c:v>410.80000000000018</c:v>
                </c:pt>
                <c:pt idx="16">
                  <c:v>460.80000000000018</c:v>
                </c:pt>
                <c:pt idx="17">
                  <c:v>510.80000000000018</c:v>
                </c:pt>
                <c:pt idx="18">
                  <c:v>510.80000000000018</c:v>
                </c:pt>
                <c:pt idx="19">
                  <c:v>510.80000000000018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38-4433-8DFA-188AFD89E690}"/>
            </c:ext>
          </c:extLst>
        </c:ser>
        <c:ser>
          <c:idx val="4"/>
          <c:order val="4"/>
          <c:tx>
            <c:strRef>
              <c:f>'A exemple'!$N$69</c:f>
              <c:strCache>
                <c:ptCount val="1"/>
                <c:pt idx="0">
                  <c:v>Franchise 2500.-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'A exemple'!$I$70:$I$89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exemple'!$N$70:$N$89</c:f>
              <c:numCache>
                <c:formatCode>#,##0</c:formatCode>
                <c:ptCount val="20"/>
                <c:pt idx="0">
                  <c:v>-1539.6</c:v>
                </c:pt>
                <c:pt idx="1">
                  <c:v>-1539.6</c:v>
                </c:pt>
                <c:pt idx="2">
                  <c:v>-1449.6</c:v>
                </c:pt>
                <c:pt idx="3">
                  <c:v>-1359.6</c:v>
                </c:pt>
                <c:pt idx="4">
                  <c:v>-1269.5999999999999</c:v>
                </c:pt>
                <c:pt idx="5">
                  <c:v>-1179.5999999999999</c:v>
                </c:pt>
                <c:pt idx="6">
                  <c:v>-1089.5999999999999</c:v>
                </c:pt>
                <c:pt idx="7">
                  <c:v>-999.59999999999991</c:v>
                </c:pt>
                <c:pt idx="8">
                  <c:v>-909.59999999999991</c:v>
                </c:pt>
                <c:pt idx="9">
                  <c:v>-459.59999999999991</c:v>
                </c:pt>
                <c:pt idx="10">
                  <c:v>-9.6000000000003638</c:v>
                </c:pt>
                <c:pt idx="11">
                  <c:v>440.39999999999964</c:v>
                </c:pt>
                <c:pt idx="12">
                  <c:v>440.39999999999964</c:v>
                </c:pt>
                <c:pt idx="13">
                  <c:v>440.39999999999964</c:v>
                </c:pt>
                <c:pt idx="14">
                  <c:v>460.39999999999964</c:v>
                </c:pt>
                <c:pt idx="15">
                  <c:v>510.39999999999964</c:v>
                </c:pt>
                <c:pt idx="16">
                  <c:v>560.39999999999964</c:v>
                </c:pt>
                <c:pt idx="17">
                  <c:v>610.39999999999964</c:v>
                </c:pt>
                <c:pt idx="18">
                  <c:v>660.39999999999964</c:v>
                </c:pt>
                <c:pt idx="19">
                  <c:v>660.39999999999964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38-4433-8DFA-188AFD89E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845768"/>
        <c:axId val="580846552"/>
      </c:lineChart>
      <c:catAx>
        <c:axId val="580845768"/>
        <c:scaling>
          <c:orientation val="minMax"/>
        </c:scaling>
        <c:delete val="0"/>
        <c:axPos val="b"/>
        <c:title>
          <c:tx>
            <c:strRef>
              <c:f>'A exemple'!$A$101</c:f>
              <c:strCache>
                <c:ptCount val="1"/>
                <c:pt idx="0">
                  <c:v>Montant annuel des prestations en frs (échelle discontinue)</c:v>
                </c:pt>
              </c:strCache>
            </c:strRef>
          </c:tx>
          <c:layout>
            <c:manualLayout>
              <c:xMode val="edge"/>
              <c:yMode val="edge"/>
              <c:x val="0.32990927503925022"/>
              <c:y val="0.9347347663687575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846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846552"/>
        <c:scaling>
          <c:orientation val="minMax"/>
          <c:max val="800"/>
          <c:min val="-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'A exemple'!$A$99</c:f>
              <c:strCache>
                <c:ptCount val="1"/>
                <c:pt idx="0">
                  <c:v>Ecart en frs par rapport à F300</c:v>
                </c:pt>
              </c:strCache>
            </c:strRef>
          </c:tx>
          <c:layout>
            <c:manualLayout>
              <c:xMode val="edge"/>
              <c:yMode val="edge"/>
              <c:x val="2.7397260273972601E-2"/>
              <c:y val="0.4471122701935326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845768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01384844017785"/>
          <c:y val="0.97374461725667649"/>
          <c:w val="0.86415689905200199"/>
          <c:h val="1.87546886721680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 exemple'!$A$95</c:f>
          <c:strCache>
            <c:ptCount val="1"/>
            <c:pt idx="0">
              <c:v>G2 Gain (-) ou perte (+) par an en % en fonction des prestations annuelles et de la franchise choisie pour une prime mensuelle de base de 305.2 frs par rapport au total à payer avec la franchise ordinaire de 300 frs </c:v>
            </c:pt>
          </c:strCache>
        </c:strRef>
      </c:tx>
      <c:layout>
        <c:manualLayout>
          <c:xMode val="edge"/>
          <c:yMode val="edge"/>
          <c:x val="0.10779831563485756"/>
          <c:y val="2.48120300751879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834926921538135E-2"/>
          <c:y val="9.6992543518323815E-2"/>
          <c:w val="0.88990900434497888"/>
          <c:h val="0.8278200807261592"/>
        </c:manualLayout>
      </c:layout>
      <c:lineChart>
        <c:grouping val="standard"/>
        <c:varyColors val="0"/>
        <c:ser>
          <c:idx val="0"/>
          <c:order val="0"/>
          <c:tx>
            <c:strRef>
              <c:f>'A exemple'!$Q$69</c:f>
              <c:strCache>
                <c:ptCount val="1"/>
                <c:pt idx="0">
                  <c:v>Franchise 500.-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 exemple'!$P$70:$P$89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exemple'!$Q$70:$Q$89</c:f>
              <c:numCache>
                <c:formatCode>0.0%</c:formatCode>
                <c:ptCount val="20"/>
                <c:pt idx="0">
                  <c:v>-3.8007863695937047E-2</c:v>
                </c:pt>
                <c:pt idx="1">
                  <c:v>-3.5130224106602014E-2</c:v>
                </c:pt>
                <c:pt idx="2">
                  <c:v>-1.2385459671734926E-2</c:v>
                </c:pt>
                <c:pt idx="3">
                  <c:v>1.02450783447168E-2</c:v>
                </c:pt>
                <c:pt idx="4">
                  <c:v>1.0219416892095027E-2</c:v>
                </c:pt>
                <c:pt idx="5">
                  <c:v>1.0193883669798167E-2</c:v>
                </c:pt>
                <c:pt idx="6">
                  <c:v>1.0168477719070926E-2</c:v>
                </c:pt>
                <c:pt idx="7">
                  <c:v>1.014319809069217E-2</c:v>
                </c:pt>
                <c:pt idx="8">
                  <c:v>1.0118043844856707E-2</c:v>
                </c:pt>
                <c:pt idx="9">
                  <c:v>9.994121105232262E-3</c:v>
                </c:pt>
                <c:pt idx="10">
                  <c:v>9.873197173555363E-3</c:v>
                </c:pt>
                <c:pt idx="11">
                  <c:v>9.755164498852378E-3</c:v>
                </c:pt>
                <c:pt idx="12">
                  <c:v>9.2049454020395691E-3</c:v>
                </c:pt>
                <c:pt idx="13">
                  <c:v>8.7508579272478088E-3</c:v>
                </c:pt>
                <c:pt idx="14">
                  <c:v>1.3040494166094756E-2</c:v>
                </c:pt>
                <c:pt idx="15">
                  <c:v>1.3040494166094756E-2</c:v>
                </c:pt>
                <c:pt idx="16">
                  <c:v>1.3040494166094756E-2</c:v>
                </c:pt>
                <c:pt idx="17">
                  <c:v>1.3040494166094756E-2</c:v>
                </c:pt>
                <c:pt idx="18">
                  <c:v>1.3040494166094756E-2</c:v>
                </c:pt>
                <c:pt idx="19">
                  <c:v>1.3040494166094756E-2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D1-40AB-99D0-DCA5716B3815}"/>
            </c:ext>
          </c:extLst>
        </c:ser>
        <c:ser>
          <c:idx val="1"/>
          <c:order val="1"/>
          <c:tx>
            <c:strRef>
              <c:f>'A exemple'!$R$69</c:f>
              <c:strCache>
                <c:ptCount val="1"/>
                <c:pt idx="0">
                  <c:v>Franchise 1000.-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 exemple'!$P$70:$P$89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exemple'!$R$70:$R$89</c:f>
              <c:numCache>
                <c:formatCode>0.0%</c:formatCode>
                <c:ptCount val="20"/>
                <c:pt idx="0">
                  <c:v>-0.13368283093053746</c:v>
                </c:pt>
                <c:pt idx="1">
                  <c:v>-0.12356147789218666</c:v>
                </c:pt>
                <c:pt idx="2">
                  <c:v>-0.10059409928506706</c:v>
                </c:pt>
                <c:pt idx="3">
                  <c:v>-7.7742065086380166E-2</c:v>
                </c:pt>
                <c:pt idx="4">
                  <c:v>-5.500450856627602E-2</c:v>
                </c:pt>
                <c:pt idx="5">
                  <c:v>-3.2380571657005891E-2</c:v>
                </c:pt>
                <c:pt idx="6">
                  <c:v>-9.8694048449806514E-3</c:v>
                </c:pt>
                <c:pt idx="7">
                  <c:v>1.2529832935560771E-2</c:v>
                </c:pt>
                <c:pt idx="8">
                  <c:v>3.4817974407300778E-2</c:v>
                </c:pt>
                <c:pt idx="9">
                  <c:v>3.4391534391534306E-2</c:v>
                </c:pt>
                <c:pt idx="10">
                  <c:v>3.397541380311675E-2</c:v>
                </c:pt>
                <c:pt idx="11">
                  <c:v>3.3569242540168243E-2</c:v>
                </c:pt>
                <c:pt idx="12">
                  <c:v>3.1675841530547706E-2</c:v>
                </c:pt>
                <c:pt idx="13">
                  <c:v>3.0113246396705484E-2</c:v>
                </c:pt>
                <c:pt idx="14">
                  <c:v>3.4402882635552433E-2</c:v>
                </c:pt>
                <c:pt idx="15">
                  <c:v>4.5126973232669794E-2</c:v>
                </c:pt>
                <c:pt idx="16">
                  <c:v>4.5126973232669794E-2</c:v>
                </c:pt>
                <c:pt idx="17">
                  <c:v>4.5126973232669794E-2</c:v>
                </c:pt>
                <c:pt idx="18">
                  <c:v>4.5126973232669794E-2</c:v>
                </c:pt>
                <c:pt idx="19">
                  <c:v>4.5126973232669794E-2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1-40AB-99D0-DCA5716B3815}"/>
            </c:ext>
          </c:extLst>
        </c:ser>
        <c:ser>
          <c:idx val="2"/>
          <c:order val="2"/>
          <c:tx>
            <c:strRef>
              <c:f>'A exemple'!$S$69</c:f>
              <c:strCache>
                <c:ptCount val="1"/>
                <c:pt idx="0">
                  <c:v>Franchise 1500.-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 exemple'!$P$70:$P$89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exemple'!$S$70:$S$89</c:f>
              <c:numCache>
                <c:formatCode>0.0%</c:formatCode>
                <c:ptCount val="20"/>
                <c:pt idx="0">
                  <c:v>-0.22935779816513763</c:v>
                </c:pt>
                <c:pt idx="1">
                  <c:v>-0.21199273167777108</c:v>
                </c:pt>
                <c:pt idx="2">
                  <c:v>-0.18880273889839896</c:v>
                </c:pt>
                <c:pt idx="3">
                  <c:v>-0.16572920851747691</c:v>
                </c:pt>
                <c:pt idx="4">
                  <c:v>-0.14277126540426813</c:v>
                </c:pt>
                <c:pt idx="5">
                  <c:v>-0.11992804317409556</c:v>
                </c:pt>
                <c:pt idx="6">
                  <c:v>-9.7198684079354017E-2</c:v>
                </c:pt>
                <c:pt idx="7">
                  <c:v>-7.4582338902147979E-2</c:v>
                </c:pt>
                <c:pt idx="8">
                  <c:v>-5.2078166848526938E-2</c:v>
                </c:pt>
                <c:pt idx="9">
                  <c:v>5.8788947677836573E-2</c:v>
                </c:pt>
                <c:pt idx="10">
                  <c:v>5.807763043267835E-2</c:v>
                </c:pt>
                <c:pt idx="11">
                  <c:v>5.7383320581484321E-2</c:v>
                </c:pt>
                <c:pt idx="12">
                  <c:v>5.4146737659056046E-2</c:v>
                </c:pt>
                <c:pt idx="13">
                  <c:v>5.1475634866163356E-2</c:v>
                </c:pt>
                <c:pt idx="14">
                  <c:v>5.5765271105010297E-2</c:v>
                </c:pt>
                <c:pt idx="15">
                  <c:v>6.6489361702127658E-2</c:v>
                </c:pt>
                <c:pt idx="16">
                  <c:v>7.7213452299245033E-2</c:v>
                </c:pt>
                <c:pt idx="17">
                  <c:v>7.7213452299245033E-2</c:v>
                </c:pt>
                <c:pt idx="18">
                  <c:v>7.7213452299245033E-2</c:v>
                </c:pt>
                <c:pt idx="19">
                  <c:v>7.7213452299245033E-2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1-40AB-99D0-DCA5716B3815}"/>
            </c:ext>
          </c:extLst>
        </c:ser>
        <c:ser>
          <c:idx val="3"/>
          <c:order val="3"/>
          <c:tx>
            <c:strRef>
              <c:f>'A exemple'!$T$69</c:f>
              <c:strCache>
                <c:ptCount val="1"/>
                <c:pt idx="0">
                  <c:v>Franchise 2000.-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'A exemple'!$P$70:$P$89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exemple'!$T$70:$T$89</c:f>
              <c:numCache>
                <c:formatCode>0.0%</c:formatCode>
                <c:ptCount val="20"/>
                <c:pt idx="0">
                  <c:v>-0.32470511140235908</c:v>
                </c:pt>
                <c:pt idx="1">
                  <c:v>-0.30012113870381585</c:v>
                </c:pt>
                <c:pt idx="2">
                  <c:v>-0.27670929412949347</c:v>
                </c:pt>
                <c:pt idx="3">
                  <c:v>-0.25341502611490557</c:v>
                </c:pt>
                <c:pt idx="4">
                  <c:v>-0.23023745115719865</c:v>
                </c:pt>
                <c:pt idx="5">
                  <c:v>-0.20717569458325003</c:v>
                </c:pt>
                <c:pt idx="6">
                  <c:v>-0.18422889043963708</c:v>
                </c:pt>
                <c:pt idx="7">
                  <c:v>-0.16139618138424819</c:v>
                </c:pt>
                <c:pt idx="8">
                  <c:v>-0.13867671857950598</c:v>
                </c:pt>
                <c:pt idx="9">
                  <c:v>-2.6748971193415596E-2</c:v>
                </c:pt>
                <c:pt idx="10">
                  <c:v>8.2470235214403304E-2</c:v>
                </c:pt>
                <c:pt idx="11">
                  <c:v>8.1484315225707774E-2</c:v>
                </c:pt>
                <c:pt idx="12">
                  <c:v>7.6888367475859629E-2</c:v>
                </c:pt>
                <c:pt idx="13">
                  <c:v>7.3095401509952002E-2</c:v>
                </c:pt>
                <c:pt idx="14">
                  <c:v>7.7385037748798943E-2</c:v>
                </c:pt>
                <c:pt idx="15">
                  <c:v>8.8109128345916318E-2</c:v>
                </c:pt>
                <c:pt idx="16">
                  <c:v>9.8833218943033679E-2</c:v>
                </c:pt>
                <c:pt idx="17">
                  <c:v>0.10955730954015104</c:v>
                </c:pt>
                <c:pt idx="18">
                  <c:v>0.10955730954015104</c:v>
                </c:pt>
                <c:pt idx="19">
                  <c:v>0.10955730954015104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1-40AB-99D0-DCA5716B3815}"/>
            </c:ext>
          </c:extLst>
        </c:ser>
        <c:ser>
          <c:idx val="4"/>
          <c:order val="4"/>
          <c:tx>
            <c:strRef>
              <c:f>'A exemple'!$U$69</c:f>
              <c:strCache>
                <c:ptCount val="1"/>
                <c:pt idx="0">
                  <c:v>Franchise 2500.-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'A exemple'!$P$70:$P$89</c:f>
              <c:numCache>
                <c:formatCode>General</c:formatCode>
                <c:ptCount val="20"/>
                <c:pt idx="0">
                  <c:v>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5000</c:v>
                </c:pt>
                <c:pt idx="13">
                  <c:v>7300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15000</c:v>
                </c:pt>
              </c:numCache>
            </c:numRef>
          </c:cat>
          <c:val>
            <c:numRef>
              <c:f>'A exemple'!$U$70:$U$89</c:f>
              <c:numCache>
                <c:formatCode>0.0%</c:formatCode>
                <c:ptCount val="20"/>
                <c:pt idx="0">
                  <c:v>-0.42038007863695936</c:v>
                </c:pt>
                <c:pt idx="1">
                  <c:v>-0.38855239248940038</c:v>
                </c:pt>
                <c:pt idx="2">
                  <c:v>-0.3649179337428255</c:v>
                </c:pt>
                <c:pt idx="3">
                  <c:v>-0.34140216954600244</c:v>
                </c:pt>
                <c:pt idx="4">
                  <c:v>-0.31800420799519086</c:v>
                </c:pt>
                <c:pt idx="5">
                  <c:v>-0.29472316610033977</c:v>
                </c:pt>
                <c:pt idx="6">
                  <c:v>-0.27155816967401059</c:v>
                </c:pt>
                <c:pt idx="7">
                  <c:v>-0.24850835322195705</c:v>
                </c:pt>
                <c:pt idx="8">
                  <c:v>-0.22557285983533379</c:v>
                </c:pt>
                <c:pt idx="9">
                  <c:v>-0.11258083480305701</c:v>
                </c:pt>
                <c:pt idx="10">
                  <c:v>-2.3231052173072219E-3</c:v>
                </c:pt>
                <c:pt idx="11">
                  <c:v>0.10529839326702364</c:v>
                </c:pt>
                <c:pt idx="12">
                  <c:v>9.9359263604367767E-2</c:v>
                </c:pt>
                <c:pt idx="13">
                  <c:v>9.4457789979409679E-2</c:v>
                </c:pt>
                <c:pt idx="14">
                  <c:v>9.874742621825662E-2</c:v>
                </c:pt>
                <c:pt idx="15">
                  <c:v>0.10947151681537398</c:v>
                </c:pt>
                <c:pt idx="16">
                  <c:v>0.12019560741249136</c:v>
                </c:pt>
                <c:pt idx="17">
                  <c:v>0.1309196980096087</c:v>
                </c:pt>
                <c:pt idx="18">
                  <c:v>0.14164378860672608</c:v>
                </c:pt>
                <c:pt idx="19">
                  <c:v>0.14164378860672608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D1-40AB-99D0-DCA5716B3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847336"/>
        <c:axId val="580847728"/>
      </c:lineChart>
      <c:catAx>
        <c:axId val="580847336"/>
        <c:scaling>
          <c:orientation val="minMax"/>
        </c:scaling>
        <c:delete val="0"/>
        <c:axPos val="b"/>
        <c:title>
          <c:tx>
            <c:strRef>
              <c:f>'A exemple'!$A$101</c:f>
              <c:strCache>
                <c:ptCount val="1"/>
                <c:pt idx="0">
                  <c:v>Montant annuel des prestations en frs (échelle discontinue)</c:v>
                </c:pt>
              </c:strCache>
            </c:strRef>
          </c:tx>
          <c:layout>
            <c:manualLayout>
              <c:xMode val="edge"/>
              <c:yMode val="edge"/>
              <c:x val="0.3211012184256784"/>
              <c:y val="0.9330832987981765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84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847728"/>
        <c:scaling>
          <c:orientation val="minMax"/>
          <c:max val="0.15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'A exemple'!$A$100</c:f>
              <c:strCache>
                <c:ptCount val="1"/>
                <c:pt idx="0">
                  <c:v>Ecart en % par rapport à F300</c:v>
                </c:pt>
              </c:strCache>
            </c:strRef>
          </c:tx>
          <c:layout>
            <c:manualLayout>
              <c:xMode val="edge"/>
              <c:yMode val="edge"/>
              <c:x val="8.027522935779817E-3"/>
              <c:y val="0.4436093185720206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847336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6009174311926603E-2"/>
          <c:y val="0.97218104315907883"/>
          <c:w val="0.79472537263117338"/>
          <c:h val="1.8045112781954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 Enfants'!$A$97</c:f>
          <c:strCache>
            <c:ptCount val="1"/>
            <c:pt idx="0">
              <c:v>G1 Gain (-) ou perte (+) par an en frs en fonction des prestations annuelles et de la franchise choisie pour une prime mensuelle de base de 82.1 frs par rapport au total à payer avec la franchise ordinaire de 0 frs</c:v>
            </c:pt>
          </c:strCache>
        </c:strRef>
      </c:tx>
      <c:layout>
        <c:manualLayout>
          <c:xMode val="edge"/>
          <c:yMode val="edge"/>
          <c:x val="0.12840924003817702"/>
          <c:y val="2.4619840695148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454638142321094E-2"/>
          <c:y val="0.10499641655885701"/>
          <c:w val="0.88522813229604913"/>
          <c:h val="0.83417842672967768"/>
        </c:manualLayout>
      </c:layout>
      <c:lineChart>
        <c:grouping val="standard"/>
        <c:varyColors val="0"/>
        <c:ser>
          <c:idx val="0"/>
          <c:order val="0"/>
          <c:tx>
            <c:strRef>
              <c:f>'E Enfants'!$L$72</c:f>
              <c:strCache>
                <c:ptCount val="1"/>
                <c:pt idx="0">
                  <c:v>Franchise 100.-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 Enfants'!$K$73:$K$93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Enfants'!$L$73:$L$93</c:f>
              <c:numCache>
                <c:formatCode>#,##0</c:formatCode>
                <c:ptCount val="21"/>
                <c:pt idx="0">
                  <c:v>-69.600000000000023</c:v>
                </c:pt>
                <c:pt idx="1">
                  <c:v>20.399999999999977</c:v>
                </c:pt>
                <c:pt idx="2">
                  <c:v>20.399999999999977</c:v>
                </c:pt>
                <c:pt idx="3">
                  <c:v>20.399999999999977</c:v>
                </c:pt>
                <c:pt idx="4">
                  <c:v>20.400000000000091</c:v>
                </c:pt>
                <c:pt idx="5">
                  <c:v>20.400000000000091</c:v>
                </c:pt>
                <c:pt idx="6">
                  <c:v>20.400000000000091</c:v>
                </c:pt>
                <c:pt idx="7">
                  <c:v>20.400000000000091</c:v>
                </c:pt>
                <c:pt idx="8">
                  <c:v>20.400000000000091</c:v>
                </c:pt>
                <c:pt idx="9">
                  <c:v>20.400000000000091</c:v>
                </c:pt>
                <c:pt idx="10">
                  <c:v>20.400000000000091</c:v>
                </c:pt>
                <c:pt idx="11">
                  <c:v>20.400000000000091</c:v>
                </c:pt>
                <c:pt idx="12">
                  <c:v>20.400000000000091</c:v>
                </c:pt>
                <c:pt idx="13">
                  <c:v>20.400000000000091</c:v>
                </c:pt>
                <c:pt idx="14">
                  <c:v>30.400000000000091</c:v>
                </c:pt>
                <c:pt idx="15">
                  <c:v>30.400000000000091</c:v>
                </c:pt>
                <c:pt idx="16">
                  <c:v>30.400000000000091</c:v>
                </c:pt>
                <c:pt idx="17">
                  <c:v>30.400000000000091</c:v>
                </c:pt>
                <c:pt idx="18">
                  <c:v>30.400000000000091</c:v>
                </c:pt>
                <c:pt idx="19">
                  <c:v>30.400000000000091</c:v>
                </c:pt>
                <c:pt idx="20">
                  <c:v>30.400000000000091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C-479B-812B-FC8840E75948}"/>
            </c:ext>
          </c:extLst>
        </c:ser>
        <c:ser>
          <c:idx val="1"/>
          <c:order val="1"/>
          <c:tx>
            <c:strRef>
              <c:f>'E Enfants'!$M$72</c:f>
              <c:strCache>
                <c:ptCount val="1"/>
                <c:pt idx="0">
                  <c:v>Franchise 200.-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'E Enfants'!$K$73:$K$93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Enfants'!$M$73:$M$93</c:f>
              <c:numCache>
                <c:formatCode>#,##0</c:formatCode>
                <c:ptCount val="21"/>
                <c:pt idx="0">
                  <c:v>-139.19999999999993</c:v>
                </c:pt>
                <c:pt idx="1">
                  <c:v>-49.199999999999932</c:v>
                </c:pt>
                <c:pt idx="2">
                  <c:v>40.800000000000068</c:v>
                </c:pt>
                <c:pt idx="3">
                  <c:v>40.800000000000068</c:v>
                </c:pt>
                <c:pt idx="4">
                  <c:v>40.800000000000182</c:v>
                </c:pt>
                <c:pt idx="5">
                  <c:v>40.800000000000182</c:v>
                </c:pt>
                <c:pt idx="6">
                  <c:v>40.800000000000182</c:v>
                </c:pt>
                <c:pt idx="7">
                  <c:v>40.800000000000182</c:v>
                </c:pt>
                <c:pt idx="8">
                  <c:v>40.800000000000182</c:v>
                </c:pt>
                <c:pt idx="9">
                  <c:v>40.800000000000182</c:v>
                </c:pt>
                <c:pt idx="10">
                  <c:v>40.800000000000182</c:v>
                </c:pt>
                <c:pt idx="11">
                  <c:v>40.800000000000182</c:v>
                </c:pt>
                <c:pt idx="12">
                  <c:v>40.800000000000182</c:v>
                </c:pt>
                <c:pt idx="13">
                  <c:v>40.800000000000182</c:v>
                </c:pt>
                <c:pt idx="14">
                  <c:v>50.800000000000182</c:v>
                </c:pt>
                <c:pt idx="15">
                  <c:v>60.800000000000182</c:v>
                </c:pt>
                <c:pt idx="16">
                  <c:v>60.800000000000182</c:v>
                </c:pt>
                <c:pt idx="17">
                  <c:v>60.800000000000182</c:v>
                </c:pt>
                <c:pt idx="18">
                  <c:v>60.800000000000182</c:v>
                </c:pt>
                <c:pt idx="19">
                  <c:v>60.800000000000182</c:v>
                </c:pt>
                <c:pt idx="20">
                  <c:v>60.800000000000182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C-479B-812B-FC8840E75948}"/>
            </c:ext>
          </c:extLst>
        </c:ser>
        <c:ser>
          <c:idx val="2"/>
          <c:order val="2"/>
          <c:tx>
            <c:strRef>
              <c:f>'E Enfants'!$N$72</c:f>
              <c:strCache>
                <c:ptCount val="1"/>
                <c:pt idx="0">
                  <c:v>Franchise 300.-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'E Enfants'!$K$73:$K$93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Enfants'!$N$73:$N$93</c:f>
              <c:numCache>
                <c:formatCode>#,##0</c:formatCode>
                <c:ptCount val="21"/>
                <c:pt idx="0">
                  <c:v>-210</c:v>
                </c:pt>
                <c:pt idx="1">
                  <c:v>-120</c:v>
                </c:pt>
                <c:pt idx="2">
                  <c:v>-30</c:v>
                </c:pt>
                <c:pt idx="3">
                  <c:v>59.999999999999886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FC-479B-812B-FC8840E75948}"/>
            </c:ext>
          </c:extLst>
        </c:ser>
        <c:ser>
          <c:idx val="3"/>
          <c:order val="3"/>
          <c:tx>
            <c:strRef>
              <c:f>'E Enfants'!$O$72</c:f>
              <c:strCache>
                <c:ptCount val="1"/>
                <c:pt idx="0">
                  <c:v>Franchise 400.-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 Enfants'!$K$73:$K$93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Enfants'!$O$73:$O$93</c:f>
              <c:numCache>
                <c:formatCode>#,##0</c:formatCode>
                <c:ptCount val="21"/>
                <c:pt idx="0">
                  <c:v>-279.60000000000002</c:v>
                </c:pt>
                <c:pt idx="1">
                  <c:v>-189.60000000000002</c:v>
                </c:pt>
                <c:pt idx="2">
                  <c:v>-99.600000000000023</c:v>
                </c:pt>
                <c:pt idx="3">
                  <c:v>-9.6000000000000227</c:v>
                </c:pt>
                <c:pt idx="4">
                  <c:v>80.400000000000091</c:v>
                </c:pt>
                <c:pt idx="5">
                  <c:v>80.400000000000091</c:v>
                </c:pt>
                <c:pt idx="6">
                  <c:v>80.400000000000091</c:v>
                </c:pt>
                <c:pt idx="7">
                  <c:v>80.400000000000091</c:v>
                </c:pt>
                <c:pt idx="8">
                  <c:v>80.400000000000091</c:v>
                </c:pt>
                <c:pt idx="9">
                  <c:v>80.400000000000091</c:v>
                </c:pt>
                <c:pt idx="10">
                  <c:v>80.400000000000091</c:v>
                </c:pt>
                <c:pt idx="11">
                  <c:v>80.400000000000091</c:v>
                </c:pt>
                <c:pt idx="12">
                  <c:v>80.400000000000091</c:v>
                </c:pt>
                <c:pt idx="13">
                  <c:v>80.400000000000091</c:v>
                </c:pt>
                <c:pt idx="14">
                  <c:v>90.400000000000091</c:v>
                </c:pt>
                <c:pt idx="15">
                  <c:v>100.40000000000009</c:v>
                </c:pt>
                <c:pt idx="16">
                  <c:v>110.40000000000009</c:v>
                </c:pt>
                <c:pt idx="17">
                  <c:v>120.40000000000009</c:v>
                </c:pt>
                <c:pt idx="18">
                  <c:v>120.40000000000009</c:v>
                </c:pt>
                <c:pt idx="19">
                  <c:v>120.40000000000009</c:v>
                </c:pt>
                <c:pt idx="20">
                  <c:v>120.40000000000009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FC-479B-812B-FC8840E75948}"/>
            </c:ext>
          </c:extLst>
        </c:ser>
        <c:ser>
          <c:idx val="4"/>
          <c:order val="4"/>
          <c:tx>
            <c:strRef>
              <c:f>'E Enfants'!$P$72</c:f>
              <c:strCache>
                <c:ptCount val="1"/>
                <c:pt idx="0">
                  <c:v>Franchise 500.-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'E Enfants'!$K$73:$K$93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Enfants'!$P$73:$P$93</c:f>
              <c:numCache>
                <c:formatCode>#,##0</c:formatCode>
                <c:ptCount val="21"/>
                <c:pt idx="0">
                  <c:v>-349.19999999999993</c:v>
                </c:pt>
                <c:pt idx="1">
                  <c:v>-259.19999999999993</c:v>
                </c:pt>
                <c:pt idx="2">
                  <c:v>-169.19999999999993</c:v>
                </c:pt>
                <c:pt idx="3">
                  <c:v>-79.199999999999932</c:v>
                </c:pt>
                <c:pt idx="4">
                  <c:v>10.800000000000182</c:v>
                </c:pt>
                <c:pt idx="5">
                  <c:v>100.80000000000018</c:v>
                </c:pt>
                <c:pt idx="6">
                  <c:v>100.80000000000018</c:v>
                </c:pt>
                <c:pt idx="7">
                  <c:v>100.80000000000018</c:v>
                </c:pt>
                <c:pt idx="8">
                  <c:v>100.80000000000018</c:v>
                </c:pt>
                <c:pt idx="9">
                  <c:v>100.80000000000018</c:v>
                </c:pt>
                <c:pt idx="10">
                  <c:v>100.80000000000018</c:v>
                </c:pt>
                <c:pt idx="11">
                  <c:v>100.80000000000018</c:v>
                </c:pt>
                <c:pt idx="12">
                  <c:v>100.80000000000018</c:v>
                </c:pt>
                <c:pt idx="13">
                  <c:v>100.80000000000018</c:v>
                </c:pt>
                <c:pt idx="14">
                  <c:v>110.80000000000018</c:v>
                </c:pt>
                <c:pt idx="15">
                  <c:v>120.80000000000018</c:v>
                </c:pt>
                <c:pt idx="16">
                  <c:v>130.80000000000018</c:v>
                </c:pt>
                <c:pt idx="17">
                  <c:v>140.80000000000018</c:v>
                </c:pt>
                <c:pt idx="18">
                  <c:v>150.80000000000018</c:v>
                </c:pt>
                <c:pt idx="19">
                  <c:v>150.80000000000018</c:v>
                </c:pt>
                <c:pt idx="20">
                  <c:v>150.80000000000018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FC-479B-812B-FC8840E75948}"/>
            </c:ext>
          </c:extLst>
        </c:ser>
        <c:ser>
          <c:idx val="5"/>
          <c:order val="5"/>
          <c:tx>
            <c:strRef>
              <c:f>'E Enfants'!$Q$72</c:f>
              <c:strCache>
                <c:ptCount val="1"/>
                <c:pt idx="0">
                  <c:v>Franchise 600.-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'E Enfants'!$K$73:$K$93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Enfants'!$Q$73:$Q$93</c:f>
              <c:numCache>
                <c:formatCode>#,##0</c:formatCode>
                <c:ptCount val="21"/>
                <c:pt idx="0">
                  <c:v>-492.59999999999997</c:v>
                </c:pt>
                <c:pt idx="1">
                  <c:v>-402.6</c:v>
                </c:pt>
                <c:pt idx="2">
                  <c:v>-312.60000000000002</c:v>
                </c:pt>
                <c:pt idx="3">
                  <c:v>-222.60000000000002</c:v>
                </c:pt>
                <c:pt idx="4">
                  <c:v>-132.59999999999991</c:v>
                </c:pt>
                <c:pt idx="5">
                  <c:v>-42.599999999999909</c:v>
                </c:pt>
                <c:pt idx="6">
                  <c:v>47.400000000000091</c:v>
                </c:pt>
                <c:pt idx="7">
                  <c:v>47.400000000000091</c:v>
                </c:pt>
                <c:pt idx="8">
                  <c:v>47.400000000000091</c:v>
                </c:pt>
                <c:pt idx="9">
                  <c:v>47.400000000000091</c:v>
                </c:pt>
                <c:pt idx="10">
                  <c:v>47.400000000000091</c:v>
                </c:pt>
                <c:pt idx="11">
                  <c:v>47.400000000000091</c:v>
                </c:pt>
                <c:pt idx="12">
                  <c:v>47.400000000000091</c:v>
                </c:pt>
                <c:pt idx="13">
                  <c:v>47.400000000000091</c:v>
                </c:pt>
                <c:pt idx="14">
                  <c:v>57.400000000000091</c:v>
                </c:pt>
                <c:pt idx="15">
                  <c:v>67.400000000000091</c:v>
                </c:pt>
                <c:pt idx="16">
                  <c:v>77.400000000000091</c:v>
                </c:pt>
                <c:pt idx="17">
                  <c:v>87.400000000000091</c:v>
                </c:pt>
                <c:pt idx="18">
                  <c:v>97.400000000000091</c:v>
                </c:pt>
                <c:pt idx="19">
                  <c:v>107.40000000000009</c:v>
                </c:pt>
                <c:pt idx="20">
                  <c:v>107.40000000000009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FC-479B-812B-FC8840E75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62936"/>
        <c:axId val="502663328"/>
      </c:lineChart>
      <c:catAx>
        <c:axId val="502662936"/>
        <c:scaling>
          <c:orientation val="minMax"/>
        </c:scaling>
        <c:delete val="0"/>
        <c:axPos val="b"/>
        <c:title>
          <c:tx>
            <c:strRef>
              <c:f>'E Enfants'!$A$104</c:f>
              <c:strCache>
                <c:ptCount val="1"/>
                <c:pt idx="0">
                  <c:v>Montant annuel des prestations en frs (échelle discontinue)</c:v>
                </c:pt>
              </c:strCache>
            </c:strRef>
          </c:tx>
          <c:layout>
            <c:manualLayout>
              <c:xMode val="edge"/>
              <c:yMode val="edge"/>
              <c:x val="0.32272757098544502"/>
              <c:y val="0.9478642468750059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6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66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'E Enfants'!$A$102</c:f>
              <c:strCache>
                <c:ptCount val="1"/>
                <c:pt idx="0">
                  <c:v>Ecart en frs par rapport à F0  . </c:v>
                </c:pt>
              </c:strCache>
            </c:strRef>
          </c:tx>
          <c:layout>
            <c:manualLayout>
              <c:xMode val="edge"/>
              <c:yMode val="edge"/>
              <c:x val="2.1590909090909091E-2"/>
              <c:y val="0.4511225651464095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6293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545454545454555E-3"/>
          <c:y val="0.97538053941664249"/>
          <c:w val="0.98522816750178954"/>
          <c:h val="1.81028240405503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 Enfants'!$A$98</c:f>
          <c:strCache>
            <c:ptCount val="1"/>
            <c:pt idx="0">
              <c:v>G2 Gain (-) ou perte (+) par an en % en fonction des prestations annuelles et de la franchise choisie pour une prime mensuelle de base de 82.1 frs par rapport au total à payer avec la franchise ordinaire de 0 frs </c:v>
            </c:pt>
          </c:strCache>
        </c:strRef>
      </c:tx>
      <c:layout>
        <c:manualLayout>
          <c:xMode val="edge"/>
          <c:yMode val="edge"/>
          <c:x val="0.12114300712410948"/>
          <c:y val="2.46913580246913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428711097172606E-2"/>
          <c:y val="9.7313094168074057E-2"/>
          <c:w val="0.89028720472188294"/>
          <c:h val="0.83224482027323032"/>
        </c:manualLayout>
      </c:layout>
      <c:lineChart>
        <c:grouping val="standard"/>
        <c:varyColors val="0"/>
        <c:ser>
          <c:idx val="0"/>
          <c:order val="0"/>
          <c:tx>
            <c:strRef>
              <c:f>'E Enfants'!$U$72</c:f>
              <c:strCache>
                <c:ptCount val="1"/>
                <c:pt idx="0">
                  <c:v>Franchise 100.-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 Enfants'!$T$73:$T$93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Enfants'!$U$73:$U$93</c:f>
              <c:numCache>
                <c:formatCode>0.0%</c:formatCode>
                <c:ptCount val="21"/>
                <c:pt idx="0">
                  <c:v>-7.064555420219247E-2</c:v>
                </c:pt>
                <c:pt idx="1">
                  <c:v>2.0498392282958178E-2</c:v>
                </c:pt>
                <c:pt idx="2">
                  <c:v>2.0294468762435316E-2</c:v>
                </c:pt>
                <c:pt idx="3">
                  <c:v>2.0094562647754118E-2</c:v>
                </c:pt>
                <c:pt idx="4">
                  <c:v>1.9898556379243166E-2</c:v>
                </c:pt>
                <c:pt idx="5">
                  <c:v>1.9706336939721885E-2</c:v>
                </c:pt>
                <c:pt idx="6">
                  <c:v>1.9517795637198711E-2</c:v>
                </c:pt>
                <c:pt idx="7">
                  <c:v>1.9241652518392844E-2</c:v>
                </c:pt>
                <c:pt idx="8">
                  <c:v>1.8798378179137574E-2</c:v>
                </c:pt>
                <c:pt idx="9">
                  <c:v>1.7970401691332006E-2</c:v>
                </c:pt>
                <c:pt idx="10">
                  <c:v>1.72122848464395E-2</c:v>
                </c:pt>
                <c:pt idx="11">
                  <c:v>1.6515544041450853E-2</c:v>
                </c:pt>
                <c:pt idx="12">
                  <c:v>1.5873015873015945E-2</c:v>
                </c:pt>
                <c:pt idx="13">
                  <c:v>1.5278609946075564E-2</c:v>
                </c:pt>
                <c:pt idx="14">
                  <c:v>2.2768124625524338E-2</c:v>
                </c:pt>
                <c:pt idx="15">
                  <c:v>2.2768124625524338E-2</c:v>
                </c:pt>
                <c:pt idx="16">
                  <c:v>2.2768124625524338E-2</c:v>
                </c:pt>
                <c:pt idx="17">
                  <c:v>2.2768124625524338E-2</c:v>
                </c:pt>
                <c:pt idx="18">
                  <c:v>2.2768124625524338E-2</c:v>
                </c:pt>
                <c:pt idx="19">
                  <c:v>2.2768124625524338E-2</c:v>
                </c:pt>
                <c:pt idx="20">
                  <c:v>2.2768124625524338E-2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03-4FA2-8C00-6DDDCE35DDFE}"/>
            </c:ext>
          </c:extLst>
        </c:ser>
        <c:ser>
          <c:idx val="1"/>
          <c:order val="1"/>
          <c:tx>
            <c:strRef>
              <c:f>'E Enfants'!$V$72</c:f>
              <c:strCache>
                <c:ptCount val="1"/>
                <c:pt idx="0">
                  <c:v>Franchise 200.-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'E Enfants'!$T$73:$T$93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Enfants'!$V$73:$V$93</c:f>
              <c:numCache>
                <c:formatCode>0.0%</c:formatCode>
                <c:ptCount val="21"/>
                <c:pt idx="0">
                  <c:v>-0.14129110840438483</c:v>
                </c:pt>
                <c:pt idx="1">
                  <c:v>-4.9437299035369711E-2</c:v>
                </c:pt>
                <c:pt idx="2">
                  <c:v>4.0588937524870743E-2</c:v>
                </c:pt>
                <c:pt idx="3">
                  <c:v>4.0189125295508346E-2</c:v>
                </c:pt>
                <c:pt idx="4">
                  <c:v>3.9797112758486332E-2</c:v>
                </c:pt>
                <c:pt idx="5">
                  <c:v>3.941267387944377E-2</c:v>
                </c:pt>
                <c:pt idx="6">
                  <c:v>3.9035591274397423E-2</c:v>
                </c:pt>
                <c:pt idx="7">
                  <c:v>3.8483305036785688E-2</c:v>
                </c:pt>
                <c:pt idx="8">
                  <c:v>3.7596756358275148E-2</c:v>
                </c:pt>
                <c:pt idx="9">
                  <c:v>3.5940803382664012E-2</c:v>
                </c:pt>
                <c:pt idx="10">
                  <c:v>3.4424569692878999E-2</c:v>
                </c:pt>
                <c:pt idx="11">
                  <c:v>3.3031088082901706E-2</c:v>
                </c:pt>
                <c:pt idx="12">
                  <c:v>3.174603174603189E-2</c:v>
                </c:pt>
                <c:pt idx="13">
                  <c:v>3.0557219892151127E-2</c:v>
                </c:pt>
                <c:pt idx="14">
                  <c:v>3.8046734571599905E-2</c:v>
                </c:pt>
                <c:pt idx="15">
                  <c:v>4.5536249251048676E-2</c:v>
                </c:pt>
                <c:pt idx="16">
                  <c:v>4.5536249251048676E-2</c:v>
                </c:pt>
                <c:pt idx="17">
                  <c:v>4.5536249251048676E-2</c:v>
                </c:pt>
                <c:pt idx="18">
                  <c:v>4.5536249251048676E-2</c:v>
                </c:pt>
                <c:pt idx="19">
                  <c:v>4.5536249251048676E-2</c:v>
                </c:pt>
                <c:pt idx="20">
                  <c:v>4.5536249251048676E-2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03-4FA2-8C00-6DDDCE35DDFE}"/>
            </c:ext>
          </c:extLst>
        </c:ser>
        <c:ser>
          <c:idx val="2"/>
          <c:order val="2"/>
          <c:tx>
            <c:strRef>
              <c:f>'E Enfants'!$W$72</c:f>
              <c:strCache>
                <c:ptCount val="1"/>
                <c:pt idx="0">
                  <c:v>Franchise 300.-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'E Enfants'!$T$73:$T$93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Enfants'!$W$73:$W$93</c:f>
              <c:numCache>
                <c:formatCode>0.0%</c:formatCode>
                <c:ptCount val="21"/>
                <c:pt idx="0">
                  <c:v>-0.2131546894031669</c:v>
                </c:pt>
                <c:pt idx="1">
                  <c:v>-0.12057877813504823</c:v>
                </c:pt>
                <c:pt idx="2">
                  <c:v>-2.9844807003581379E-2</c:v>
                </c:pt>
                <c:pt idx="3">
                  <c:v>5.9101654846335588E-2</c:v>
                </c:pt>
                <c:pt idx="4">
                  <c:v>5.8525165821303168E-2</c:v>
                </c:pt>
                <c:pt idx="5">
                  <c:v>5.7959814528593522E-2</c:v>
                </c:pt>
                <c:pt idx="6">
                  <c:v>5.740528128587831E-2</c:v>
                </c:pt>
                <c:pt idx="7">
                  <c:v>5.6593095642331642E-2</c:v>
                </c:pt>
                <c:pt idx="8">
                  <c:v>5.5289347585698499E-2</c:v>
                </c:pt>
                <c:pt idx="9">
                  <c:v>5.2854122621564491E-2</c:v>
                </c:pt>
                <c:pt idx="10">
                  <c:v>5.0624367195410067E-2</c:v>
                </c:pt>
                <c:pt idx="11">
                  <c:v>4.8575129533678763E-2</c:v>
                </c:pt>
                <c:pt idx="12">
                  <c:v>4.6685340802987869E-2</c:v>
                </c:pt>
                <c:pt idx="13">
                  <c:v>4.4937088076692638E-2</c:v>
                </c:pt>
                <c:pt idx="14">
                  <c:v>5.2426602756141409E-2</c:v>
                </c:pt>
                <c:pt idx="15">
                  <c:v>5.991611743559018E-2</c:v>
                </c:pt>
                <c:pt idx="16">
                  <c:v>6.7405632115038958E-2</c:v>
                </c:pt>
                <c:pt idx="17">
                  <c:v>6.7405632115038958E-2</c:v>
                </c:pt>
                <c:pt idx="18">
                  <c:v>6.7405632115038958E-2</c:v>
                </c:pt>
                <c:pt idx="19">
                  <c:v>6.7405632115038958E-2</c:v>
                </c:pt>
                <c:pt idx="20">
                  <c:v>6.7405632115038958E-2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03-4FA2-8C00-6DDDCE35DDFE}"/>
            </c:ext>
          </c:extLst>
        </c:ser>
        <c:ser>
          <c:idx val="3"/>
          <c:order val="3"/>
          <c:tx>
            <c:strRef>
              <c:f>'E Enfants'!$X$72</c:f>
              <c:strCache>
                <c:ptCount val="1"/>
                <c:pt idx="0">
                  <c:v>Franchise 400.-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 Enfants'!$T$73:$T$93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Enfants'!$X$73:$X$93</c:f>
              <c:numCache>
                <c:formatCode>0.0%</c:formatCode>
                <c:ptCount val="21"/>
                <c:pt idx="0">
                  <c:v>-0.28380024360535938</c:v>
                </c:pt>
                <c:pt idx="1">
                  <c:v>-0.19051446945337625</c:v>
                </c:pt>
                <c:pt idx="2">
                  <c:v>-9.9084759251890198E-2</c:v>
                </c:pt>
                <c:pt idx="3">
                  <c:v>-9.4562647754137339E-3</c:v>
                </c:pt>
                <c:pt idx="4">
                  <c:v>7.8423722200546331E-2</c:v>
                </c:pt>
                <c:pt idx="5">
                  <c:v>7.7666151468315403E-2</c:v>
                </c:pt>
                <c:pt idx="6">
                  <c:v>7.6923076923077024E-2</c:v>
                </c:pt>
                <c:pt idx="7">
                  <c:v>7.5834748160724497E-2</c:v>
                </c:pt>
                <c:pt idx="8">
                  <c:v>7.4087725764836077E-2</c:v>
                </c:pt>
                <c:pt idx="9">
                  <c:v>7.08245243128965E-2</c:v>
                </c:pt>
                <c:pt idx="10">
                  <c:v>6.7836652041849563E-2</c:v>
                </c:pt>
                <c:pt idx="11">
                  <c:v>6.5090673575129612E-2</c:v>
                </c:pt>
                <c:pt idx="12">
                  <c:v>6.2558356676003818E-2</c:v>
                </c:pt>
                <c:pt idx="13">
                  <c:v>6.0215698022768202E-2</c:v>
                </c:pt>
                <c:pt idx="14">
                  <c:v>6.770521270221698E-2</c:v>
                </c:pt>
                <c:pt idx="15">
                  <c:v>7.5194727381665744E-2</c:v>
                </c:pt>
                <c:pt idx="16">
                  <c:v>8.2684242061114521E-2</c:v>
                </c:pt>
                <c:pt idx="17">
                  <c:v>9.0173756740563285E-2</c:v>
                </c:pt>
                <c:pt idx="18">
                  <c:v>9.0173756740563285E-2</c:v>
                </c:pt>
                <c:pt idx="19">
                  <c:v>9.0173756740563285E-2</c:v>
                </c:pt>
                <c:pt idx="20">
                  <c:v>9.0173756740563285E-2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03-4FA2-8C00-6DDDCE35DDFE}"/>
            </c:ext>
          </c:extLst>
        </c:ser>
        <c:ser>
          <c:idx val="4"/>
          <c:order val="4"/>
          <c:tx>
            <c:strRef>
              <c:f>'E Enfants'!$Y$72</c:f>
              <c:strCache>
                <c:ptCount val="1"/>
                <c:pt idx="0">
                  <c:v>Franchise 500.-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'E Enfants'!$T$73:$T$93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Enfants'!$Y$73:$Y$93</c:f>
              <c:numCache>
                <c:formatCode>0.0%</c:formatCode>
                <c:ptCount val="21"/>
                <c:pt idx="0">
                  <c:v>-0.3544457978075517</c:v>
                </c:pt>
                <c:pt idx="1">
                  <c:v>-0.26045016077170413</c:v>
                </c:pt>
                <c:pt idx="2">
                  <c:v>-0.1683247115001989</c:v>
                </c:pt>
                <c:pt idx="3">
                  <c:v>-7.8014184397163053E-2</c:v>
                </c:pt>
                <c:pt idx="4">
                  <c:v>1.0534529847834748E-2</c:v>
                </c:pt>
                <c:pt idx="5">
                  <c:v>9.7372488408037292E-2</c:v>
                </c:pt>
                <c:pt idx="6">
                  <c:v>9.6440872560275739E-2</c:v>
                </c:pt>
                <c:pt idx="7">
                  <c:v>9.5076400679117337E-2</c:v>
                </c:pt>
                <c:pt idx="8">
                  <c:v>9.2886103943973647E-2</c:v>
                </c:pt>
                <c:pt idx="9">
                  <c:v>8.8794926004228503E-2</c:v>
                </c:pt>
                <c:pt idx="10">
                  <c:v>8.5048936888289059E-2</c:v>
                </c:pt>
                <c:pt idx="11">
                  <c:v>8.1606217616580476E-2</c:v>
                </c:pt>
                <c:pt idx="12">
                  <c:v>7.8431372549019759E-2</c:v>
                </c:pt>
                <c:pt idx="13">
                  <c:v>7.5494307968843766E-2</c:v>
                </c:pt>
                <c:pt idx="14">
                  <c:v>8.2983822648292543E-2</c:v>
                </c:pt>
                <c:pt idx="15">
                  <c:v>9.0473337327741307E-2</c:v>
                </c:pt>
                <c:pt idx="16">
                  <c:v>9.7962852007190085E-2</c:v>
                </c:pt>
                <c:pt idx="17">
                  <c:v>0.10545236668663886</c:v>
                </c:pt>
                <c:pt idx="18">
                  <c:v>0.11294188136608763</c:v>
                </c:pt>
                <c:pt idx="19">
                  <c:v>0.11294188136608763</c:v>
                </c:pt>
                <c:pt idx="20">
                  <c:v>0.11294188136608763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03-4FA2-8C00-6DDDCE35DDFE}"/>
            </c:ext>
          </c:extLst>
        </c:ser>
        <c:ser>
          <c:idx val="5"/>
          <c:order val="5"/>
          <c:tx>
            <c:strRef>
              <c:f>'E Enfants'!$Z$72</c:f>
              <c:strCache>
                <c:ptCount val="1"/>
                <c:pt idx="0">
                  <c:v>Franchise 600.-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'E Enfants'!$T$73:$T$93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Enfants'!$Z$73:$Z$93</c:f>
              <c:numCache>
                <c:formatCode>0.0%</c:formatCode>
                <c:ptCount val="21"/>
                <c:pt idx="0">
                  <c:v>-0.5</c:v>
                </c:pt>
                <c:pt idx="1">
                  <c:v>-0.40454180064308687</c:v>
                </c:pt>
                <c:pt idx="2">
                  <c:v>-0.31098288897731802</c:v>
                </c:pt>
                <c:pt idx="3">
                  <c:v>-0.21926713947990548</c:v>
                </c:pt>
                <c:pt idx="4">
                  <c:v>-0.12934061646507991</c:v>
                </c:pt>
                <c:pt idx="5">
                  <c:v>-4.1151468315301309E-2</c:v>
                </c:pt>
                <c:pt idx="6">
                  <c:v>4.5350172215843955E-2</c:v>
                </c:pt>
                <c:pt idx="7">
                  <c:v>4.4708545557442088E-2</c:v>
                </c:pt>
                <c:pt idx="8">
                  <c:v>4.3678584592701894E-2</c:v>
                </c:pt>
                <c:pt idx="9">
                  <c:v>4.1754756871036025E-2</c:v>
                </c:pt>
                <c:pt idx="10">
                  <c:v>3.999325008437403E-2</c:v>
                </c:pt>
                <c:pt idx="11">
                  <c:v>3.8374352331606298E-2</c:v>
                </c:pt>
                <c:pt idx="12">
                  <c:v>3.6881419234360488E-2</c:v>
                </c:pt>
                <c:pt idx="13">
                  <c:v>3.5500299580587251E-2</c:v>
                </c:pt>
                <c:pt idx="14">
                  <c:v>4.2989814260036022E-2</c:v>
                </c:pt>
                <c:pt idx="15">
                  <c:v>5.0479328939484799E-2</c:v>
                </c:pt>
                <c:pt idx="16">
                  <c:v>5.796884361893357E-2</c:v>
                </c:pt>
                <c:pt idx="17">
                  <c:v>6.5458358298382341E-2</c:v>
                </c:pt>
                <c:pt idx="18">
                  <c:v>7.2947872977831119E-2</c:v>
                </c:pt>
                <c:pt idx="19">
                  <c:v>8.0437387657279882E-2</c:v>
                </c:pt>
                <c:pt idx="20">
                  <c:v>8.0437387657279882E-2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03-4FA2-8C00-6DDDCE35D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64112"/>
        <c:axId val="502664504"/>
      </c:lineChart>
      <c:catAx>
        <c:axId val="502664112"/>
        <c:scaling>
          <c:orientation val="minMax"/>
        </c:scaling>
        <c:delete val="0"/>
        <c:axPos val="b"/>
        <c:title>
          <c:tx>
            <c:strRef>
              <c:f>'E Enfants'!$A$104</c:f>
              <c:strCache>
                <c:ptCount val="1"/>
                <c:pt idx="0">
                  <c:v>Montant annuel des prestations en frs (échelle discontinue)</c:v>
                </c:pt>
              </c:strCache>
            </c:strRef>
          </c:tx>
          <c:layout>
            <c:manualLayout>
              <c:xMode val="edge"/>
              <c:yMode val="edge"/>
              <c:x val="0.32800059992500941"/>
              <c:y val="0.9375463415656920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64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664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'E Enfants'!$A$103</c:f>
              <c:strCache>
                <c:ptCount val="1"/>
                <c:pt idx="0">
                  <c:v>Ecart en % par rapport à F0  .</c:v>
                </c:pt>
              </c:strCache>
            </c:strRef>
          </c:tx>
          <c:layout>
            <c:manualLayout>
              <c:xMode val="edge"/>
              <c:yMode val="edge"/>
              <c:x val="9.1428571428571418E-3"/>
              <c:y val="0.4495284358518365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64112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000000000000002E-3"/>
          <c:y val="0.97530959501521997"/>
          <c:w val="0.91085864266966632"/>
          <c:h val="1.74291938997821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 exemple'!$A$97</c:f>
          <c:strCache>
            <c:ptCount val="1"/>
            <c:pt idx="0">
              <c:v>G1 Gain (-) ou perte (+) par an en frs en fonction des prestations annuelles et de la franchise choisie pour une prime mensuelle de base de 82.1 frs par rapport au total à payer avec la franchise ordinaire de 0 frs</c:v>
            </c:pt>
          </c:strCache>
        </c:strRef>
      </c:tx>
      <c:layout>
        <c:manualLayout>
          <c:xMode val="edge"/>
          <c:yMode val="edge"/>
          <c:x val="0.1285553256354901"/>
          <c:y val="2.50368188512518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5149237657177"/>
          <c:y val="0.10824745187142919"/>
          <c:w val="0.87713371485771718"/>
          <c:h val="0.82032422710729325"/>
        </c:manualLayout>
      </c:layout>
      <c:lineChart>
        <c:grouping val="standard"/>
        <c:varyColors val="0"/>
        <c:ser>
          <c:idx val="0"/>
          <c:order val="0"/>
          <c:tx>
            <c:strRef>
              <c:f>'E exemple'!$L$72</c:f>
              <c:strCache>
                <c:ptCount val="1"/>
                <c:pt idx="0">
                  <c:v>Franchise 100.-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 exemple'!$K$73:$K$93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exemple'!$L$73:$L$93</c:f>
              <c:numCache>
                <c:formatCode>#,##0</c:formatCode>
                <c:ptCount val="21"/>
                <c:pt idx="0">
                  <c:v>-69.600000000000023</c:v>
                </c:pt>
                <c:pt idx="1">
                  <c:v>20.399999999999977</c:v>
                </c:pt>
                <c:pt idx="2">
                  <c:v>20.399999999999977</c:v>
                </c:pt>
                <c:pt idx="3">
                  <c:v>20.399999999999977</c:v>
                </c:pt>
                <c:pt idx="4">
                  <c:v>20.400000000000091</c:v>
                </c:pt>
                <c:pt idx="5">
                  <c:v>20.400000000000091</c:v>
                </c:pt>
                <c:pt idx="6">
                  <c:v>20.400000000000091</c:v>
                </c:pt>
                <c:pt idx="7">
                  <c:v>20.400000000000091</c:v>
                </c:pt>
                <c:pt idx="8">
                  <c:v>20.400000000000091</c:v>
                </c:pt>
                <c:pt idx="9">
                  <c:v>20.400000000000091</c:v>
                </c:pt>
                <c:pt idx="10">
                  <c:v>20.400000000000091</c:v>
                </c:pt>
                <c:pt idx="11">
                  <c:v>20.400000000000091</c:v>
                </c:pt>
                <c:pt idx="12">
                  <c:v>20.400000000000091</c:v>
                </c:pt>
                <c:pt idx="13">
                  <c:v>20.400000000000091</c:v>
                </c:pt>
                <c:pt idx="14">
                  <c:v>30.400000000000091</c:v>
                </c:pt>
                <c:pt idx="15">
                  <c:v>30.400000000000091</c:v>
                </c:pt>
                <c:pt idx="16">
                  <c:v>30.400000000000091</c:v>
                </c:pt>
                <c:pt idx="17">
                  <c:v>30.400000000000091</c:v>
                </c:pt>
                <c:pt idx="18">
                  <c:v>30.400000000000091</c:v>
                </c:pt>
                <c:pt idx="19">
                  <c:v>30.400000000000091</c:v>
                </c:pt>
                <c:pt idx="20">
                  <c:v>30.400000000000091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D3-4E60-ABAA-76EBE6B3EFDF}"/>
            </c:ext>
          </c:extLst>
        </c:ser>
        <c:ser>
          <c:idx val="1"/>
          <c:order val="1"/>
          <c:tx>
            <c:strRef>
              <c:f>'E exemple'!$M$72</c:f>
              <c:strCache>
                <c:ptCount val="1"/>
                <c:pt idx="0">
                  <c:v>Franchise 200.-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'E exemple'!$K$73:$K$93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exemple'!$M$73:$M$93</c:f>
              <c:numCache>
                <c:formatCode>#,##0</c:formatCode>
                <c:ptCount val="21"/>
                <c:pt idx="0">
                  <c:v>-139.19999999999993</c:v>
                </c:pt>
                <c:pt idx="1">
                  <c:v>-49.199999999999932</c:v>
                </c:pt>
                <c:pt idx="2">
                  <c:v>40.800000000000068</c:v>
                </c:pt>
                <c:pt idx="3">
                  <c:v>40.800000000000068</c:v>
                </c:pt>
                <c:pt idx="4">
                  <c:v>40.800000000000182</c:v>
                </c:pt>
                <c:pt idx="5">
                  <c:v>40.800000000000182</c:v>
                </c:pt>
                <c:pt idx="6">
                  <c:v>40.800000000000182</c:v>
                </c:pt>
                <c:pt idx="7">
                  <c:v>40.800000000000182</c:v>
                </c:pt>
                <c:pt idx="8">
                  <c:v>40.800000000000182</c:v>
                </c:pt>
                <c:pt idx="9">
                  <c:v>40.800000000000182</c:v>
                </c:pt>
                <c:pt idx="10">
                  <c:v>40.800000000000182</c:v>
                </c:pt>
                <c:pt idx="11">
                  <c:v>40.800000000000182</c:v>
                </c:pt>
                <c:pt idx="12">
                  <c:v>40.800000000000182</c:v>
                </c:pt>
                <c:pt idx="13">
                  <c:v>40.800000000000182</c:v>
                </c:pt>
                <c:pt idx="14">
                  <c:v>50.800000000000182</c:v>
                </c:pt>
                <c:pt idx="15">
                  <c:v>60.800000000000182</c:v>
                </c:pt>
                <c:pt idx="16">
                  <c:v>60.800000000000182</c:v>
                </c:pt>
                <c:pt idx="17">
                  <c:v>60.800000000000182</c:v>
                </c:pt>
                <c:pt idx="18">
                  <c:v>60.800000000000182</c:v>
                </c:pt>
                <c:pt idx="19">
                  <c:v>60.800000000000182</c:v>
                </c:pt>
                <c:pt idx="20">
                  <c:v>60.800000000000182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3-4E60-ABAA-76EBE6B3EFDF}"/>
            </c:ext>
          </c:extLst>
        </c:ser>
        <c:ser>
          <c:idx val="2"/>
          <c:order val="2"/>
          <c:tx>
            <c:strRef>
              <c:f>'E exemple'!$N$72</c:f>
              <c:strCache>
                <c:ptCount val="1"/>
                <c:pt idx="0">
                  <c:v>Franchise 300.-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'E exemple'!$K$73:$K$93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exemple'!$N$73:$N$93</c:f>
              <c:numCache>
                <c:formatCode>#,##0</c:formatCode>
                <c:ptCount val="21"/>
                <c:pt idx="0">
                  <c:v>-210</c:v>
                </c:pt>
                <c:pt idx="1">
                  <c:v>-120</c:v>
                </c:pt>
                <c:pt idx="2">
                  <c:v>-30</c:v>
                </c:pt>
                <c:pt idx="3">
                  <c:v>59.999999999999886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D3-4E60-ABAA-76EBE6B3EFDF}"/>
            </c:ext>
          </c:extLst>
        </c:ser>
        <c:ser>
          <c:idx val="3"/>
          <c:order val="3"/>
          <c:tx>
            <c:strRef>
              <c:f>'E exemple'!$O$72</c:f>
              <c:strCache>
                <c:ptCount val="1"/>
                <c:pt idx="0">
                  <c:v>Franchise 400.-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 exemple'!$K$73:$K$93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exemple'!$O$73:$O$93</c:f>
              <c:numCache>
                <c:formatCode>#,##0</c:formatCode>
                <c:ptCount val="21"/>
                <c:pt idx="0">
                  <c:v>-279.60000000000002</c:v>
                </c:pt>
                <c:pt idx="1">
                  <c:v>-189.60000000000002</c:v>
                </c:pt>
                <c:pt idx="2">
                  <c:v>-99.600000000000023</c:v>
                </c:pt>
                <c:pt idx="3">
                  <c:v>-9.6000000000000227</c:v>
                </c:pt>
                <c:pt idx="4">
                  <c:v>80.400000000000091</c:v>
                </c:pt>
                <c:pt idx="5">
                  <c:v>80.400000000000091</c:v>
                </c:pt>
                <c:pt idx="6">
                  <c:v>80.400000000000091</c:v>
                </c:pt>
                <c:pt idx="7">
                  <c:v>80.400000000000091</c:v>
                </c:pt>
                <c:pt idx="8">
                  <c:v>80.400000000000091</c:v>
                </c:pt>
                <c:pt idx="9">
                  <c:v>80.400000000000091</c:v>
                </c:pt>
                <c:pt idx="10">
                  <c:v>80.400000000000091</c:v>
                </c:pt>
                <c:pt idx="11">
                  <c:v>80.400000000000091</c:v>
                </c:pt>
                <c:pt idx="12">
                  <c:v>80.400000000000091</c:v>
                </c:pt>
                <c:pt idx="13">
                  <c:v>80.400000000000091</c:v>
                </c:pt>
                <c:pt idx="14">
                  <c:v>90.400000000000091</c:v>
                </c:pt>
                <c:pt idx="15">
                  <c:v>100.40000000000009</c:v>
                </c:pt>
                <c:pt idx="16">
                  <c:v>110.40000000000009</c:v>
                </c:pt>
                <c:pt idx="17">
                  <c:v>120.40000000000009</c:v>
                </c:pt>
                <c:pt idx="18">
                  <c:v>120.40000000000009</c:v>
                </c:pt>
                <c:pt idx="19">
                  <c:v>120.40000000000009</c:v>
                </c:pt>
                <c:pt idx="20">
                  <c:v>120.40000000000009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D3-4E60-ABAA-76EBE6B3EFDF}"/>
            </c:ext>
          </c:extLst>
        </c:ser>
        <c:ser>
          <c:idx val="4"/>
          <c:order val="4"/>
          <c:tx>
            <c:strRef>
              <c:f>'E exemple'!$P$72</c:f>
              <c:strCache>
                <c:ptCount val="1"/>
                <c:pt idx="0">
                  <c:v>Franchise 500.-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'E exemple'!$K$73:$K$93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exemple'!$P$73:$P$93</c:f>
              <c:numCache>
                <c:formatCode>#,##0</c:formatCode>
                <c:ptCount val="21"/>
                <c:pt idx="0">
                  <c:v>-349.19999999999993</c:v>
                </c:pt>
                <c:pt idx="1">
                  <c:v>-259.19999999999993</c:v>
                </c:pt>
                <c:pt idx="2">
                  <c:v>-169.19999999999993</c:v>
                </c:pt>
                <c:pt idx="3">
                  <c:v>-79.199999999999932</c:v>
                </c:pt>
                <c:pt idx="4">
                  <c:v>10.800000000000182</c:v>
                </c:pt>
                <c:pt idx="5">
                  <c:v>100.80000000000018</c:v>
                </c:pt>
                <c:pt idx="6">
                  <c:v>100.80000000000018</c:v>
                </c:pt>
                <c:pt idx="7">
                  <c:v>100.80000000000018</c:v>
                </c:pt>
                <c:pt idx="8">
                  <c:v>100.80000000000018</c:v>
                </c:pt>
                <c:pt idx="9">
                  <c:v>100.80000000000018</c:v>
                </c:pt>
                <c:pt idx="10">
                  <c:v>100.80000000000018</c:v>
                </c:pt>
                <c:pt idx="11">
                  <c:v>100.80000000000018</c:v>
                </c:pt>
                <c:pt idx="12">
                  <c:v>100.80000000000018</c:v>
                </c:pt>
                <c:pt idx="13">
                  <c:v>100.80000000000018</c:v>
                </c:pt>
                <c:pt idx="14">
                  <c:v>110.80000000000018</c:v>
                </c:pt>
                <c:pt idx="15">
                  <c:v>120.80000000000018</c:v>
                </c:pt>
                <c:pt idx="16">
                  <c:v>130.80000000000018</c:v>
                </c:pt>
                <c:pt idx="17">
                  <c:v>140.80000000000018</c:v>
                </c:pt>
                <c:pt idx="18">
                  <c:v>150.80000000000018</c:v>
                </c:pt>
                <c:pt idx="19">
                  <c:v>150.80000000000018</c:v>
                </c:pt>
                <c:pt idx="20">
                  <c:v>150.80000000000018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D3-4E60-ABAA-76EBE6B3EFDF}"/>
            </c:ext>
          </c:extLst>
        </c:ser>
        <c:ser>
          <c:idx val="5"/>
          <c:order val="5"/>
          <c:tx>
            <c:strRef>
              <c:f>'E exemple'!$Q$72</c:f>
              <c:strCache>
                <c:ptCount val="1"/>
                <c:pt idx="0">
                  <c:v>Franchise 600.-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'E exemple'!$K$73:$K$93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exemple'!$Q$73:$Q$93</c:f>
              <c:numCache>
                <c:formatCode>#,##0</c:formatCode>
                <c:ptCount val="21"/>
                <c:pt idx="0">
                  <c:v>-419.99999999999989</c:v>
                </c:pt>
                <c:pt idx="1">
                  <c:v>-329.99999999999989</c:v>
                </c:pt>
                <c:pt idx="2">
                  <c:v>-239.99999999999989</c:v>
                </c:pt>
                <c:pt idx="3">
                  <c:v>-149.99999999999989</c:v>
                </c:pt>
                <c:pt idx="4">
                  <c:v>-59.999999999999773</c:v>
                </c:pt>
                <c:pt idx="5">
                  <c:v>30.000000000000227</c:v>
                </c:pt>
                <c:pt idx="6">
                  <c:v>120.00000000000023</c:v>
                </c:pt>
                <c:pt idx="7">
                  <c:v>120.00000000000023</c:v>
                </c:pt>
                <c:pt idx="8">
                  <c:v>120.00000000000023</c:v>
                </c:pt>
                <c:pt idx="9">
                  <c:v>120.00000000000023</c:v>
                </c:pt>
                <c:pt idx="10">
                  <c:v>120.00000000000023</c:v>
                </c:pt>
                <c:pt idx="11">
                  <c:v>120.00000000000023</c:v>
                </c:pt>
                <c:pt idx="12">
                  <c:v>120.00000000000023</c:v>
                </c:pt>
                <c:pt idx="13">
                  <c:v>120.00000000000023</c:v>
                </c:pt>
                <c:pt idx="14">
                  <c:v>130.00000000000023</c:v>
                </c:pt>
                <c:pt idx="15">
                  <c:v>140.00000000000023</c:v>
                </c:pt>
                <c:pt idx="16">
                  <c:v>150.00000000000023</c:v>
                </c:pt>
                <c:pt idx="17">
                  <c:v>160.00000000000023</c:v>
                </c:pt>
                <c:pt idx="18">
                  <c:v>170.00000000000023</c:v>
                </c:pt>
                <c:pt idx="19">
                  <c:v>180.00000000000023</c:v>
                </c:pt>
                <c:pt idx="20">
                  <c:v>180.00000000000023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D3-4E60-ABAA-76EBE6B3E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64896"/>
        <c:axId val="502665680"/>
      </c:lineChart>
      <c:catAx>
        <c:axId val="502664896"/>
        <c:scaling>
          <c:orientation val="minMax"/>
        </c:scaling>
        <c:delete val="0"/>
        <c:axPos val="b"/>
        <c:title>
          <c:tx>
            <c:strRef>
              <c:f>'E exemple'!$A$104</c:f>
              <c:strCache>
                <c:ptCount val="1"/>
                <c:pt idx="0">
                  <c:v>Montant annuel des prestations en frs (échelle discontinue)</c:v>
                </c:pt>
              </c:strCache>
            </c:strRef>
          </c:tx>
          <c:layout>
            <c:manualLayout>
              <c:xMode val="edge"/>
              <c:yMode val="edge"/>
              <c:x val="0.32423238050875042"/>
              <c:y val="0.937408242784085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6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665680"/>
        <c:scaling>
          <c:orientation val="minMax"/>
          <c:max val="200"/>
          <c:min val="-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'E exemple'!$A$102</c:f>
              <c:strCache>
                <c:ptCount val="1"/>
                <c:pt idx="0">
                  <c:v>Ecart en frs par rapport à F0  . </c:v>
                </c:pt>
              </c:strCache>
            </c:strRef>
          </c:tx>
          <c:layout>
            <c:manualLayout>
              <c:xMode val="edge"/>
              <c:yMode val="edge"/>
              <c:x val="2.7303754266211604E-2"/>
              <c:y val="0.446244573809717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6489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63594994311719E-3"/>
          <c:y val="0.974227094035926"/>
          <c:w val="0.98521121293285452"/>
          <c:h val="1.84094256259205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 exemple'!$A$98</c:f>
          <c:strCache>
            <c:ptCount val="1"/>
            <c:pt idx="0">
              <c:v>G2 Gain (-) ou perte (+) par an en % en fonction des prestations annuelles et de la franchise choisie pour une prime mensuelle de base de 82.1 frs par rapport au total à payer avec la franchise ordinaire de 0 frs </c:v>
            </c:pt>
          </c:strCache>
        </c:strRef>
      </c:tx>
      <c:layout>
        <c:manualLayout>
          <c:xMode val="edge"/>
          <c:yMode val="edge"/>
          <c:x val="0.1070615034168565"/>
          <c:y val="2.49816311535635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143542651565733E-2"/>
          <c:y val="8.8170534068362838E-2"/>
          <c:w val="0.88952201110784701"/>
          <c:h val="0.84496761815514387"/>
        </c:manualLayout>
      </c:layout>
      <c:lineChart>
        <c:grouping val="standard"/>
        <c:varyColors val="0"/>
        <c:ser>
          <c:idx val="0"/>
          <c:order val="0"/>
          <c:tx>
            <c:strRef>
              <c:f>'E exemple'!$U$72</c:f>
              <c:strCache>
                <c:ptCount val="1"/>
                <c:pt idx="0">
                  <c:v>Franchise 100.-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 exemple'!$T$73:$T$93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exemple'!$U$73:$U$93</c:f>
              <c:numCache>
                <c:formatCode>0.0%</c:formatCode>
                <c:ptCount val="21"/>
                <c:pt idx="0">
                  <c:v>-7.064555420219247E-2</c:v>
                </c:pt>
                <c:pt idx="1">
                  <c:v>2.0498392282958178E-2</c:v>
                </c:pt>
                <c:pt idx="2">
                  <c:v>2.0294468762435316E-2</c:v>
                </c:pt>
                <c:pt idx="3">
                  <c:v>2.0094562647754118E-2</c:v>
                </c:pt>
                <c:pt idx="4">
                  <c:v>1.9898556379243166E-2</c:v>
                </c:pt>
                <c:pt idx="5">
                  <c:v>1.9706336939721885E-2</c:v>
                </c:pt>
                <c:pt idx="6">
                  <c:v>1.9517795637198711E-2</c:v>
                </c:pt>
                <c:pt idx="7">
                  <c:v>1.9241652518392844E-2</c:v>
                </c:pt>
                <c:pt idx="8">
                  <c:v>1.8798378179137574E-2</c:v>
                </c:pt>
                <c:pt idx="9">
                  <c:v>1.7970401691332006E-2</c:v>
                </c:pt>
                <c:pt idx="10">
                  <c:v>1.72122848464395E-2</c:v>
                </c:pt>
                <c:pt idx="11">
                  <c:v>1.6515544041450853E-2</c:v>
                </c:pt>
                <c:pt idx="12">
                  <c:v>1.5873015873015945E-2</c:v>
                </c:pt>
                <c:pt idx="13">
                  <c:v>1.5278609946075564E-2</c:v>
                </c:pt>
                <c:pt idx="14">
                  <c:v>2.2768124625524338E-2</c:v>
                </c:pt>
                <c:pt idx="15">
                  <c:v>2.2768124625524338E-2</c:v>
                </c:pt>
                <c:pt idx="16">
                  <c:v>2.2768124625524338E-2</c:v>
                </c:pt>
                <c:pt idx="17">
                  <c:v>2.2768124625524338E-2</c:v>
                </c:pt>
                <c:pt idx="18">
                  <c:v>2.2768124625524338E-2</c:v>
                </c:pt>
                <c:pt idx="19">
                  <c:v>2.2768124625524338E-2</c:v>
                </c:pt>
                <c:pt idx="20">
                  <c:v>2.2768124625524338E-2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C-40A3-BCD7-76DC912C3CF5}"/>
            </c:ext>
          </c:extLst>
        </c:ser>
        <c:ser>
          <c:idx val="1"/>
          <c:order val="1"/>
          <c:tx>
            <c:strRef>
              <c:f>'E exemple'!$V$72</c:f>
              <c:strCache>
                <c:ptCount val="1"/>
                <c:pt idx="0">
                  <c:v>Franchise 200.-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'E exemple'!$T$73:$T$93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exemple'!$V$73:$V$93</c:f>
              <c:numCache>
                <c:formatCode>0.0%</c:formatCode>
                <c:ptCount val="21"/>
                <c:pt idx="0">
                  <c:v>-0.14129110840438483</c:v>
                </c:pt>
                <c:pt idx="1">
                  <c:v>-4.9437299035369711E-2</c:v>
                </c:pt>
                <c:pt idx="2">
                  <c:v>4.0588937524870743E-2</c:v>
                </c:pt>
                <c:pt idx="3">
                  <c:v>4.0189125295508346E-2</c:v>
                </c:pt>
                <c:pt idx="4">
                  <c:v>3.9797112758486332E-2</c:v>
                </c:pt>
                <c:pt idx="5">
                  <c:v>3.941267387944377E-2</c:v>
                </c:pt>
                <c:pt idx="6">
                  <c:v>3.9035591274397423E-2</c:v>
                </c:pt>
                <c:pt idx="7">
                  <c:v>3.8483305036785688E-2</c:v>
                </c:pt>
                <c:pt idx="8">
                  <c:v>3.7596756358275148E-2</c:v>
                </c:pt>
                <c:pt idx="9">
                  <c:v>3.5940803382664012E-2</c:v>
                </c:pt>
                <c:pt idx="10">
                  <c:v>3.4424569692878999E-2</c:v>
                </c:pt>
                <c:pt idx="11">
                  <c:v>3.3031088082901706E-2</c:v>
                </c:pt>
                <c:pt idx="12">
                  <c:v>3.174603174603189E-2</c:v>
                </c:pt>
                <c:pt idx="13">
                  <c:v>3.0557219892151127E-2</c:v>
                </c:pt>
                <c:pt idx="14">
                  <c:v>3.8046734571599905E-2</c:v>
                </c:pt>
                <c:pt idx="15">
                  <c:v>4.5536249251048676E-2</c:v>
                </c:pt>
                <c:pt idx="16">
                  <c:v>4.5536249251048676E-2</c:v>
                </c:pt>
                <c:pt idx="17">
                  <c:v>4.5536249251048676E-2</c:v>
                </c:pt>
                <c:pt idx="18">
                  <c:v>4.5536249251048676E-2</c:v>
                </c:pt>
                <c:pt idx="19">
                  <c:v>4.5536249251048676E-2</c:v>
                </c:pt>
                <c:pt idx="20">
                  <c:v>4.5536249251048676E-2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C-40A3-BCD7-76DC912C3CF5}"/>
            </c:ext>
          </c:extLst>
        </c:ser>
        <c:ser>
          <c:idx val="2"/>
          <c:order val="2"/>
          <c:tx>
            <c:strRef>
              <c:f>'E exemple'!$W$72</c:f>
              <c:strCache>
                <c:ptCount val="1"/>
                <c:pt idx="0">
                  <c:v>Franchise 300.-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'E exemple'!$T$73:$T$93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exemple'!$W$73:$W$93</c:f>
              <c:numCache>
                <c:formatCode>0.0%</c:formatCode>
                <c:ptCount val="21"/>
                <c:pt idx="0">
                  <c:v>-0.2131546894031669</c:v>
                </c:pt>
                <c:pt idx="1">
                  <c:v>-0.12057877813504823</c:v>
                </c:pt>
                <c:pt idx="2">
                  <c:v>-2.9844807003581379E-2</c:v>
                </c:pt>
                <c:pt idx="3">
                  <c:v>5.9101654846335588E-2</c:v>
                </c:pt>
                <c:pt idx="4">
                  <c:v>5.8525165821303168E-2</c:v>
                </c:pt>
                <c:pt idx="5">
                  <c:v>5.7959814528593522E-2</c:v>
                </c:pt>
                <c:pt idx="6">
                  <c:v>5.740528128587831E-2</c:v>
                </c:pt>
                <c:pt idx="7">
                  <c:v>5.6593095642331642E-2</c:v>
                </c:pt>
                <c:pt idx="8">
                  <c:v>5.5289347585698499E-2</c:v>
                </c:pt>
                <c:pt idx="9">
                  <c:v>5.2854122621564491E-2</c:v>
                </c:pt>
                <c:pt idx="10">
                  <c:v>5.0624367195410067E-2</c:v>
                </c:pt>
                <c:pt idx="11">
                  <c:v>4.8575129533678763E-2</c:v>
                </c:pt>
                <c:pt idx="12">
                  <c:v>4.6685340802987869E-2</c:v>
                </c:pt>
                <c:pt idx="13">
                  <c:v>4.4937088076692638E-2</c:v>
                </c:pt>
                <c:pt idx="14">
                  <c:v>5.2426602756141409E-2</c:v>
                </c:pt>
                <c:pt idx="15">
                  <c:v>5.991611743559018E-2</c:v>
                </c:pt>
                <c:pt idx="16">
                  <c:v>6.7405632115038958E-2</c:v>
                </c:pt>
                <c:pt idx="17">
                  <c:v>6.7405632115038958E-2</c:v>
                </c:pt>
                <c:pt idx="18">
                  <c:v>6.7405632115038958E-2</c:v>
                </c:pt>
                <c:pt idx="19">
                  <c:v>6.7405632115038958E-2</c:v>
                </c:pt>
                <c:pt idx="20">
                  <c:v>6.7405632115038958E-2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4C-40A3-BCD7-76DC912C3CF5}"/>
            </c:ext>
          </c:extLst>
        </c:ser>
        <c:ser>
          <c:idx val="3"/>
          <c:order val="3"/>
          <c:tx>
            <c:strRef>
              <c:f>'E exemple'!$X$72</c:f>
              <c:strCache>
                <c:ptCount val="1"/>
                <c:pt idx="0">
                  <c:v>Franchise 400.-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 exemple'!$T$73:$T$93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exemple'!$X$73:$X$93</c:f>
              <c:numCache>
                <c:formatCode>0.0%</c:formatCode>
                <c:ptCount val="21"/>
                <c:pt idx="0">
                  <c:v>-0.28380024360535938</c:v>
                </c:pt>
                <c:pt idx="1">
                  <c:v>-0.19051446945337625</c:v>
                </c:pt>
                <c:pt idx="2">
                  <c:v>-9.9084759251890198E-2</c:v>
                </c:pt>
                <c:pt idx="3">
                  <c:v>-9.4562647754137339E-3</c:v>
                </c:pt>
                <c:pt idx="4">
                  <c:v>7.8423722200546331E-2</c:v>
                </c:pt>
                <c:pt idx="5">
                  <c:v>7.7666151468315403E-2</c:v>
                </c:pt>
                <c:pt idx="6">
                  <c:v>7.6923076923077024E-2</c:v>
                </c:pt>
                <c:pt idx="7">
                  <c:v>7.5834748160724497E-2</c:v>
                </c:pt>
                <c:pt idx="8">
                  <c:v>7.4087725764836077E-2</c:v>
                </c:pt>
                <c:pt idx="9">
                  <c:v>7.08245243128965E-2</c:v>
                </c:pt>
                <c:pt idx="10">
                  <c:v>6.7836652041849563E-2</c:v>
                </c:pt>
                <c:pt idx="11">
                  <c:v>6.5090673575129612E-2</c:v>
                </c:pt>
                <c:pt idx="12">
                  <c:v>6.2558356676003818E-2</c:v>
                </c:pt>
                <c:pt idx="13">
                  <c:v>6.0215698022768202E-2</c:v>
                </c:pt>
                <c:pt idx="14">
                  <c:v>6.770521270221698E-2</c:v>
                </c:pt>
                <c:pt idx="15">
                  <c:v>7.5194727381665744E-2</c:v>
                </c:pt>
                <c:pt idx="16">
                  <c:v>8.2684242061114521E-2</c:v>
                </c:pt>
                <c:pt idx="17">
                  <c:v>9.0173756740563285E-2</c:v>
                </c:pt>
                <c:pt idx="18">
                  <c:v>9.0173756740563285E-2</c:v>
                </c:pt>
                <c:pt idx="19">
                  <c:v>9.0173756740563285E-2</c:v>
                </c:pt>
                <c:pt idx="20">
                  <c:v>9.0173756740563285E-2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4C-40A3-BCD7-76DC912C3CF5}"/>
            </c:ext>
          </c:extLst>
        </c:ser>
        <c:ser>
          <c:idx val="4"/>
          <c:order val="4"/>
          <c:tx>
            <c:strRef>
              <c:f>'E exemple'!$Y$72</c:f>
              <c:strCache>
                <c:ptCount val="1"/>
                <c:pt idx="0">
                  <c:v>Franchise 500.-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'E exemple'!$T$73:$T$93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exemple'!$Y$73:$Y$93</c:f>
              <c:numCache>
                <c:formatCode>0.0%</c:formatCode>
                <c:ptCount val="21"/>
                <c:pt idx="0">
                  <c:v>-0.3544457978075517</c:v>
                </c:pt>
                <c:pt idx="1">
                  <c:v>-0.26045016077170413</c:v>
                </c:pt>
                <c:pt idx="2">
                  <c:v>-0.1683247115001989</c:v>
                </c:pt>
                <c:pt idx="3">
                  <c:v>-7.8014184397163053E-2</c:v>
                </c:pt>
                <c:pt idx="4">
                  <c:v>1.0534529847834748E-2</c:v>
                </c:pt>
                <c:pt idx="5">
                  <c:v>9.7372488408037292E-2</c:v>
                </c:pt>
                <c:pt idx="6">
                  <c:v>9.6440872560275739E-2</c:v>
                </c:pt>
                <c:pt idx="7">
                  <c:v>9.5076400679117337E-2</c:v>
                </c:pt>
                <c:pt idx="8">
                  <c:v>9.2886103943973647E-2</c:v>
                </c:pt>
                <c:pt idx="9">
                  <c:v>8.8794926004228503E-2</c:v>
                </c:pt>
                <c:pt idx="10">
                  <c:v>8.5048936888289059E-2</c:v>
                </c:pt>
                <c:pt idx="11">
                  <c:v>8.1606217616580476E-2</c:v>
                </c:pt>
                <c:pt idx="12">
                  <c:v>7.8431372549019759E-2</c:v>
                </c:pt>
                <c:pt idx="13">
                  <c:v>7.5494307968843766E-2</c:v>
                </c:pt>
                <c:pt idx="14">
                  <c:v>8.2983822648292543E-2</c:v>
                </c:pt>
                <c:pt idx="15">
                  <c:v>9.0473337327741307E-2</c:v>
                </c:pt>
                <c:pt idx="16">
                  <c:v>9.7962852007190085E-2</c:v>
                </c:pt>
                <c:pt idx="17">
                  <c:v>0.10545236668663886</c:v>
                </c:pt>
                <c:pt idx="18">
                  <c:v>0.11294188136608763</c:v>
                </c:pt>
                <c:pt idx="19">
                  <c:v>0.11294188136608763</c:v>
                </c:pt>
                <c:pt idx="20">
                  <c:v>0.11294188136608763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4C-40A3-BCD7-76DC912C3CF5}"/>
            </c:ext>
          </c:extLst>
        </c:ser>
        <c:ser>
          <c:idx val="5"/>
          <c:order val="5"/>
          <c:tx>
            <c:strRef>
              <c:f>'E exemple'!$Z$72</c:f>
              <c:strCache>
                <c:ptCount val="1"/>
                <c:pt idx="0">
                  <c:v>Franchise 600.-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'E exemple'!$T$73:$T$93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3500</c:v>
                </c:pt>
                <c:pt idx="14">
                  <c:v>3600</c:v>
                </c:pt>
                <c:pt idx="15">
                  <c:v>3700</c:v>
                </c:pt>
                <c:pt idx="16">
                  <c:v>3800</c:v>
                </c:pt>
                <c:pt idx="17">
                  <c:v>3900</c:v>
                </c:pt>
                <c:pt idx="18">
                  <c:v>4000</c:v>
                </c:pt>
                <c:pt idx="19">
                  <c:v>4100</c:v>
                </c:pt>
                <c:pt idx="20">
                  <c:v>15000</c:v>
                </c:pt>
              </c:numCache>
            </c:numRef>
          </c:cat>
          <c:val>
            <c:numRef>
              <c:f>'E exemple'!$Z$73:$Z$93</c:f>
              <c:numCache>
                <c:formatCode>0.0%</c:formatCode>
                <c:ptCount val="21"/>
                <c:pt idx="0">
                  <c:v>-0.42630937880633363</c:v>
                </c:pt>
                <c:pt idx="1">
                  <c:v>-0.33159163987138257</c:v>
                </c:pt>
                <c:pt idx="2">
                  <c:v>-0.23875845602865092</c:v>
                </c:pt>
                <c:pt idx="3">
                  <c:v>-0.14775413711583915</c:v>
                </c:pt>
                <c:pt idx="4">
                  <c:v>-5.8525165821302946E-2</c:v>
                </c:pt>
                <c:pt idx="5">
                  <c:v>2.8979907264296979E-2</c:v>
                </c:pt>
                <c:pt idx="6">
                  <c:v>0.11481056257175684</c:v>
                </c:pt>
                <c:pt idx="7">
                  <c:v>0.11318619128466351</c:v>
                </c:pt>
                <c:pt idx="8">
                  <c:v>0.11057869517139721</c:v>
                </c:pt>
                <c:pt idx="9">
                  <c:v>0.10570824524312918</c:v>
                </c:pt>
                <c:pt idx="10">
                  <c:v>0.10124873439082033</c:v>
                </c:pt>
                <c:pt idx="11">
                  <c:v>9.7150259067357705E-2</c:v>
                </c:pt>
                <c:pt idx="12">
                  <c:v>9.3370681605975919E-2</c:v>
                </c:pt>
                <c:pt idx="13">
                  <c:v>8.9874176153385443E-2</c:v>
                </c:pt>
                <c:pt idx="14">
                  <c:v>9.7363690832834221E-2</c:v>
                </c:pt>
                <c:pt idx="15">
                  <c:v>0.10485320551228298</c:v>
                </c:pt>
                <c:pt idx="16">
                  <c:v>0.11234272019173176</c:v>
                </c:pt>
                <c:pt idx="17">
                  <c:v>0.11983223487118054</c:v>
                </c:pt>
                <c:pt idx="18">
                  <c:v>0.1273217495506293</c:v>
                </c:pt>
                <c:pt idx="19">
                  <c:v>0.13481126423007808</c:v>
                </c:pt>
                <c:pt idx="20">
                  <c:v>0.13481126423007808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4C-40A3-BCD7-76DC912C3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66464"/>
        <c:axId val="578375760"/>
      </c:lineChart>
      <c:catAx>
        <c:axId val="502666464"/>
        <c:scaling>
          <c:orientation val="minMax"/>
        </c:scaling>
        <c:delete val="0"/>
        <c:axPos val="b"/>
        <c:title>
          <c:tx>
            <c:strRef>
              <c:f>'E exemple'!$A$104</c:f>
              <c:strCache>
                <c:ptCount val="1"/>
                <c:pt idx="0">
                  <c:v>Montant annuel des prestations en frs (échelle discontinue)</c:v>
                </c:pt>
              </c:strCache>
            </c:strRef>
          </c:tx>
          <c:layout>
            <c:manualLayout>
              <c:xMode val="edge"/>
              <c:yMode val="edge"/>
              <c:x val="0.32801837270341211"/>
              <c:y val="0.941220462798505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37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8375760"/>
        <c:scaling>
          <c:orientation val="minMax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'E exemple'!$A$103</c:f>
              <c:strCache>
                <c:ptCount val="1"/>
                <c:pt idx="0">
                  <c:v>Ecart en % par rapport à F0  .</c:v>
                </c:pt>
              </c:strCache>
            </c:strRef>
          </c:tx>
          <c:layout>
            <c:manualLayout>
              <c:xMode val="edge"/>
              <c:yMode val="edge"/>
              <c:x val="9.1116173120728942E-3"/>
              <c:y val="0.4459959771744181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66464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2665148063782E-3"/>
          <c:y val="0.97501914024156233"/>
          <c:w val="0.90774532312162581"/>
          <c:h val="1.76340925789860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38100</xdr:rowOff>
    </xdr:from>
    <xdr:to>
      <xdr:col>1</xdr:col>
      <xdr:colOff>449580</xdr:colOff>
      <xdr:row>11</xdr:row>
      <xdr:rowOff>30480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152400" y="556260"/>
          <a:ext cx="1089660" cy="1272540"/>
        </a:xfrm>
        <a:prstGeom prst="wedgeRectCallout">
          <a:avLst>
            <a:gd name="adj1" fmla="val -48181"/>
            <a:gd name="adj2" fmla="val 20130"/>
          </a:avLst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5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MS Sans Serif"/>
            </a:rPr>
            <a:t>A</a:t>
          </a:r>
        </a:p>
        <a:p>
          <a:pPr algn="l" rtl="0">
            <a:defRPr sz="1000"/>
          </a:pPr>
          <a:endParaRPr lang="en-US" sz="85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Jeunes adultes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(19-25 ans)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et 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Adultes 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(dès 26 ans)</a:t>
          </a:r>
        </a:p>
      </xdr:txBody>
    </xdr:sp>
    <xdr:clientData/>
  </xdr:twoCellAnchor>
  <xdr:twoCellAnchor>
    <xdr:from>
      <xdr:col>3</xdr:col>
      <xdr:colOff>701040</xdr:colOff>
      <xdr:row>8</xdr:row>
      <xdr:rowOff>38100</xdr:rowOff>
    </xdr:from>
    <xdr:to>
      <xdr:col>10</xdr:col>
      <xdr:colOff>411480</xdr:colOff>
      <xdr:row>10</xdr:row>
      <xdr:rowOff>30480</xdr:rowOff>
    </xdr:to>
    <xdr:sp macro="" textlink="">
      <xdr:nvSpPr>
        <xdr:cNvPr id="3" name="AutoShape 16"/>
        <xdr:cNvSpPr>
          <a:spLocks noChangeArrowheads="1"/>
        </xdr:cNvSpPr>
      </xdr:nvSpPr>
      <xdr:spPr bwMode="auto">
        <a:xfrm>
          <a:off x="3078480" y="1356360"/>
          <a:ext cx="5257800" cy="312420"/>
        </a:xfrm>
        <a:prstGeom prst="wedgeRectCallout">
          <a:avLst>
            <a:gd name="adj1" fmla="val -6287"/>
            <a:gd name="adj2" fmla="val 19699"/>
          </a:avLst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Ces 3 pages constituent un exemple d'utilisation </a:t>
          </a:r>
          <a:r>
            <a:rPr lang="en-US" sz="850" b="1" i="0" u="sng" strike="noStrike" baseline="0">
              <a:solidFill>
                <a:srgbClr val="000000"/>
              </a:solidFill>
              <a:latin typeface="MS Sans Serif"/>
            </a:rPr>
            <a:t>figé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 avec une explication de la lecture des graphiques G1et G2. </a:t>
          </a:r>
        </a:p>
      </xdr:txBody>
    </xdr:sp>
    <xdr:clientData/>
  </xdr:twoCellAnchor>
  <xdr:twoCellAnchor>
    <xdr:from>
      <xdr:col>2</xdr:col>
      <xdr:colOff>53340</xdr:colOff>
      <xdr:row>3</xdr:row>
      <xdr:rowOff>53340</xdr:rowOff>
    </xdr:from>
    <xdr:to>
      <xdr:col>3</xdr:col>
      <xdr:colOff>137160</xdr:colOff>
      <xdr:row>5</xdr:row>
      <xdr:rowOff>144780</xdr:rowOff>
    </xdr:to>
    <xdr:sp macro="" textlink="">
      <xdr:nvSpPr>
        <xdr:cNvPr id="6" name="ZoneTexte 5"/>
        <xdr:cNvSpPr txBox="1"/>
      </xdr:nvSpPr>
      <xdr:spPr>
        <a:xfrm>
          <a:off x="1638300" y="571500"/>
          <a:ext cx="876300" cy="41148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onglet A Adultes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121920</xdr:colOff>
      <xdr:row>10</xdr:row>
      <xdr:rowOff>91440</xdr:rowOff>
    </xdr:to>
    <xdr:sp macro="" textlink="">
      <xdr:nvSpPr>
        <xdr:cNvPr id="7" name="ZoneTexte 6"/>
        <xdr:cNvSpPr txBox="1"/>
      </xdr:nvSpPr>
      <xdr:spPr>
        <a:xfrm>
          <a:off x="1584960" y="1318260"/>
          <a:ext cx="914400" cy="41148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onglet A Exemple</a:t>
          </a:r>
        </a:p>
      </xdr:txBody>
    </xdr:sp>
    <xdr:clientData/>
  </xdr:twoCellAnchor>
  <xdr:twoCellAnchor>
    <xdr:from>
      <xdr:col>3</xdr:col>
      <xdr:colOff>662940</xdr:colOff>
      <xdr:row>3</xdr:row>
      <xdr:rowOff>129540</xdr:rowOff>
    </xdr:from>
    <xdr:to>
      <xdr:col>10</xdr:col>
      <xdr:colOff>518160</xdr:colOff>
      <xdr:row>5</xdr:row>
      <xdr:rowOff>121920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3040380" y="647700"/>
          <a:ext cx="5402580" cy="312420"/>
        </a:xfrm>
        <a:prstGeom prst="wedgeRectCallout">
          <a:avLst>
            <a:gd name="adj1" fmla="val -6287"/>
            <a:gd name="adj2" fmla="val 19699"/>
          </a:avLst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Ces 3 pages constituent la version dynamique utilisable avec les valeurs de primes de votre assureur.</a:t>
          </a:r>
        </a:p>
      </xdr:txBody>
    </xdr:sp>
    <xdr:clientData/>
  </xdr:twoCellAnchor>
  <xdr:twoCellAnchor>
    <xdr:from>
      <xdr:col>1</xdr:col>
      <xdr:colOff>449580</xdr:colOff>
      <xdr:row>4</xdr:row>
      <xdr:rowOff>99060</xdr:rowOff>
    </xdr:from>
    <xdr:to>
      <xdr:col>2</xdr:col>
      <xdr:colOff>53340</xdr:colOff>
      <xdr:row>7</xdr:row>
      <xdr:rowOff>38100</xdr:rowOff>
    </xdr:to>
    <xdr:cxnSp macro="">
      <xdr:nvCxnSpPr>
        <xdr:cNvPr id="52950" name="Connecteur droit avec flèche 9"/>
        <xdr:cNvCxnSpPr>
          <a:cxnSpLocks noChangeShapeType="1"/>
          <a:stCxn id="2" idx="3"/>
          <a:endCxn id="6" idx="1"/>
        </xdr:cNvCxnSpPr>
      </xdr:nvCxnSpPr>
      <xdr:spPr bwMode="auto">
        <a:xfrm flipV="1">
          <a:off x="1242060" y="777240"/>
          <a:ext cx="396240" cy="4191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449580</xdr:colOff>
      <xdr:row>7</xdr:row>
      <xdr:rowOff>38100</xdr:rowOff>
    </xdr:from>
    <xdr:to>
      <xdr:col>2</xdr:col>
      <xdr:colOff>0</xdr:colOff>
      <xdr:row>9</xdr:row>
      <xdr:rowOff>45720</xdr:rowOff>
    </xdr:to>
    <xdr:cxnSp macro="">
      <xdr:nvCxnSpPr>
        <xdr:cNvPr id="52951" name="Connecteur droit avec flèche 11"/>
        <xdr:cNvCxnSpPr>
          <a:cxnSpLocks noChangeShapeType="1"/>
          <a:stCxn id="2" idx="3"/>
          <a:endCxn id="7" idx="1"/>
        </xdr:cNvCxnSpPr>
      </xdr:nvCxnSpPr>
      <xdr:spPr bwMode="auto">
        <a:xfrm>
          <a:off x="1242060" y="1196340"/>
          <a:ext cx="342900" cy="32766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137160</xdr:colOff>
      <xdr:row>4</xdr:row>
      <xdr:rowOff>99060</xdr:rowOff>
    </xdr:from>
    <xdr:to>
      <xdr:col>3</xdr:col>
      <xdr:colOff>662940</xdr:colOff>
      <xdr:row>4</xdr:row>
      <xdr:rowOff>129540</xdr:rowOff>
    </xdr:to>
    <xdr:cxnSp macro="">
      <xdr:nvCxnSpPr>
        <xdr:cNvPr id="52952" name="Connecteur droit 13"/>
        <xdr:cNvCxnSpPr>
          <a:cxnSpLocks noChangeShapeType="1"/>
          <a:stCxn id="6" idx="3"/>
          <a:endCxn id="8" idx="1"/>
        </xdr:cNvCxnSpPr>
      </xdr:nvCxnSpPr>
      <xdr:spPr bwMode="auto">
        <a:xfrm>
          <a:off x="2514600" y="777240"/>
          <a:ext cx="525780" cy="304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121920</xdr:colOff>
      <xdr:row>9</xdr:row>
      <xdr:rowOff>38100</xdr:rowOff>
    </xdr:from>
    <xdr:to>
      <xdr:col>3</xdr:col>
      <xdr:colOff>701040</xdr:colOff>
      <xdr:row>9</xdr:row>
      <xdr:rowOff>45720</xdr:rowOff>
    </xdr:to>
    <xdr:cxnSp macro="">
      <xdr:nvCxnSpPr>
        <xdr:cNvPr id="52953" name="Connecteur droit 15"/>
        <xdr:cNvCxnSpPr>
          <a:cxnSpLocks noChangeShapeType="1"/>
          <a:stCxn id="7" idx="3"/>
          <a:endCxn id="3" idx="1"/>
        </xdr:cNvCxnSpPr>
      </xdr:nvCxnSpPr>
      <xdr:spPr bwMode="auto">
        <a:xfrm flipV="1">
          <a:off x="2499360" y="1516380"/>
          <a:ext cx="579120" cy="762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152400</xdr:colOff>
      <xdr:row>16</xdr:row>
      <xdr:rowOff>15240</xdr:rowOff>
    </xdr:from>
    <xdr:to>
      <xdr:col>1</xdr:col>
      <xdr:colOff>449580</xdr:colOff>
      <xdr:row>21</xdr:row>
      <xdr:rowOff>76200</xdr:rowOff>
    </xdr:to>
    <xdr:sp macro="" textlink="">
      <xdr:nvSpPr>
        <xdr:cNvPr id="17" name="AutoShape 15"/>
        <xdr:cNvSpPr>
          <a:spLocks noChangeArrowheads="1"/>
        </xdr:cNvSpPr>
      </xdr:nvSpPr>
      <xdr:spPr bwMode="auto">
        <a:xfrm>
          <a:off x="152400" y="2613660"/>
          <a:ext cx="1089660" cy="876300"/>
        </a:xfrm>
        <a:prstGeom prst="wedgeRectCallout">
          <a:avLst>
            <a:gd name="adj1" fmla="val -48181"/>
            <a:gd name="adj2" fmla="val 20130"/>
          </a:avLst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5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MS Sans Serif"/>
            </a:rPr>
            <a:t>E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/>
          </a:r>
          <a:br>
            <a:rPr lang="en-US" sz="850" b="1" i="0" u="none" strike="noStrike" baseline="0">
              <a:solidFill>
                <a:srgbClr val="000000"/>
              </a:solidFill>
              <a:latin typeface="MS Sans Serif"/>
            </a:rPr>
          </a:b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Enfants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(0-18 ans)</a:t>
          </a:r>
        </a:p>
      </xdr:txBody>
    </xdr:sp>
    <xdr:clientData/>
  </xdr:twoCellAnchor>
  <xdr:twoCellAnchor>
    <xdr:from>
      <xdr:col>2</xdr:col>
      <xdr:colOff>76200</xdr:colOff>
      <xdr:row>19</xdr:row>
      <xdr:rowOff>22860</xdr:rowOff>
    </xdr:from>
    <xdr:to>
      <xdr:col>3</xdr:col>
      <xdr:colOff>198120</xdr:colOff>
      <xdr:row>21</xdr:row>
      <xdr:rowOff>114300</xdr:rowOff>
    </xdr:to>
    <xdr:sp macro="" textlink="">
      <xdr:nvSpPr>
        <xdr:cNvPr id="18" name="ZoneTexte 17"/>
        <xdr:cNvSpPr txBox="1"/>
      </xdr:nvSpPr>
      <xdr:spPr>
        <a:xfrm>
          <a:off x="1661160" y="3116580"/>
          <a:ext cx="914400" cy="41148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onglet E Exemple</a:t>
          </a:r>
        </a:p>
      </xdr:txBody>
    </xdr:sp>
    <xdr:clientData/>
  </xdr:twoCellAnchor>
  <xdr:twoCellAnchor>
    <xdr:from>
      <xdr:col>2</xdr:col>
      <xdr:colOff>68580</xdr:colOff>
      <xdr:row>15</xdr:row>
      <xdr:rowOff>152400</xdr:rowOff>
    </xdr:from>
    <xdr:to>
      <xdr:col>3</xdr:col>
      <xdr:colOff>190500</xdr:colOff>
      <xdr:row>18</xdr:row>
      <xdr:rowOff>68580</xdr:rowOff>
    </xdr:to>
    <xdr:sp macro="" textlink="">
      <xdr:nvSpPr>
        <xdr:cNvPr id="19" name="ZoneTexte 18"/>
        <xdr:cNvSpPr txBox="1"/>
      </xdr:nvSpPr>
      <xdr:spPr>
        <a:xfrm>
          <a:off x="1653540" y="2590800"/>
          <a:ext cx="914400" cy="41148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onglet E Enfants</a:t>
          </a:r>
        </a:p>
      </xdr:txBody>
    </xdr:sp>
    <xdr:clientData/>
  </xdr:twoCellAnchor>
  <xdr:twoCellAnchor>
    <xdr:from>
      <xdr:col>1</xdr:col>
      <xdr:colOff>449580</xdr:colOff>
      <xdr:row>18</xdr:row>
      <xdr:rowOff>121920</xdr:rowOff>
    </xdr:from>
    <xdr:to>
      <xdr:col>2</xdr:col>
      <xdr:colOff>106680</xdr:colOff>
      <xdr:row>20</xdr:row>
      <xdr:rowOff>76200</xdr:rowOff>
    </xdr:to>
    <xdr:cxnSp macro="">
      <xdr:nvCxnSpPr>
        <xdr:cNvPr id="52957" name="Connecteur droit avec flèche 20"/>
        <xdr:cNvCxnSpPr>
          <a:cxnSpLocks noChangeShapeType="1"/>
          <a:stCxn id="17" idx="3"/>
        </xdr:cNvCxnSpPr>
      </xdr:nvCxnSpPr>
      <xdr:spPr bwMode="auto">
        <a:xfrm>
          <a:off x="1242060" y="3055620"/>
          <a:ext cx="449580" cy="27432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449580</xdr:colOff>
      <xdr:row>17</xdr:row>
      <xdr:rowOff>22860</xdr:rowOff>
    </xdr:from>
    <xdr:to>
      <xdr:col>2</xdr:col>
      <xdr:colOff>68580</xdr:colOff>
      <xdr:row>18</xdr:row>
      <xdr:rowOff>121920</xdr:rowOff>
    </xdr:to>
    <xdr:cxnSp macro="">
      <xdr:nvCxnSpPr>
        <xdr:cNvPr id="52958" name="Connecteur droit avec flèche 24"/>
        <xdr:cNvCxnSpPr>
          <a:cxnSpLocks noChangeShapeType="1"/>
          <a:stCxn id="17" idx="3"/>
          <a:endCxn id="19" idx="1"/>
        </xdr:cNvCxnSpPr>
      </xdr:nvCxnSpPr>
      <xdr:spPr bwMode="auto">
        <a:xfrm flipV="1">
          <a:off x="1242060" y="2796540"/>
          <a:ext cx="411480" cy="25908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0</xdr:rowOff>
    </xdr:from>
    <xdr:to>
      <xdr:col>10</xdr:col>
      <xdr:colOff>647700</xdr:colOff>
      <xdr:row>17</xdr:row>
      <xdr:rowOff>137160</xdr:rowOff>
    </xdr:to>
    <xdr:sp macro="" textlink="">
      <xdr:nvSpPr>
        <xdr:cNvPr id="27" name="AutoShape 16"/>
        <xdr:cNvSpPr>
          <a:spLocks noChangeArrowheads="1"/>
        </xdr:cNvSpPr>
      </xdr:nvSpPr>
      <xdr:spPr bwMode="auto">
        <a:xfrm>
          <a:off x="3169920" y="2598420"/>
          <a:ext cx="5402580" cy="312420"/>
        </a:xfrm>
        <a:prstGeom prst="wedgeRectCallout">
          <a:avLst>
            <a:gd name="adj1" fmla="val -6287"/>
            <a:gd name="adj2" fmla="val 19699"/>
          </a:avLst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Ces 3 pages constituent la version dynamique utilisable avec les valeurs de primes de votre assureur.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10</xdr:col>
      <xdr:colOff>502920</xdr:colOff>
      <xdr:row>21</xdr:row>
      <xdr:rowOff>152400</xdr:rowOff>
    </xdr:to>
    <xdr:sp macro="" textlink="">
      <xdr:nvSpPr>
        <xdr:cNvPr id="28" name="AutoShape 16"/>
        <xdr:cNvSpPr>
          <a:spLocks noChangeArrowheads="1"/>
        </xdr:cNvSpPr>
      </xdr:nvSpPr>
      <xdr:spPr bwMode="auto">
        <a:xfrm>
          <a:off x="3169920" y="3253740"/>
          <a:ext cx="5257800" cy="312420"/>
        </a:xfrm>
        <a:prstGeom prst="wedgeRectCallout">
          <a:avLst>
            <a:gd name="adj1" fmla="val -6287"/>
            <a:gd name="adj2" fmla="val 19699"/>
          </a:avLst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Ces 3 pages constituent un exemple d'utilisation </a:t>
          </a:r>
          <a:r>
            <a:rPr lang="en-US" sz="850" b="1" i="0" u="sng" strike="noStrike" baseline="0">
              <a:solidFill>
                <a:srgbClr val="000000"/>
              </a:solidFill>
              <a:latin typeface="MS Sans Serif"/>
            </a:rPr>
            <a:t>figé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 avec une explication de la lecture des graphiques G1et G2. </a:t>
          </a:r>
        </a:p>
      </xdr:txBody>
    </xdr:sp>
    <xdr:clientData/>
  </xdr:twoCellAnchor>
  <xdr:twoCellAnchor>
    <xdr:from>
      <xdr:col>3</xdr:col>
      <xdr:colOff>190500</xdr:colOff>
      <xdr:row>16</xdr:row>
      <xdr:rowOff>160020</xdr:rowOff>
    </xdr:from>
    <xdr:to>
      <xdr:col>4</xdr:col>
      <xdr:colOff>0</xdr:colOff>
      <xdr:row>17</xdr:row>
      <xdr:rowOff>22860</xdr:rowOff>
    </xdr:to>
    <xdr:cxnSp macro="">
      <xdr:nvCxnSpPr>
        <xdr:cNvPr id="52961" name="Connecteur droit 29"/>
        <xdr:cNvCxnSpPr>
          <a:cxnSpLocks noChangeShapeType="1"/>
          <a:stCxn id="19" idx="3"/>
          <a:endCxn id="27" idx="1"/>
        </xdr:cNvCxnSpPr>
      </xdr:nvCxnSpPr>
      <xdr:spPr bwMode="auto">
        <a:xfrm flipV="1">
          <a:off x="2567940" y="2758440"/>
          <a:ext cx="601980" cy="38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198120</xdr:colOff>
      <xdr:row>20</xdr:row>
      <xdr:rowOff>68580</xdr:rowOff>
    </xdr:from>
    <xdr:to>
      <xdr:col>4</xdr:col>
      <xdr:colOff>0</xdr:colOff>
      <xdr:row>20</xdr:row>
      <xdr:rowOff>160020</xdr:rowOff>
    </xdr:to>
    <xdr:cxnSp macro="">
      <xdr:nvCxnSpPr>
        <xdr:cNvPr id="52962" name="Connecteur droit 31"/>
        <xdr:cNvCxnSpPr>
          <a:cxnSpLocks noChangeShapeType="1"/>
          <a:stCxn id="18" idx="3"/>
          <a:endCxn id="28" idx="1"/>
        </xdr:cNvCxnSpPr>
      </xdr:nvCxnSpPr>
      <xdr:spPr bwMode="auto">
        <a:xfrm>
          <a:off x="2575560" y="3322320"/>
          <a:ext cx="594360" cy="914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487680</xdr:colOff>
      <xdr:row>27</xdr:row>
      <xdr:rowOff>15240</xdr:rowOff>
    </xdr:from>
    <xdr:to>
      <xdr:col>11</xdr:col>
      <xdr:colOff>7620</xdr:colOff>
      <xdr:row>34</xdr:row>
      <xdr:rowOff>30480</xdr:rowOff>
    </xdr:to>
    <xdr:sp macro="" textlink="">
      <xdr:nvSpPr>
        <xdr:cNvPr id="39" name="AutoShape 15"/>
        <xdr:cNvSpPr>
          <a:spLocks noChangeArrowheads="1"/>
        </xdr:cNvSpPr>
      </xdr:nvSpPr>
      <xdr:spPr bwMode="auto">
        <a:xfrm>
          <a:off x="487680" y="4389120"/>
          <a:ext cx="8237220" cy="1135380"/>
        </a:xfrm>
        <a:prstGeom prst="wedgeRectCallout">
          <a:avLst>
            <a:gd name="adj1" fmla="val -48181"/>
            <a:gd name="adj2" fmla="val 20130"/>
          </a:avLst>
        </a:prstGeom>
        <a:solidFill>
          <a:schemeClr val="bg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5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Application disponible seulement en français.  </a:t>
          </a:r>
          <a:r>
            <a:rPr lang="en-US" sz="850" b="1" i="0" u="none" strike="noStrike" baseline="0">
              <a:solidFill>
                <a:srgbClr val="0070C0"/>
              </a:solidFill>
              <a:latin typeface="MS Sans Serif"/>
            </a:rPr>
            <a:t>Nur auf französisch verfügbar.</a:t>
          </a:r>
        </a:p>
        <a:p>
          <a:pPr algn="l" rtl="0">
            <a:defRPr sz="1000"/>
          </a:pPr>
          <a:endParaRPr lang="en-US" sz="85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Version allemande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: disponible sur le site de l'OFSP pour les années 2004-05-06-07  </a:t>
          </a:r>
          <a:r>
            <a:rPr lang="en-US" sz="8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sur </a:t>
          </a:r>
          <a:r>
            <a:rPr lang="en-US" sz="850" b="0" i="0" u="sng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www.bag.admin.ch/kvform</a:t>
          </a:r>
          <a:r>
            <a:rPr lang="en-US" sz="8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Rubrik "Wegleitung optimale Franchise OKP"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/>
          </a:r>
          <a:br>
            <a:rPr lang="en-US" sz="850" b="0" i="0" u="none" strike="noStrike" baseline="0">
              <a:solidFill>
                <a:srgbClr val="000000"/>
              </a:solidFill>
              <a:latin typeface="MS Sans Serif"/>
            </a:rPr>
          </a:br>
          <a:r>
            <a:rPr lang="en-US" sz="1000" b="0" i="0" u="none" strike="noStrike">
              <a:latin typeface="+mn-lt"/>
              <a:ea typeface="+mn-ea"/>
              <a:cs typeface="+mn-cs"/>
            </a:rPr>
            <a:t>(</a:t>
          </a:r>
          <a:r>
            <a:rPr lang="de-CH" sz="1000">
              <a:latin typeface="+mn-lt"/>
              <a:ea typeface="+mn-ea"/>
              <a:cs typeface="+mn-cs"/>
            </a:rPr>
            <a:t>Wegleitung: Optimale Franchise für Ihren Krankenversicher (Erwachsene ab 19 Jahren / Kinder 0-18 Jahre  / Excel-Datei / 2004-05-06-07) )</a:t>
          </a:r>
        </a:p>
        <a:p>
          <a:pPr algn="l" rtl="0">
            <a:defRPr sz="1000"/>
          </a:pPr>
          <a:r>
            <a:rPr lang="de-CH" sz="1000">
              <a:latin typeface="+mn-lt"/>
              <a:ea typeface="+mn-ea"/>
              <a:cs typeface="+mn-cs"/>
            </a:rPr>
            <a:t>Les textes explicatifs dans ces versions en allemand sont en grande partie analogues à ceux de cette</a:t>
          </a:r>
          <a:r>
            <a:rPr lang="de-CH" sz="1000" baseline="0">
              <a:latin typeface="+mn-lt"/>
              <a:ea typeface="+mn-ea"/>
              <a:cs typeface="+mn-cs"/>
            </a:rPr>
            <a:t> </a:t>
          </a:r>
          <a:r>
            <a:rPr lang="de-CH" sz="1000">
              <a:latin typeface="+mn-lt"/>
              <a:ea typeface="+mn-ea"/>
              <a:cs typeface="+mn-cs"/>
            </a:rPr>
            <a:t>édition en français.</a:t>
          </a:r>
        </a:p>
        <a:p>
          <a:pPr algn="l" rtl="0">
            <a:defRPr sz="1000"/>
          </a:pPr>
          <a:endParaRPr lang="en-US" sz="850" b="1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213360</xdr:colOff>
      <xdr:row>0</xdr:row>
      <xdr:rowOff>167640</xdr:rowOff>
    </xdr:from>
    <xdr:to>
      <xdr:col>20</xdr:col>
      <xdr:colOff>563880</xdr:colOff>
      <xdr:row>58</xdr:row>
      <xdr:rowOff>7620</xdr:rowOff>
    </xdr:to>
    <xdr:graphicFrame macro="">
      <xdr:nvGraphicFramePr>
        <xdr:cNvPr id="163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167640</xdr:colOff>
      <xdr:row>0</xdr:row>
      <xdr:rowOff>167640</xdr:rowOff>
    </xdr:from>
    <xdr:to>
      <xdr:col>28</xdr:col>
      <xdr:colOff>1280160</xdr:colOff>
      <xdr:row>58</xdr:row>
      <xdr:rowOff>0</xdr:rowOff>
    </xdr:to>
    <xdr:graphicFrame macro="">
      <xdr:nvGraphicFramePr>
        <xdr:cNvPr id="163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30</xdr:col>
      <xdr:colOff>457200</xdr:colOff>
      <xdr:row>18</xdr:row>
      <xdr:rowOff>68580</xdr:rowOff>
    </xdr:from>
    <xdr:to>
      <xdr:col>30</xdr:col>
      <xdr:colOff>533400</xdr:colOff>
      <xdr:row>19</xdr:row>
      <xdr:rowOff>99060</xdr:rowOff>
    </xdr:to>
    <xdr:sp macro="" textlink="">
      <xdr:nvSpPr>
        <xdr:cNvPr id="1640" name="Text Box 11"/>
        <xdr:cNvSpPr txBox="1">
          <a:spLocks noChangeArrowheads="1"/>
        </xdr:cNvSpPr>
      </xdr:nvSpPr>
      <xdr:spPr bwMode="auto">
        <a:xfrm>
          <a:off x="22600920" y="38557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586740</xdr:colOff>
      <xdr:row>17</xdr:row>
      <xdr:rowOff>68580</xdr:rowOff>
    </xdr:from>
    <xdr:to>
      <xdr:col>9</xdr:col>
      <xdr:colOff>624840</xdr:colOff>
      <xdr:row>25</xdr:row>
      <xdr:rowOff>53340</xdr:rowOff>
    </xdr:to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4884420" y="3695700"/>
          <a:ext cx="2095500" cy="1264920"/>
        </a:xfrm>
        <a:prstGeom prst="wedgeRectCallout">
          <a:avLst>
            <a:gd name="adj1" fmla="val -33097"/>
            <a:gd name="adj2" fmla="val 7592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5: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Illustration dynamique de la composition des dépenses annuelles totales à payer. Le montant total à payer par l'assuré se compose de la prime, d'une participation de 10% (simplification) sur le montant des prestations dépassant la franchise (max. 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700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Frs) et des prestations à concurrence de la franchise.</a:t>
          </a:r>
        </a:p>
      </xdr:txBody>
    </xdr:sp>
    <xdr:clientData/>
  </xdr:twoCellAnchor>
  <xdr:twoCellAnchor>
    <xdr:from>
      <xdr:col>0</xdr:col>
      <xdr:colOff>182880</xdr:colOff>
      <xdr:row>1</xdr:row>
      <xdr:rowOff>297180</xdr:rowOff>
    </xdr:from>
    <xdr:to>
      <xdr:col>2</xdr:col>
      <xdr:colOff>403860</xdr:colOff>
      <xdr:row>1</xdr:row>
      <xdr:rowOff>754380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182880" y="510540"/>
          <a:ext cx="1645920" cy="457200"/>
        </a:xfrm>
        <a:prstGeom prst="wedgeRectCallout">
          <a:avLst>
            <a:gd name="adj1" fmla="val 38097"/>
            <a:gd name="adj2" fmla="val 106250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1: Entrez vos valeurs personnelles dans les 6 cases en rouge</a:t>
          </a:r>
        </a:p>
      </xdr:txBody>
    </xdr:sp>
    <xdr:clientData/>
  </xdr:twoCellAnchor>
  <xdr:twoCellAnchor>
    <xdr:from>
      <xdr:col>0</xdr:col>
      <xdr:colOff>419100</xdr:colOff>
      <xdr:row>18</xdr:row>
      <xdr:rowOff>129540</xdr:rowOff>
    </xdr:from>
    <xdr:to>
      <xdr:col>2</xdr:col>
      <xdr:colOff>693420</xdr:colOff>
      <xdr:row>23</xdr:row>
      <xdr:rowOff>144780</xdr:rowOff>
    </xdr:to>
    <xdr:sp macro="" textlink="">
      <xdr:nvSpPr>
        <xdr:cNvPr id="1045" name="AutoShape 21"/>
        <xdr:cNvSpPr>
          <a:spLocks noChangeArrowheads="1"/>
        </xdr:cNvSpPr>
      </xdr:nvSpPr>
      <xdr:spPr bwMode="auto">
        <a:xfrm>
          <a:off x="419100" y="3916680"/>
          <a:ext cx="1699260" cy="815340"/>
        </a:xfrm>
        <a:prstGeom prst="wedgeEllipseCallout">
          <a:avLst>
            <a:gd name="adj1" fmla="val 23412"/>
            <a:gd name="adj2" fmla="val 8139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MS Sans Serif"/>
            </a:rPr>
            <a:t>4:</a:t>
          </a: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 Montant annuel des prestations 20</a:t>
          </a:r>
          <a:r>
            <a:rPr lang="en-US" sz="800" b="1" i="0" u="none" strike="noStrike" baseline="0">
              <a:solidFill>
                <a:srgbClr val="000000"/>
              </a:solidFill>
              <a:latin typeface="MS Sans Serif"/>
            </a:rPr>
            <a:t>19 </a:t>
          </a: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estimé (médecins, hôpital, pharmacie) :</a:t>
          </a:r>
        </a:p>
      </xdr:txBody>
    </xdr:sp>
    <xdr:clientData/>
  </xdr:twoCellAnchor>
  <xdr:twoCellAnchor>
    <xdr:from>
      <xdr:col>4</xdr:col>
      <xdr:colOff>464820</xdr:colOff>
      <xdr:row>1</xdr:row>
      <xdr:rowOff>342900</xdr:rowOff>
    </xdr:from>
    <xdr:to>
      <xdr:col>8</xdr:col>
      <xdr:colOff>91440</xdr:colOff>
      <xdr:row>1</xdr:row>
      <xdr:rowOff>861060</xdr:rowOff>
    </xdr:to>
    <xdr:sp macro="" textlink="">
      <xdr:nvSpPr>
        <xdr:cNvPr id="1047" name="AutoShape 23"/>
        <xdr:cNvSpPr>
          <a:spLocks noChangeArrowheads="1"/>
        </xdr:cNvSpPr>
      </xdr:nvSpPr>
      <xdr:spPr bwMode="auto">
        <a:xfrm>
          <a:off x="3390900" y="556260"/>
          <a:ext cx="2263140" cy="518160"/>
        </a:xfrm>
        <a:prstGeom prst="wedgeRectCallout">
          <a:avLst>
            <a:gd name="adj1" fmla="val -34782"/>
            <a:gd name="adj2" fmla="val 9444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2: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primes pour différentes franchises avec ou sans couverture accidents. Voir remarques sous point 9.</a:t>
          </a:r>
        </a:p>
      </xdr:txBody>
    </xdr:sp>
    <xdr:clientData/>
  </xdr:twoCellAnchor>
  <xdr:twoCellAnchor>
    <xdr:from>
      <xdr:col>5</xdr:col>
      <xdr:colOff>274320</xdr:colOff>
      <xdr:row>37</xdr:row>
      <xdr:rowOff>0</xdr:rowOff>
    </xdr:from>
    <xdr:to>
      <xdr:col>9</xdr:col>
      <xdr:colOff>7620</xdr:colOff>
      <xdr:row>47</xdr:row>
      <xdr:rowOff>30480</xdr:rowOff>
    </xdr:to>
    <xdr:sp macro="" textlink="">
      <xdr:nvSpPr>
        <xdr:cNvPr id="1050" name="AutoShape 26"/>
        <xdr:cNvSpPr>
          <a:spLocks noChangeArrowheads="1"/>
        </xdr:cNvSpPr>
      </xdr:nvSpPr>
      <xdr:spPr bwMode="auto">
        <a:xfrm>
          <a:off x="3779520" y="6827520"/>
          <a:ext cx="2583180" cy="1630680"/>
        </a:xfrm>
        <a:prstGeom prst="wedgeRoundRectCallout">
          <a:avLst>
            <a:gd name="adj1" fmla="val -6870"/>
            <a:gd name="adj2" fmla="val -15319"/>
            <a:gd name="adj3" fmla="val 16667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6: Quelle est la franchise optimale pour ma prime?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Introduire le montant de sa prime mensuelle et examiner les graphiques G1 et G2 pour le choix optimal en fonction des prestations présumées et du risque consenti.</a:t>
          </a:r>
        </a:p>
        <a:p>
          <a:pPr algn="l" rtl="0">
            <a:lnSpc>
              <a:spcPts val="800"/>
            </a:lnSpc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Chaque franchise à option induit une courbe de gain/perte par rapport à la franchise ordinaire qui est fonction du niveau des prestations et de la prime.</a:t>
          </a:r>
        </a:p>
      </xdr:txBody>
    </xdr:sp>
    <xdr:clientData/>
  </xdr:twoCellAnchor>
  <xdr:twoCellAnchor>
    <xdr:from>
      <xdr:col>5</xdr:col>
      <xdr:colOff>655320</xdr:colOff>
      <xdr:row>49</xdr:row>
      <xdr:rowOff>0</xdr:rowOff>
    </xdr:from>
    <xdr:to>
      <xdr:col>9</xdr:col>
      <xdr:colOff>45720</xdr:colOff>
      <xdr:row>59</xdr:row>
      <xdr:rowOff>91440</xdr:rowOff>
    </xdr:to>
    <xdr:sp macro="" textlink="">
      <xdr:nvSpPr>
        <xdr:cNvPr id="1053" name="AutoShape 29"/>
        <xdr:cNvSpPr>
          <a:spLocks noChangeArrowheads="1"/>
        </xdr:cNvSpPr>
      </xdr:nvSpPr>
      <xdr:spPr bwMode="auto">
        <a:xfrm>
          <a:off x="4160520" y="8747760"/>
          <a:ext cx="2240280" cy="1691640"/>
        </a:xfrm>
        <a:prstGeom prst="wedgeRoundRectCallout">
          <a:avLst>
            <a:gd name="adj1" fmla="val 82019"/>
            <a:gd name="adj2" fmla="val -500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8: Les graphiques G1 et G2 se trouvent sur les pages 2 et 3 (sur la droite de cette page).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En imprimant les 3 pages de ce document avec une imprimante couleurs, vous aurez une vue d'ensemble complète.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FF0000"/>
              </a:solidFill>
              <a:latin typeface="MS Sans Serif"/>
            </a:rPr>
            <a:t>En cas de problème d'impression des graphiques, sélectionner la cellule U1 entre les 2 graphiques avant impression.</a:t>
          </a:r>
        </a:p>
      </xdr:txBody>
    </xdr:sp>
    <xdr:clientData/>
  </xdr:twoCellAnchor>
  <xdr:twoCellAnchor>
    <xdr:from>
      <xdr:col>8</xdr:col>
      <xdr:colOff>175260</xdr:colOff>
      <xdr:row>0</xdr:row>
      <xdr:rowOff>106680</xdr:rowOff>
    </xdr:from>
    <xdr:to>
      <xdr:col>9</xdr:col>
      <xdr:colOff>472440</xdr:colOff>
      <xdr:row>1</xdr:row>
      <xdr:rowOff>617220</xdr:rowOff>
    </xdr:to>
    <xdr:sp macro="" textlink="">
      <xdr:nvSpPr>
        <xdr:cNvPr id="1058" name="AutoShape 34"/>
        <xdr:cNvSpPr>
          <a:spLocks noChangeArrowheads="1"/>
        </xdr:cNvSpPr>
      </xdr:nvSpPr>
      <xdr:spPr bwMode="auto">
        <a:xfrm>
          <a:off x="5737860" y="106680"/>
          <a:ext cx="1089660" cy="723900"/>
        </a:xfrm>
        <a:prstGeom prst="wedgeRectCallout">
          <a:avLst>
            <a:gd name="adj1" fmla="val -48181"/>
            <a:gd name="adj2" fmla="val 2013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Jeunes adultes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(19-25 ans)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et 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Adultes 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(dès 26 ans)</a:t>
          </a:r>
        </a:p>
      </xdr:txBody>
    </xdr:sp>
    <xdr:clientData/>
  </xdr:twoCellAnchor>
  <xdr:twoCellAnchor>
    <xdr:from>
      <xdr:col>8</xdr:col>
      <xdr:colOff>297180</xdr:colOff>
      <xdr:row>8</xdr:row>
      <xdr:rowOff>121920</xdr:rowOff>
    </xdr:from>
    <xdr:to>
      <xdr:col>9</xdr:col>
      <xdr:colOff>624840</xdr:colOff>
      <xdr:row>16</xdr:row>
      <xdr:rowOff>83820</xdr:rowOff>
    </xdr:to>
    <xdr:sp macro="" textlink="">
      <xdr:nvSpPr>
        <xdr:cNvPr id="1059" name="AutoShape 35"/>
        <xdr:cNvSpPr>
          <a:spLocks noChangeArrowheads="1"/>
        </xdr:cNvSpPr>
      </xdr:nvSpPr>
      <xdr:spPr bwMode="auto">
        <a:xfrm>
          <a:off x="5859780" y="2308860"/>
          <a:ext cx="1120140" cy="1242060"/>
        </a:xfrm>
        <a:prstGeom prst="wedgeRectCallout">
          <a:avLst>
            <a:gd name="adj1" fmla="val -69296"/>
            <a:gd name="adj2" fmla="val -9015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3: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Les assureurs n'octroient pas toujours le rabais maximal légal.  Si tel n'est pas le cas, il y a une incidence sur les dépenses annuelles effectives. </a:t>
          </a:r>
        </a:p>
      </xdr:txBody>
    </xdr:sp>
    <xdr:clientData/>
  </xdr:twoCellAnchor>
  <xdr:twoCellAnchor>
    <xdr:from>
      <xdr:col>0</xdr:col>
      <xdr:colOff>518160</xdr:colOff>
      <xdr:row>36</xdr:row>
      <xdr:rowOff>91440</xdr:rowOff>
    </xdr:from>
    <xdr:to>
      <xdr:col>4</xdr:col>
      <xdr:colOff>167640</xdr:colOff>
      <xdr:row>45</xdr:row>
      <xdr:rowOff>129540</xdr:rowOff>
    </xdr:to>
    <xdr:sp macro="" textlink="">
      <xdr:nvSpPr>
        <xdr:cNvPr id="1060" name="AutoShape 36"/>
        <xdr:cNvSpPr>
          <a:spLocks noChangeArrowheads="1"/>
        </xdr:cNvSpPr>
      </xdr:nvSpPr>
      <xdr:spPr bwMode="auto">
        <a:xfrm>
          <a:off x="518160" y="6758940"/>
          <a:ext cx="2575560" cy="1478280"/>
        </a:xfrm>
        <a:prstGeom prst="wedgeRoundRectCallout">
          <a:avLst>
            <a:gd name="adj1" fmla="val 28625"/>
            <a:gd name="adj2" fmla="val 44903"/>
            <a:gd name="adj3" fmla="val 16667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7: Quelle est le gain maximal ou la perte maximale en fonction de la franchise à option choisie?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800"/>
            </a:lnSpc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Examiner les graphiques G1 et G2: le gain maximal est lié à l'absence de prestations et la perte maximale à des prestations dépassant le montant de la franchise + 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7000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frs. Ce gain maximal ou cette perte maximale sont liés au niveau de la prime.</a:t>
          </a:r>
        </a:p>
      </xdr:txBody>
    </xdr:sp>
    <xdr:clientData/>
  </xdr:twoCellAnchor>
  <xdr:twoCellAnchor>
    <xdr:from>
      <xdr:col>2</xdr:col>
      <xdr:colOff>632460</xdr:colOff>
      <xdr:row>1</xdr:row>
      <xdr:rowOff>281940</xdr:rowOff>
    </xdr:from>
    <xdr:to>
      <xdr:col>4</xdr:col>
      <xdr:colOff>137160</xdr:colOff>
      <xdr:row>1</xdr:row>
      <xdr:rowOff>777240</xdr:rowOff>
    </xdr:to>
    <xdr:sp macro="" textlink="">
      <xdr:nvSpPr>
        <xdr:cNvPr id="1061" name="AutoShape 37"/>
        <xdr:cNvSpPr>
          <a:spLocks noChangeArrowheads="1"/>
        </xdr:cNvSpPr>
      </xdr:nvSpPr>
      <xdr:spPr bwMode="auto">
        <a:xfrm>
          <a:off x="2057400" y="495300"/>
          <a:ext cx="1005840" cy="495300"/>
        </a:xfrm>
        <a:prstGeom prst="wedgeRectCallout">
          <a:avLst>
            <a:gd name="adj1" fmla="val -49019"/>
            <a:gd name="adj2" fmla="val 101921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Prime mensuelle de base (pour la franchise ordinaire)</a:t>
          </a:r>
        </a:p>
      </xdr:txBody>
    </xdr:sp>
    <xdr:clientData/>
  </xdr:twoCellAnchor>
  <xdr:twoCellAnchor>
    <xdr:from>
      <xdr:col>0</xdr:col>
      <xdr:colOff>213360</xdr:colOff>
      <xdr:row>47</xdr:row>
      <xdr:rowOff>7620</xdr:rowOff>
    </xdr:from>
    <xdr:to>
      <xdr:col>5</xdr:col>
      <xdr:colOff>175260</xdr:colOff>
      <xdr:row>60</xdr:row>
      <xdr:rowOff>38100</xdr:rowOff>
    </xdr:to>
    <xdr:sp macro="" textlink="">
      <xdr:nvSpPr>
        <xdr:cNvPr id="1063" name="AutoShape 39"/>
        <xdr:cNvSpPr>
          <a:spLocks noChangeArrowheads="1"/>
        </xdr:cNvSpPr>
      </xdr:nvSpPr>
      <xdr:spPr bwMode="auto">
        <a:xfrm>
          <a:off x="213360" y="8435340"/>
          <a:ext cx="3467100" cy="2110740"/>
        </a:xfrm>
        <a:prstGeom prst="wedgeRoundRectCallout">
          <a:avLst>
            <a:gd name="adj1" fmla="val 20255"/>
            <a:gd name="adj2" fmla="val 41519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9: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Les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 6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valeurs de primes sont disponibles auprès de votre assureur ou dans le guide des primes LAMal 20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19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de l'OFSP sur Internet (www.primes.admin.ch).</a:t>
          </a: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Certains assureurs n'offrent pas la possibilité de choisir toutes les franchises à option. Dans ce cas il faut néanmoins entrer une valeur dans les 6 cases en rouge et on ignorera les courbes associées aux franchises non proposées par l'assureur. On entrera la valeur de prime de la franchise inférieure proposée pour les franchises à option non proposées par l'assureur.</a:t>
          </a: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Il est aussi possible d'établir les courbes "optimales" pour votre canton, en reprenant les 6 valeurs de primes les plus avantageuses pour les différentes franchises (qui peuvent provenir d'assureurs différents, voir description dans le guide de la prime AOS optimale 2008 restant valable pour 20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19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213360</xdr:colOff>
      <xdr:row>0</xdr:row>
      <xdr:rowOff>167640</xdr:rowOff>
    </xdr:from>
    <xdr:to>
      <xdr:col>20</xdr:col>
      <xdr:colOff>502920</xdr:colOff>
      <xdr:row>58</xdr:row>
      <xdr:rowOff>121920</xdr:rowOff>
    </xdr:to>
    <xdr:graphicFrame macro="">
      <xdr:nvGraphicFramePr>
        <xdr:cNvPr id="78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129540</xdr:colOff>
      <xdr:row>0</xdr:row>
      <xdr:rowOff>198120</xdr:rowOff>
    </xdr:from>
    <xdr:to>
      <xdr:col>28</xdr:col>
      <xdr:colOff>1226820</xdr:colOff>
      <xdr:row>58</xdr:row>
      <xdr:rowOff>129540</xdr:rowOff>
    </xdr:to>
    <xdr:graphicFrame macro="">
      <xdr:nvGraphicFramePr>
        <xdr:cNvPr id="78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30</xdr:col>
      <xdr:colOff>457200</xdr:colOff>
      <xdr:row>18</xdr:row>
      <xdr:rowOff>68580</xdr:rowOff>
    </xdr:from>
    <xdr:to>
      <xdr:col>30</xdr:col>
      <xdr:colOff>533400</xdr:colOff>
      <xdr:row>19</xdr:row>
      <xdr:rowOff>99060</xdr:rowOff>
    </xdr:to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22623780" y="3870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571500</xdr:colOff>
      <xdr:row>17</xdr:row>
      <xdr:rowOff>68580</xdr:rowOff>
    </xdr:from>
    <xdr:to>
      <xdr:col>9</xdr:col>
      <xdr:colOff>624840</xdr:colOff>
      <xdr:row>25</xdr:row>
      <xdr:rowOff>53340</xdr:rowOff>
    </xdr:to>
    <xdr:sp macro="" textlink="">
      <xdr:nvSpPr>
        <xdr:cNvPr id="7172" name="AutoShape 4"/>
        <xdr:cNvSpPr>
          <a:spLocks noChangeArrowheads="1"/>
        </xdr:cNvSpPr>
      </xdr:nvSpPr>
      <xdr:spPr bwMode="auto">
        <a:xfrm>
          <a:off x="4892040" y="3710940"/>
          <a:ext cx="2110740" cy="1264920"/>
        </a:xfrm>
        <a:prstGeom prst="wedgeRectCallout">
          <a:avLst>
            <a:gd name="adj1" fmla="val -32324"/>
            <a:gd name="adj2" fmla="val 7592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5: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Illustration dynamique de la composition des dépenses annuelles totales à payer. Le montant total à payer par l'assuré se compose de la prime, d'une participation de 10% (simplification) sur le montant des prestations dépassant la franchise (max. 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700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Frs) et des prestations à concurrence de la franchise.</a:t>
          </a:r>
        </a:p>
      </xdr:txBody>
    </xdr:sp>
    <xdr:clientData/>
  </xdr:twoCellAnchor>
  <xdr:twoCellAnchor>
    <xdr:from>
      <xdr:col>0</xdr:col>
      <xdr:colOff>213360</xdr:colOff>
      <xdr:row>1</xdr:row>
      <xdr:rowOff>655320</xdr:rowOff>
    </xdr:from>
    <xdr:to>
      <xdr:col>3</xdr:col>
      <xdr:colOff>0</xdr:colOff>
      <xdr:row>2</xdr:row>
      <xdr:rowOff>68580</xdr:rowOff>
    </xdr:to>
    <xdr:sp macro="" textlink="">
      <xdr:nvSpPr>
        <xdr:cNvPr id="7173" name="AutoShape 5"/>
        <xdr:cNvSpPr>
          <a:spLocks noChangeArrowheads="1"/>
        </xdr:cNvSpPr>
      </xdr:nvSpPr>
      <xdr:spPr bwMode="auto">
        <a:xfrm>
          <a:off x="213360" y="868680"/>
          <a:ext cx="2004060" cy="335280"/>
        </a:xfrm>
        <a:prstGeom prst="wedgeRectCallout">
          <a:avLst>
            <a:gd name="adj1" fmla="val 26472"/>
            <a:gd name="adj2" fmla="val -12856"/>
          </a:avLst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1: Entrez vos valeurs personnelles dans les 6 cases en rouge</a:t>
          </a:r>
        </a:p>
      </xdr:txBody>
    </xdr:sp>
    <xdr:clientData/>
  </xdr:twoCellAnchor>
  <xdr:twoCellAnchor>
    <xdr:from>
      <xdr:col>0</xdr:col>
      <xdr:colOff>419100</xdr:colOff>
      <xdr:row>18</xdr:row>
      <xdr:rowOff>129540</xdr:rowOff>
    </xdr:from>
    <xdr:to>
      <xdr:col>2</xdr:col>
      <xdr:colOff>693420</xdr:colOff>
      <xdr:row>23</xdr:row>
      <xdr:rowOff>144780</xdr:rowOff>
    </xdr:to>
    <xdr:sp macro="" textlink="">
      <xdr:nvSpPr>
        <xdr:cNvPr id="7174" name="AutoShape 6"/>
        <xdr:cNvSpPr>
          <a:spLocks noChangeArrowheads="1"/>
        </xdr:cNvSpPr>
      </xdr:nvSpPr>
      <xdr:spPr bwMode="auto">
        <a:xfrm>
          <a:off x="419100" y="3931920"/>
          <a:ext cx="1699260" cy="815340"/>
        </a:xfrm>
        <a:prstGeom prst="wedgeEllipseCallout">
          <a:avLst>
            <a:gd name="adj1" fmla="val 23412"/>
            <a:gd name="adj2" fmla="val 81394"/>
          </a:avLst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MS Sans Serif"/>
            </a:rPr>
            <a:t>4:</a:t>
          </a: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 Montant annuel des prestations 20</a:t>
          </a:r>
          <a:r>
            <a:rPr lang="en-US" sz="800" b="1" i="0" u="none" strike="noStrike" baseline="0">
              <a:solidFill>
                <a:srgbClr val="000000"/>
              </a:solidFill>
              <a:latin typeface="MS Sans Serif"/>
            </a:rPr>
            <a:t>19</a:t>
          </a: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 estimé (médecins, hôpital, pharmacie) :</a:t>
          </a:r>
        </a:p>
      </xdr:txBody>
    </xdr:sp>
    <xdr:clientData/>
  </xdr:twoCellAnchor>
  <xdr:twoCellAnchor>
    <xdr:from>
      <xdr:col>8</xdr:col>
      <xdr:colOff>106680</xdr:colOff>
      <xdr:row>1</xdr:row>
      <xdr:rowOff>685800</xdr:rowOff>
    </xdr:from>
    <xdr:to>
      <xdr:col>9</xdr:col>
      <xdr:colOff>678180</xdr:colOff>
      <xdr:row>4</xdr:row>
      <xdr:rowOff>7620</xdr:rowOff>
    </xdr:to>
    <xdr:sp macro="" textlink="">
      <xdr:nvSpPr>
        <xdr:cNvPr id="7175" name="AutoShape 7"/>
        <xdr:cNvSpPr>
          <a:spLocks noChangeArrowheads="1"/>
        </xdr:cNvSpPr>
      </xdr:nvSpPr>
      <xdr:spPr bwMode="auto">
        <a:xfrm>
          <a:off x="5692140" y="899160"/>
          <a:ext cx="1363980" cy="632460"/>
        </a:xfrm>
        <a:prstGeom prst="wedgeRectCallout">
          <a:avLst>
            <a:gd name="adj1" fmla="val -55796"/>
            <a:gd name="adj2" fmla="val 29106"/>
          </a:avLst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2: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primes pour différentes franchises avec ou sans couverture accidents. Voir remarques sous point 9.</a:t>
          </a:r>
        </a:p>
      </xdr:txBody>
    </xdr:sp>
    <xdr:clientData/>
  </xdr:twoCellAnchor>
  <xdr:twoCellAnchor>
    <xdr:from>
      <xdr:col>8</xdr:col>
      <xdr:colOff>160020</xdr:colOff>
      <xdr:row>9</xdr:row>
      <xdr:rowOff>144780</xdr:rowOff>
    </xdr:from>
    <xdr:to>
      <xdr:col>9</xdr:col>
      <xdr:colOff>647700</xdr:colOff>
      <xdr:row>16</xdr:row>
      <xdr:rowOff>76200</xdr:rowOff>
    </xdr:to>
    <xdr:sp macro="" textlink="">
      <xdr:nvSpPr>
        <xdr:cNvPr id="7177" name="AutoShape 9"/>
        <xdr:cNvSpPr>
          <a:spLocks noChangeArrowheads="1"/>
        </xdr:cNvSpPr>
      </xdr:nvSpPr>
      <xdr:spPr bwMode="auto">
        <a:xfrm>
          <a:off x="5745480" y="2506980"/>
          <a:ext cx="1280160" cy="1051560"/>
        </a:xfrm>
        <a:prstGeom prst="wedgeRectCallout">
          <a:avLst>
            <a:gd name="adj1" fmla="val -61537"/>
            <a:gd name="adj2" fmla="val -87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3: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Les assureurs n'octroient pas toujours le rabais maximal légal. Si tel n'est pas le cas, il y a une incidence sur les dépenses annuelles effectives. </a:t>
          </a:r>
        </a:p>
      </xdr:txBody>
    </xdr:sp>
    <xdr:clientData/>
  </xdr:twoCellAnchor>
  <xdr:twoCellAnchor>
    <xdr:from>
      <xdr:col>5</xdr:col>
      <xdr:colOff>274320</xdr:colOff>
      <xdr:row>37</xdr:row>
      <xdr:rowOff>0</xdr:rowOff>
    </xdr:from>
    <xdr:to>
      <xdr:col>9</xdr:col>
      <xdr:colOff>7620</xdr:colOff>
      <xdr:row>47</xdr:row>
      <xdr:rowOff>30480</xdr:rowOff>
    </xdr:to>
    <xdr:sp macro="" textlink="">
      <xdr:nvSpPr>
        <xdr:cNvPr id="7178" name="AutoShape 10"/>
        <xdr:cNvSpPr>
          <a:spLocks noChangeArrowheads="1"/>
        </xdr:cNvSpPr>
      </xdr:nvSpPr>
      <xdr:spPr bwMode="auto">
        <a:xfrm>
          <a:off x="3878580" y="6842760"/>
          <a:ext cx="2506980" cy="1630680"/>
        </a:xfrm>
        <a:prstGeom prst="wedgeRoundRectCallout">
          <a:avLst>
            <a:gd name="adj1" fmla="val -6870"/>
            <a:gd name="adj2" fmla="val -15319"/>
            <a:gd name="adj3" fmla="val 16667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6: Quelle est la franchise optimale pour ma prime?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Introduire le montant de sa prime mensuelle et examiner les graphiques G1 et G2 pour le choix optimal en fonction des prestations présumées et du risque consenti.</a:t>
          </a: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Chaque franchise à option induit une courbe de gain/perte par rapport à la franchise ordinaire qui est fonction du niveau des prestations et de la prime.</a:t>
          </a:r>
        </a:p>
      </xdr:txBody>
    </xdr:sp>
    <xdr:clientData/>
  </xdr:twoCellAnchor>
  <xdr:twoCellAnchor>
    <xdr:from>
      <xdr:col>5</xdr:col>
      <xdr:colOff>388620</xdr:colOff>
      <xdr:row>49</xdr:row>
      <xdr:rowOff>68580</xdr:rowOff>
    </xdr:from>
    <xdr:to>
      <xdr:col>9</xdr:col>
      <xdr:colOff>213360</xdr:colOff>
      <xdr:row>60</xdr:row>
      <xdr:rowOff>0</xdr:rowOff>
    </xdr:to>
    <xdr:sp macro="" textlink="">
      <xdr:nvSpPr>
        <xdr:cNvPr id="7180" name="AutoShape 12"/>
        <xdr:cNvSpPr>
          <a:spLocks noChangeArrowheads="1"/>
        </xdr:cNvSpPr>
      </xdr:nvSpPr>
      <xdr:spPr bwMode="auto">
        <a:xfrm>
          <a:off x="3992880" y="8831580"/>
          <a:ext cx="2598420" cy="1691640"/>
        </a:xfrm>
        <a:prstGeom prst="wedgeRoundRectCallout">
          <a:avLst>
            <a:gd name="adj1" fmla="val 67426"/>
            <a:gd name="adj2" fmla="val -10556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8: Les graphiques G1 et G2 se trouvent sur les pages 2 et 3 (sur la droite de cette page).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En imprimant les 3 pages de ce document avec une imprimante couleurs, vous aurez une vue d'ensemble complète.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FF0000"/>
              </a:solidFill>
              <a:latin typeface="MS Sans Serif"/>
            </a:rPr>
            <a:t>En cas de problème d'impression des graphiques, sélectionner la cellule U1 entre les 2 graphiques avant impression.</a:t>
          </a:r>
        </a:p>
      </xdr:txBody>
    </xdr:sp>
    <xdr:clientData/>
  </xdr:twoCellAnchor>
  <xdr:twoCellAnchor>
    <xdr:from>
      <xdr:col>8</xdr:col>
      <xdr:colOff>175260</xdr:colOff>
      <xdr:row>0</xdr:row>
      <xdr:rowOff>106680</xdr:rowOff>
    </xdr:from>
    <xdr:to>
      <xdr:col>9</xdr:col>
      <xdr:colOff>472440</xdr:colOff>
      <xdr:row>1</xdr:row>
      <xdr:rowOff>617220</xdr:rowOff>
    </xdr:to>
    <xdr:sp macro="" textlink="">
      <xdr:nvSpPr>
        <xdr:cNvPr id="7183" name="AutoShape 15"/>
        <xdr:cNvSpPr>
          <a:spLocks noChangeArrowheads="1"/>
        </xdr:cNvSpPr>
      </xdr:nvSpPr>
      <xdr:spPr bwMode="auto">
        <a:xfrm>
          <a:off x="5760720" y="106680"/>
          <a:ext cx="1089660" cy="723900"/>
        </a:xfrm>
        <a:prstGeom prst="wedgeRectCallout">
          <a:avLst>
            <a:gd name="adj1" fmla="val -48181"/>
            <a:gd name="adj2" fmla="val 2013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Jeunes adultes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(19-25 ans)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et 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Adultes 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(dès 26 ans)</a:t>
          </a:r>
        </a:p>
      </xdr:txBody>
    </xdr:sp>
    <xdr:clientData/>
  </xdr:twoCellAnchor>
  <xdr:twoCellAnchor>
    <xdr:from>
      <xdr:col>0</xdr:col>
      <xdr:colOff>129540</xdr:colOff>
      <xdr:row>1</xdr:row>
      <xdr:rowOff>114300</xdr:rowOff>
    </xdr:from>
    <xdr:to>
      <xdr:col>7</xdr:col>
      <xdr:colOff>381000</xdr:colOff>
      <xdr:row>1</xdr:row>
      <xdr:rowOff>426720</xdr:rowOff>
    </xdr:to>
    <xdr:sp macro="" textlink="">
      <xdr:nvSpPr>
        <xdr:cNvPr id="7184" name="AutoShape 16"/>
        <xdr:cNvSpPr>
          <a:spLocks noChangeArrowheads="1"/>
        </xdr:cNvSpPr>
      </xdr:nvSpPr>
      <xdr:spPr bwMode="auto">
        <a:xfrm>
          <a:off x="129540" y="327660"/>
          <a:ext cx="5257800" cy="312420"/>
        </a:xfrm>
        <a:prstGeom prst="wedgeRectCallout">
          <a:avLst>
            <a:gd name="adj1" fmla="val -6287"/>
            <a:gd name="adj2" fmla="val 19699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Ces 3 pages constituent un exemple d'utilisation figé avec une explication de la lecture des graphiques G1et G2. La version dynamique est disponible sous l'onglet A.</a:t>
          </a:r>
        </a:p>
      </xdr:txBody>
    </xdr:sp>
    <xdr:clientData/>
  </xdr:twoCellAnchor>
  <xdr:twoCellAnchor>
    <xdr:from>
      <xdr:col>0</xdr:col>
      <xdr:colOff>449580</xdr:colOff>
      <xdr:row>36</xdr:row>
      <xdr:rowOff>121920</xdr:rowOff>
    </xdr:from>
    <xdr:to>
      <xdr:col>4</xdr:col>
      <xdr:colOff>68580</xdr:colOff>
      <xdr:row>46</xdr:row>
      <xdr:rowOff>0</xdr:rowOff>
    </xdr:to>
    <xdr:sp macro="" textlink="">
      <xdr:nvSpPr>
        <xdr:cNvPr id="7185" name="AutoShape 17"/>
        <xdr:cNvSpPr>
          <a:spLocks noChangeArrowheads="1"/>
        </xdr:cNvSpPr>
      </xdr:nvSpPr>
      <xdr:spPr bwMode="auto">
        <a:xfrm>
          <a:off x="449580" y="6804660"/>
          <a:ext cx="2567940" cy="1478280"/>
        </a:xfrm>
        <a:prstGeom prst="wedgeRoundRectCallout">
          <a:avLst>
            <a:gd name="adj1" fmla="val 49620"/>
            <a:gd name="adj2" fmla="val 49361"/>
            <a:gd name="adj3" fmla="val 16667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7: Quelle est le gain maximal ou la perte maximale en fonction de la franchise à option choisie?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800"/>
            </a:lnSpc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Examiner les graphiques G1 et G2: le gain maximal est lié à l'absence de prestations et la perte maximale à des prestations dépassant le montant de la franchise + 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7000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frs. Ce gain maximal ou cette perte maximale sont liés au niveau de la prime.</a:t>
          </a:r>
        </a:p>
      </xdr:txBody>
    </xdr:sp>
    <xdr:clientData/>
  </xdr:twoCellAnchor>
  <xdr:twoCellAnchor>
    <xdr:from>
      <xdr:col>3</xdr:col>
      <xdr:colOff>373380</xdr:colOff>
      <xdr:row>1</xdr:row>
      <xdr:rowOff>640080</xdr:rowOff>
    </xdr:from>
    <xdr:to>
      <xdr:col>5</xdr:col>
      <xdr:colOff>373380</xdr:colOff>
      <xdr:row>2</xdr:row>
      <xdr:rowOff>83820</xdr:rowOff>
    </xdr:to>
    <xdr:sp macro="" textlink="">
      <xdr:nvSpPr>
        <xdr:cNvPr id="7186" name="AutoShape 18"/>
        <xdr:cNvSpPr>
          <a:spLocks noChangeArrowheads="1"/>
        </xdr:cNvSpPr>
      </xdr:nvSpPr>
      <xdr:spPr bwMode="auto">
        <a:xfrm>
          <a:off x="2590800" y="853440"/>
          <a:ext cx="1386840" cy="365760"/>
        </a:xfrm>
        <a:prstGeom prst="wedgeRectCallout">
          <a:avLst>
            <a:gd name="adj1" fmla="val -84509"/>
            <a:gd name="adj2" fmla="val 73079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Prime mensuelle de base (pour la franchise ordinaire)</a:t>
          </a:r>
        </a:p>
      </xdr:txBody>
    </xdr:sp>
    <xdr:clientData/>
  </xdr:twoCellAnchor>
  <xdr:twoCellAnchor>
    <xdr:from>
      <xdr:col>0</xdr:col>
      <xdr:colOff>274320</xdr:colOff>
      <xdr:row>46</xdr:row>
      <xdr:rowOff>152400</xdr:rowOff>
    </xdr:from>
    <xdr:to>
      <xdr:col>5</xdr:col>
      <xdr:colOff>45720</xdr:colOff>
      <xdr:row>60</xdr:row>
      <xdr:rowOff>15240</xdr:rowOff>
    </xdr:to>
    <xdr:sp macro="" textlink="">
      <xdr:nvSpPr>
        <xdr:cNvPr id="7187" name="AutoShape 19"/>
        <xdr:cNvSpPr>
          <a:spLocks noChangeArrowheads="1"/>
        </xdr:cNvSpPr>
      </xdr:nvSpPr>
      <xdr:spPr bwMode="auto">
        <a:xfrm>
          <a:off x="274320" y="8435340"/>
          <a:ext cx="3375660" cy="2103120"/>
        </a:xfrm>
        <a:prstGeom prst="wedgeRoundRectCallout">
          <a:avLst>
            <a:gd name="adj1" fmla="val 20144"/>
            <a:gd name="adj2" fmla="val 34375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9: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Les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 6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valeurs de primes sont disponibles auprès de votre assureur ou dans le guide des primes LAMal 20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19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de l'OFSP sur Internet (www.primes.admin.ch).</a:t>
          </a: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Certains assureurs n'offrent pas la possibilité de choisir toutes les franchises à option. Dans ce cas il faut néanmoins entrer une valeur dans les 6 cases en rouge et on ignorera les courbes associées aux franchises non proposées par l'assureur. On entrera la valeur de prime de la franchise inférieure proposée pour les franchises à option non proposées par l'assureur.</a:t>
          </a: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Il est aussi possible d'établir les courbes "optimales" pour votre canton, en reprenant les 6 valeurs de primes les plus avantageuses pour les différentes franchises (qui peuvent provenir d'assureurs différents, voir description dans le guide de la prime AOS optimale 2008 restant valable pour 20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19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).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0.21758</cdr:x>
      <cdr:y>0.16184</cdr:y>
    </cdr:from>
    <cdr:to>
      <cdr:x>0.43432</cdr:x>
      <cdr:y>0.26524</cdr:y>
    </cdr:to>
    <cdr:sp macro="" textlink="">
      <cdr:nvSpPr>
        <cdr:cNvPr id="81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1501" y="1642542"/>
          <a:ext cx="1448377" cy="1051103"/>
        </a:xfrm>
        <a:prstGeom xmlns:a="http://schemas.openxmlformats.org/drawingml/2006/main" prst="wedgeRoundRectCallout">
          <a:avLst>
            <a:gd name="adj1" fmla="val 63889"/>
            <a:gd name="adj2" fmla="val 427861"/>
            <a:gd name="adj3" fmla="val 16667"/>
          </a:avLst>
        </a:prstGeom>
        <a:solidFill xmlns:a="http://schemas.openxmlformats.org/drawingml/2006/main">
          <a:srgbClr val="CCFFCC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MS Sans Serif"/>
            </a:rPr>
            <a:t>Pour une franchise de 2500 frs, une prime mensuelle de base de 305 frs et des prestations annuelles de 1000 frs, l'assuré gagne environ 910 frs par rapport au total à payer avec une franchise ordinaire de 300 frs.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0.15758</cdr:x>
      <cdr:y>0.15665</cdr:y>
    </cdr:from>
    <cdr:to>
      <cdr:x>0.37799</cdr:x>
      <cdr:y>0.25337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728" y="1586238"/>
          <a:ext cx="1466210" cy="980974"/>
        </a:xfrm>
        <a:prstGeom xmlns:a="http://schemas.openxmlformats.org/drawingml/2006/main" prst="wedgeRoundRectCallout">
          <a:avLst>
            <a:gd name="adj1" fmla="val 75171"/>
            <a:gd name="adj2" fmla="val 35435"/>
            <a:gd name="adj3" fmla="val 16667"/>
          </a:avLst>
        </a:prstGeom>
        <a:solidFill xmlns:a="http://schemas.openxmlformats.org/drawingml/2006/main">
          <a:srgbClr val="CCFFCC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MS Sans Serif"/>
            </a:rPr>
            <a:t>Pour une franchise de 1000 frs, une prime mensuelle de base de 305 frs et des prestations annuelles de 1000 frs, l'assuré perd environ 3,5 % par rapport au total à payer avec une franchise ordinaire de 300 frs.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213360</xdr:colOff>
      <xdr:row>0</xdr:row>
      <xdr:rowOff>167640</xdr:rowOff>
    </xdr:from>
    <xdr:to>
      <xdr:col>20</xdr:col>
      <xdr:colOff>533400</xdr:colOff>
      <xdr:row>61</xdr:row>
      <xdr:rowOff>121920</xdr:rowOff>
    </xdr:to>
    <xdr:graphicFrame macro="">
      <xdr:nvGraphicFramePr>
        <xdr:cNvPr id="159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129540</xdr:colOff>
      <xdr:row>0</xdr:row>
      <xdr:rowOff>190500</xdr:rowOff>
    </xdr:from>
    <xdr:to>
      <xdr:col>28</xdr:col>
      <xdr:colOff>1249680</xdr:colOff>
      <xdr:row>61</xdr:row>
      <xdr:rowOff>114300</xdr:rowOff>
    </xdr:to>
    <xdr:graphicFrame macro="">
      <xdr:nvGraphicFramePr>
        <xdr:cNvPr id="159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30</xdr:col>
      <xdr:colOff>457200</xdr:colOff>
      <xdr:row>21</xdr:row>
      <xdr:rowOff>68580</xdr:rowOff>
    </xdr:from>
    <xdr:to>
      <xdr:col>30</xdr:col>
      <xdr:colOff>533400</xdr:colOff>
      <xdr:row>22</xdr:row>
      <xdr:rowOff>99060</xdr:rowOff>
    </xdr:to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22555200" y="42367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624840</xdr:colOff>
      <xdr:row>28</xdr:row>
      <xdr:rowOff>53340</xdr:rowOff>
    </xdr:to>
    <xdr:sp macro="" textlink="">
      <xdr:nvSpPr>
        <xdr:cNvPr id="15364" name="AutoShape 4"/>
        <xdr:cNvSpPr>
          <a:spLocks noChangeArrowheads="1"/>
        </xdr:cNvSpPr>
      </xdr:nvSpPr>
      <xdr:spPr bwMode="auto">
        <a:xfrm>
          <a:off x="4983480" y="3962400"/>
          <a:ext cx="1950720" cy="1379220"/>
        </a:xfrm>
        <a:prstGeom prst="wedgeRectCallout">
          <a:avLst>
            <a:gd name="adj1" fmla="val -37000"/>
            <a:gd name="adj2" fmla="val 7381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5: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Illustration dynamique de la composition des dépenses annuelles totales à payer. Le montant total à payer par l'assuré se compose de la prime, d'une participation de 10% (simplification) sur le montant des prestations dépassant la franchise (max. 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350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Frs) et des prestations à concurrence de la franchise.</a:t>
          </a:r>
        </a:p>
      </xdr:txBody>
    </xdr:sp>
    <xdr:clientData/>
  </xdr:twoCellAnchor>
  <xdr:twoCellAnchor>
    <xdr:from>
      <xdr:col>0</xdr:col>
      <xdr:colOff>182880</xdr:colOff>
      <xdr:row>1</xdr:row>
      <xdr:rowOff>297180</xdr:rowOff>
    </xdr:from>
    <xdr:to>
      <xdr:col>2</xdr:col>
      <xdr:colOff>762000</xdr:colOff>
      <xdr:row>1</xdr:row>
      <xdr:rowOff>632460</xdr:rowOff>
    </xdr:to>
    <xdr:sp macro="" textlink="">
      <xdr:nvSpPr>
        <xdr:cNvPr id="15365" name="AutoShape 5"/>
        <xdr:cNvSpPr>
          <a:spLocks noChangeArrowheads="1"/>
        </xdr:cNvSpPr>
      </xdr:nvSpPr>
      <xdr:spPr bwMode="auto">
        <a:xfrm>
          <a:off x="182880" y="510540"/>
          <a:ext cx="2004060" cy="335280"/>
        </a:xfrm>
        <a:prstGeom prst="wedgeRectCallout">
          <a:avLst>
            <a:gd name="adj1" fmla="val 37255"/>
            <a:gd name="adj2" fmla="val 144287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1: Entrez vos valeurs personnelles dans les 7 cases en rouge</a:t>
          </a:r>
        </a:p>
      </xdr:txBody>
    </xdr:sp>
    <xdr:clientData/>
  </xdr:twoCellAnchor>
  <xdr:twoCellAnchor>
    <xdr:from>
      <xdr:col>0</xdr:col>
      <xdr:colOff>419100</xdr:colOff>
      <xdr:row>21</xdr:row>
      <xdr:rowOff>129540</xdr:rowOff>
    </xdr:from>
    <xdr:to>
      <xdr:col>2</xdr:col>
      <xdr:colOff>693420</xdr:colOff>
      <xdr:row>26</xdr:row>
      <xdr:rowOff>144780</xdr:rowOff>
    </xdr:to>
    <xdr:sp macro="" textlink="">
      <xdr:nvSpPr>
        <xdr:cNvPr id="15366" name="AutoShape 6"/>
        <xdr:cNvSpPr>
          <a:spLocks noChangeArrowheads="1"/>
        </xdr:cNvSpPr>
      </xdr:nvSpPr>
      <xdr:spPr bwMode="auto">
        <a:xfrm>
          <a:off x="419100" y="4297680"/>
          <a:ext cx="1699260" cy="815340"/>
        </a:xfrm>
        <a:prstGeom prst="wedgeEllipseCallout">
          <a:avLst>
            <a:gd name="adj1" fmla="val 23412"/>
            <a:gd name="adj2" fmla="val 8139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MS Sans Serif"/>
            </a:rPr>
            <a:t>4:</a:t>
          </a: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 Montant annuel des prestations 20</a:t>
          </a:r>
          <a:r>
            <a:rPr lang="en-US" sz="800" b="1" i="0" u="none" strike="noStrike" baseline="0">
              <a:solidFill>
                <a:srgbClr val="000000"/>
              </a:solidFill>
              <a:latin typeface="MS Sans Serif"/>
            </a:rPr>
            <a:t>19</a:t>
          </a: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 estimé (médecins, hôpital, pharmacie) :</a:t>
          </a:r>
        </a:p>
      </xdr:txBody>
    </xdr:sp>
    <xdr:clientData/>
  </xdr:twoCellAnchor>
  <xdr:twoCellAnchor>
    <xdr:from>
      <xdr:col>5</xdr:col>
      <xdr:colOff>152400</xdr:colOff>
      <xdr:row>1</xdr:row>
      <xdr:rowOff>441960</xdr:rowOff>
    </xdr:from>
    <xdr:to>
      <xdr:col>8</xdr:col>
      <xdr:colOff>617220</xdr:colOff>
      <xdr:row>2</xdr:row>
      <xdr:rowOff>7620</xdr:rowOff>
    </xdr:to>
    <xdr:sp macro="" textlink="">
      <xdr:nvSpPr>
        <xdr:cNvPr id="15367" name="AutoShape 7"/>
        <xdr:cNvSpPr>
          <a:spLocks noChangeArrowheads="1"/>
        </xdr:cNvSpPr>
      </xdr:nvSpPr>
      <xdr:spPr bwMode="auto">
        <a:xfrm>
          <a:off x="3657600" y="655320"/>
          <a:ext cx="2606040" cy="373380"/>
        </a:xfrm>
        <a:prstGeom prst="wedgeRectCallout">
          <a:avLst>
            <a:gd name="adj1" fmla="val -29699"/>
            <a:gd name="adj2" fmla="val 800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2: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primes pour différentes franchises avec ou sans couverture accidents. Voir remarques sous point 9.</a:t>
          </a:r>
        </a:p>
      </xdr:txBody>
    </xdr:sp>
    <xdr:clientData/>
  </xdr:twoCellAnchor>
  <xdr:twoCellAnchor>
    <xdr:from>
      <xdr:col>8</xdr:col>
      <xdr:colOff>213360</xdr:colOff>
      <xdr:row>10</xdr:row>
      <xdr:rowOff>53340</xdr:rowOff>
    </xdr:from>
    <xdr:to>
      <xdr:col>9</xdr:col>
      <xdr:colOff>647700</xdr:colOff>
      <xdr:row>17</xdr:row>
      <xdr:rowOff>129540</xdr:rowOff>
    </xdr:to>
    <xdr:sp macro="" textlink="">
      <xdr:nvSpPr>
        <xdr:cNvPr id="15368" name="AutoShape 8"/>
        <xdr:cNvSpPr>
          <a:spLocks noChangeArrowheads="1"/>
        </xdr:cNvSpPr>
      </xdr:nvSpPr>
      <xdr:spPr bwMode="auto">
        <a:xfrm>
          <a:off x="5859780" y="2461260"/>
          <a:ext cx="1097280" cy="1196340"/>
        </a:xfrm>
        <a:prstGeom prst="wedgeRectCallout">
          <a:avLst>
            <a:gd name="adj1" fmla="val 4463"/>
            <a:gd name="adj2" fmla="val -101181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3: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Les assureurs n'octroient pas toujours le rabais maximal légal. Si tel n'est pas le cas, il y a une incidence sur les dépenses annuelles effectives.</a:t>
          </a:r>
        </a:p>
      </xdr:txBody>
    </xdr:sp>
    <xdr:clientData/>
  </xdr:twoCellAnchor>
  <xdr:twoCellAnchor>
    <xdr:from>
      <xdr:col>5</xdr:col>
      <xdr:colOff>373380</xdr:colOff>
      <xdr:row>39</xdr:row>
      <xdr:rowOff>76200</xdr:rowOff>
    </xdr:from>
    <xdr:to>
      <xdr:col>9</xdr:col>
      <xdr:colOff>106680</xdr:colOff>
      <xdr:row>49</xdr:row>
      <xdr:rowOff>106680</xdr:rowOff>
    </xdr:to>
    <xdr:sp macro="" textlink="">
      <xdr:nvSpPr>
        <xdr:cNvPr id="15369" name="AutoShape 9"/>
        <xdr:cNvSpPr>
          <a:spLocks noChangeArrowheads="1"/>
        </xdr:cNvSpPr>
      </xdr:nvSpPr>
      <xdr:spPr bwMode="auto">
        <a:xfrm>
          <a:off x="3878580" y="7124700"/>
          <a:ext cx="2537460" cy="1630680"/>
        </a:xfrm>
        <a:prstGeom prst="wedgeRoundRectCallout">
          <a:avLst>
            <a:gd name="adj1" fmla="val -10616"/>
            <a:gd name="adj2" fmla="val -10116"/>
            <a:gd name="adj3" fmla="val 16667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6: Quelle est la franchise optimale pour ma prime?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Introduire le montant de sa prime mensuelle et examiner les graphiques G1 et G2 pour le choix optimal en fonction des prestations présumées et du risque consenti.</a:t>
          </a: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Chaque franchise à option induit une courbe de gain/perte par rapport à la franchise ordinaire qui est fonction du niveau des prestations et de la prime.</a:t>
          </a:r>
        </a:p>
      </xdr:txBody>
    </xdr:sp>
    <xdr:clientData/>
  </xdr:twoCellAnchor>
  <xdr:twoCellAnchor>
    <xdr:from>
      <xdr:col>0</xdr:col>
      <xdr:colOff>495300</xdr:colOff>
      <xdr:row>39</xdr:row>
      <xdr:rowOff>15240</xdr:rowOff>
    </xdr:from>
    <xdr:to>
      <xdr:col>4</xdr:col>
      <xdr:colOff>144780</xdr:colOff>
      <xdr:row>48</xdr:row>
      <xdr:rowOff>53340</xdr:rowOff>
    </xdr:to>
    <xdr:sp macro="" textlink="">
      <xdr:nvSpPr>
        <xdr:cNvPr id="15370" name="AutoShape 10"/>
        <xdr:cNvSpPr>
          <a:spLocks noChangeArrowheads="1"/>
        </xdr:cNvSpPr>
      </xdr:nvSpPr>
      <xdr:spPr bwMode="auto">
        <a:xfrm>
          <a:off x="495300" y="7063740"/>
          <a:ext cx="2575560" cy="1478280"/>
        </a:xfrm>
        <a:prstGeom prst="wedgeRoundRectCallout">
          <a:avLst>
            <a:gd name="adj1" fmla="val 29773"/>
            <a:gd name="adj2" fmla="val 50000"/>
            <a:gd name="adj3" fmla="val 16667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7: Quelle est le gain maximal ou la perte maximale en fonction de la franchise à option choisie?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800"/>
            </a:lnSpc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Examiner les graphiques G1 et G2: le gain maximal est lié à l'absence de prestations et la perte maximale à des prestations dépassant le montant de la franchise + 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3500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frs. Ce gain maximal ou cette perte maximale sont liés au niveau de la prime.</a:t>
          </a:r>
        </a:p>
      </xdr:txBody>
    </xdr:sp>
    <xdr:clientData/>
  </xdr:twoCellAnchor>
  <xdr:twoCellAnchor>
    <xdr:from>
      <xdr:col>5</xdr:col>
      <xdr:colOff>586740</xdr:colOff>
      <xdr:row>51</xdr:row>
      <xdr:rowOff>38100</xdr:rowOff>
    </xdr:from>
    <xdr:to>
      <xdr:col>9</xdr:col>
      <xdr:colOff>137160</xdr:colOff>
      <xdr:row>62</xdr:row>
      <xdr:rowOff>15240</xdr:rowOff>
    </xdr:to>
    <xdr:sp macro="" textlink="">
      <xdr:nvSpPr>
        <xdr:cNvPr id="15371" name="AutoShape 11"/>
        <xdr:cNvSpPr>
          <a:spLocks noChangeArrowheads="1"/>
        </xdr:cNvSpPr>
      </xdr:nvSpPr>
      <xdr:spPr bwMode="auto">
        <a:xfrm>
          <a:off x="4091940" y="9006840"/>
          <a:ext cx="2354580" cy="1737360"/>
        </a:xfrm>
        <a:prstGeom prst="wedgeRoundRectCallout">
          <a:avLst>
            <a:gd name="adj1" fmla="val 72407"/>
            <a:gd name="adj2" fmla="val -15407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8: Les graphiques G1 et G2 se trouvent sur les pages 2 et 3 (sur la droite de cette page).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En imprimant les 3 pages de ce document avec une imprimante couleurs, vous aurez une vue d'ensemble complète.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FF0000"/>
              </a:solidFill>
              <a:latin typeface="MS Sans Serif"/>
            </a:rPr>
            <a:t>En cas de problème d'impression des graphiques, sélectionner la cellule U1 entre les 2 graphiques avant impression.</a:t>
          </a:r>
        </a:p>
      </xdr:txBody>
    </xdr:sp>
    <xdr:clientData/>
  </xdr:twoCellAnchor>
  <xdr:twoCellAnchor>
    <xdr:from>
      <xdr:col>8</xdr:col>
      <xdr:colOff>533400</xdr:colOff>
      <xdr:row>0</xdr:row>
      <xdr:rowOff>167640</xdr:rowOff>
    </xdr:from>
    <xdr:to>
      <xdr:col>9</xdr:col>
      <xdr:colOff>525780</xdr:colOff>
      <xdr:row>1</xdr:row>
      <xdr:rowOff>388620</xdr:rowOff>
    </xdr:to>
    <xdr:sp macro="" textlink="">
      <xdr:nvSpPr>
        <xdr:cNvPr id="15372" name="AutoShape 12"/>
        <xdr:cNvSpPr>
          <a:spLocks noChangeArrowheads="1"/>
        </xdr:cNvSpPr>
      </xdr:nvSpPr>
      <xdr:spPr bwMode="auto">
        <a:xfrm>
          <a:off x="6179820" y="167640"/>
          <a:ext cx="655320" cy="434340"/>
        </a:xfrm>
        <a:prstGeom prst="wedgeRectCallout">
          <a:avLst>
            <a:gd name="adj1" fmla="val -17162"/>
            <a:gd name="adj2" fmla="val 19565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Enfants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(0-18 ans)</a:t>
          </a:r>
        </a:p>
        <a:p>
          <a:pPr algn="l" rtl="0">
            <a:defRPr sz="1000"/>
          </a:pPr>
          <a:endParaRPr lang="en-US" sz="850" b="1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3</xdr:col>
      <xdr:colOff>205740</xdr:colOff>
      <xdr:row>1</xdr:row>
      <xdr:rowOff>220980</xdr:rowOff>
    </xdr:from>
    <xdr:to>
      <xdr:col>4</xdr:col>
      <xdr:colOff>541020</xdr:colOff>
      <xdr:row>1</xdr:row>
      <xdr:rowOff>746760</xdr:rowOff>
    </xdr:to>
    <xdr:sp macro="" textlink="">
      <xdr:nvSpPr>
        <xdr:cNvPr id="15373" name="AutoShape 13"/>
        <xdr:cNvSpPr>
          <a:spLocks noChangeArrowheads="1"/>
        </xdr:cNvSpPr>
      </xdr:nvSpPr>
      <xdr:spPr bwMode="auto">
        <a:xfrm>
          <a:off x="2423160" y="434340"/>
          <a:ext cx="1043940" cy="525780"/>
        </a:xfrm>
        <a:prstGeom prst="wedgeRectCallout">
          <a:avLst>
            <a:gd name="adj1" fmla="val -83019"/>
            <a:gd name="adj2" fmla="val 91819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Prime mensuelle de base (pour la franchise ordinaire)</a:t>
          </a:r>
        </a:p>
      </xdr:txBody>
    </xdr:sp>
    <xdr:clientData/>
  </xdr:twoCellAnchor>
  <xdr:twoCellAnchor>
    <xdr:from>
      <xdr:col>0</xdr:col>
      <xdr:colOff>76200</xdr:colOff>
      <xdr:row>49</xdr:row>
      <xdr:rowOff>38100</xdr:rowOff>
    </xdr:from>
    <xdr:to>
      <xdr:col>5</xdr:col>
      <xdr:colOff>358140</xdr:colOff>
      <xdr:row>62</xdr:row>
      <xdr:rowOff>114300</xdr:rowOff>
    </xdr:to>
    <xdr:sp macro="" textlink="">
      <xdr:nvSpPr>
        <xdr:cNvPr id="15374" name="AutoShape 14"/>
        <xdr:cNvSpPr>
          <a:spLocks noChangeArrowheads="1"/>
        </xdr:cNvSpPr>
      </xdr:nvSpPr>
      <xdr:spPr bwMode="auto">
        <a:xfrm>
          <a:off x="76200" y="8686800"/>
          <a:ext cx="3787140" cy="2156460"/>
        </a:xfrm>
        <a:prstGeom prst="wedgeRoundRectCallout">
          <a:avLst>
            <a:gd name="adj1" fmla="val 9481"/>
            <a:gd name="adj2" fmla="val 46944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9: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Les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 7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valeurs de primes sont disponibles auprès de votre assureur ou dans le guide des primes LAMal 20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19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de l'OFSP sur Internet (www.primes.admin.ch).</a:t>
          </a:r>
        </a:p>
        <a:p>
          <a:pPr algn="l" rtl="0">
            <a:lnSpc>
              <a:spcPts val="900"/>
            </a:lnSpc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Certains assureurs n'offrent pas la possibilité de choisir toutes les franchises à option. Dans ce cas il faut néanmoins entrer une valeur dans les 7 cases en rouge et on ignorera les courbes associées aux franchises non proposées par l'assureur. On entrera la valeur de prime de la franchise inférieure proposée pour les franchises à option non proposées par l'assureur.</a:t>
          </a:r>
        </a:p>
        <a:p>
          <a:pPr algn="l" rtl="0">
            <a:lnSpc>
              <a:spcPts val="800"/>
            </a:lnSpc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Il est aussi possible d'établir les courbes "optimales" pour votre canton, en reprenant les 7 valeurs de primes les plus avantageuses pour les différentes franchises (qui peuvent provenir d'assureurs différents, voir description dans le guide de la prime AOS optimale 2008 restant valable pour 20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19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213360</xdr:colOff>
      <xdr:row>0</xdr:row>
      <xdr:rowOff>167640</xdr:rowOff>
    </xdr:from>
    <xdr:to>
      <xdr:col>20</xdr:col>
      <xdr:colOff>525780</xdr:colOff>
      <xdr:row>60</xdr:row>
      <xdr:rowOff>0</xdr:rowOff>
    </xdr:to>
    <xdr:graphicFrame macro="">
      <xdr:nvGraphicFramePr>
        <xdr:cNvPr id="129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106680</xdr:colOff>
      <xdr:row>0</xdr:row>
      <xdr:rowOff>160020</xdr:rowOff>
    </xdr:from>
    <xdr:to>
      <xdr:col>28</xdr:col>
      <xdr:colOff>1249680</xdr:colOff>
      <xdr:row>60</xdr:row>
      <xdr:rowOff>15240</xdr:rowOff>
    </xdr:to>
    <xdr:graphicFrame macro="">
      <xdr:nvGraphicFramePr>
        <xdr:cNvPr id="129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30</xdr:col>
      <xdr:colOff>464820</xdr:colOff>
      <xdr:row>21</xdr:row>
      <xdr:rowOff>68580</xdr:rowOff>
    </xdr:from>
    <xdr:to>
      <xdr:col>30</xdr:col>
      <xdr:colOff>541020</xdr:colOff>
      <xdr:row>22</xdr:row>
      <xdr:rowOff>99060</xdr:rowOff>
    </xdr:to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22730460" y="4343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106680</xdr:rowOff>
    </xdr:from>
    <xdr:to>
      <xdr:col>9</xdr:col>
      <xdr:colOff>624840</xdr:colOff>
      <xdr:row>28</xdr:row>
      <xdr:rowOff>53340</xdr:rowOff>
    </xdr:to>
    <xdr:sp macro="" textlink="">
      <xdr:nvSpPr>
        <xdr:cNvPr id="12292" name="AutoShape 4"/>
        <xdr:cNvSpPr>
          <a:spLocks noChangeArrowheads="1"/>
        </xdr:cNvSpPr>
      </xdr:nvSpPr>
      <xdr:spPr bwMode="auto">
        <a:xfrm>
          <a:off x="4983480" y="4061460"/>
          <a:ext cx="1950720" cy="1386840"/>
        </a:xfrm>
        <a:prstGeom prst="wedgeRectCallout">
          <a:avLst>
            <a:gd name="adj1" fmla="val -37000"/>
            <a:gd name="adj2" fmla="val 73648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5: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Illustration dynamique de la composition des dépenses annuelles totales à payer. Le montant total à payer par l'assuré se compose de la prime, d'une participation de 10% (simplification) sur le montant des prestations dépassant la franchise (max. 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350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Frs) et des prestations à concurrence de la franchise.</a:t>
          </a:r>
        </a:p>
      </xdr:txBody>
    </xdr:sp>
    <xdr:clientData/>
  </xdr:twoCellAnchor>
  <xdr:twoCellAnchor>
    <xdr:from>
      <xdr:col>0</xdr:col>
      <xdr:colOff>106680</xdr:colOff>
      <xdr:row>1</xdr:row>
      <xdr:rowOff>541020</xdr:rowOff>
    </xdr:from>
    <xdr:to>
      <xdr:col>2</xdr:col>
      <xdr:colOff>373380</xdr:colOff>
      <xdr:row>2</xdr:row>
      <xdr:rowOff>99060</xdr:rowOff>
    </xdr:to>
    <xdr:sp macro="" textlink="">
      <xdr:nvSpPr>
        <xdr:cNvPr id="12293" name="AutoShape 5"/>
        <xdr:cNvSpPr>
          <a:spLocks noChangeArrowheads="1"/>
        </xdr:cNvSpPr>
      </xdr:nvSpPr>
      <xdr:spPr bwMode="auto">
        <a:xfrm>
          <a:off x="106680" y="754380"/>
          <a:ext cx="1691640" cy="441960"/>
        </a:xfrm>
        <a:prstGeom prst="wedgeRectCallout">
          <a:avLst>
            <a:gd name="adj1" fmla="val 43644"/>
            <a:gd name="adj2" fmla="val 15218"/>
          </a:avLst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1: Entrez vos valeurs personnelles dans les 7 cases en rouge</a:t>
          </a:r>
        </a:p>
      </xdr:txBody>
    </xdr:sp>
    <xdr:clientData/>
  </xdr:twoCellAnchor>
  <xdr:twoCellAnchor>
    <xdr:from>
      <xdr:col>0</xdr:col>
      <xdr:colOff>419100</xdr:colOff>
      <xdr:row>21</xdr:row>
      <xdr:rowOff>129540</xdr:rowOff>
    </xdr:from>
    <xdr:to>
      <xdr:col>2</xdr:col>
      <xdr:colOff>693420</xdr:colOff>
      <xdr:row>26</xdr:row>
      <xdr:rowOff>144780</xdr:rowOff>
    </xdr:to>
    <xdr:sp macro="" textlink="">
      <xdr:nvSpPr>
        <xdr:cNvPr id="12294" name="AutoShape 6"/>
        <xdr:cNvSpPr>
          <a:spLocks noChangeArrowheads="1"/>
        </xdr:cNvSpPr>
      </xdr:nvSpPr>
      <xdr:spPr bwMode="auto">
        <a:xfrm>
          <a:off x="419100" y="4404360"/>
          <a:ext cx="1699260" cy="815340"/>
        </a:xfrm>
        <a:prstGeom prst="wedgeEllipseCallout">
          <a:avLst>
            <a:gd name="adj1" fmla="val 23412"/>
            <a:gd name="adj2" fmla="val 81394"/>
          </a:avLst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MS Sans Serif"/>
            </a:rPr>
            <a:t>4:</a:t>
          </a: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 Montant annuel des prestations 20</a:t>
          </a:r>
          <a:r>
            <a:rPr lang="en-US" sz="800" b="1" i="0" u="none" strike="noStrike" baseline="0">
              <a:solidFill>
                <a:srgbClr val="000000"/>
              </a:solidFill>
              <a:latin typeface="MS Sans Serif"/>
            </a:rPr>
            <a:t>19</a:t>
          </a: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 estimé (médecins, hôpital, pharmacie) :</a:t>
          </a:r>
        </a:p>
      </xdr:txBody>
    </xdr:sp>
    <xdr:clientData/>
  </xdr:twoCellAnchor>
  <xdr:twoCellAnchor>
    <xdr:from>
      <xdr:col>6</xdr:col>
      <xdr:colOff>91440</xdr:colOff>
      <xdr:row>1</xdr:row>
      <xdr:rowOff>556260</xdr:rowOff>
    </xdr:from>
    <xdr:to>
      <xdr:col>9</xdr:col>
      <xdr:colOff>609600</xdr:colOff>
      <xdr:row>2</xdr:row>
      <xdr:rowOff>38100</xdr:rowOff>
    </xdr:to>
    <xdr:sp macro="" textlink="">
      <xdr:nvSpPr>
        <xdr:cNvPr id="12295" name="AutoShape 7"/>
        <xdr:cNvSpPr>
          <a:spLocks noChangeArrowheads="1"/>
        </xdr:cNvSpPr>
      </xdr:nvSpPr>
      <xdr:spPr bwMode="auto">
        <a:xfrm>
          <a:off x="4389120" y="769620"/>
          <a:ext cx="2529840" cy="365760"/>
        </a:xfrm>
        <a:prstGeom prst="wedgeRectCallout">
          <a:avLst>
            <a:gd name="adj1" fmla="val -23745"/>
            <a:gd name="adj2" fmla="val 80769"/>
          </a:avLst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2: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primes pour différentes franchises avec ou sans couverture accidents. Voir remarques sous point 9.</a:t>
          </a:r>
        </a:p>
      </xdr:txBody>
    </xdr:sp>
    <xdr:clientData/>
  </xdr:twoCellAnchor>
  <xdr:twoCellAnchor>
    <xdr:from>
      <xdr:col>8</xdr:col>
      <xdr:colOff>243840</xdr:colOff>
      <xdr:row>11</xdr:row>
      <xdr:rowOff>15240</xdr:rowOff>
    </xdr:from>
    <xdr:to>
      <xdr:col>9</xdr:col>
      <xdr:colOff>777240</xdr:colOff>
      <xdr:row>17</xdr:row>
      <xdr:rowOff>91440</xdr:rowOff>
    </xdr:to>
    <xdr:sp macro="" textlink="">
      <xdr:nvSpPr>
        <xdr:cNvPr id="12296" name="AutoShape 8"/>
        <xdr:cNvSpPr>
          <a:spLocks noChangeArrowheads="1"/>
        </xdr:cNvSpPr>
      </xdr:nvSpPr>
      <xdr:spPr bwMode="auto">
        <a:xfrm>
          <a:off x="5890260" y="2689860"/>
          <a:ext cx="1196340" cy="1036320"/>
        </a:xfrm>
        <a:prstGeom prst="wedgeRectCallout">
          <a:avLst>
            <a:gd name="adj1" fmla="val -27051"/>
            <a:gd name="adj2" fmla="val -105454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3: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Les assureurs n'octroient pas toujours le rabais maximal légal. Si tel n'est pas le cas, il y a une incidence sur les dépenses annuelles effectives.</a:t>
          </a:r>
        </a:p>
      </xdr:txBody>
    </xdr:sp>
    <xdr:clientData/>
  </xdr:twoCellAnchor>
  <xdr:twoCellAnchor>
    <xdr:from>
      <xdr:col>5</xdr:col>
      <xdr:colOff>274320</xdr:colOff>
      <xdr:row>39</xdr:row>
      <xdr:rowOff>114300</xdr:rowOff>
    </xdr:from>
    <xdr:to>
      <xdr:col>9</xdr:col>
      <xdr:colOff>7620</xdr:colOff>
      <xdr:row>49</xdr:row>
      <xdr:rowOff>144780</xdr:rowOff>
    </xdr:to>
    <xdr:sp macro="" textlink="">
      <xdr:nvSpPr>
        <xdr:cNvPr id="12297" name="AutoShape 9"/>
        <xdr:cNvSpPr>
          <a:spLocks noChangeArrowheads="1"/>
        </xdr:cNvSpPr>
      </xdr:nvSpPr>
      <xdr:spPr bwMode="auto">
        <a:xfrm>
          <a:off x="3779520" y="7269480"/>
          <a:ext cx="2537460" cy="1630680"/>
        </a:xfrm>
        <a:prstGeom prst="wedgeRoundRectCallout">
          <a:avLst>
            <a:gd name="adj1" fmla="val -6870"/>
            <a:gd name="adj2" fmla="val -12426"/>
            <a:gd name="adj3" fmla="val 16667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6: Quelle est la franchise optimale pour ma prime?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Introduire le montant de sa prime mensuelle et examiner les graphiques G1 à G2 pour le choix optimal en fonction des prestations présumées et du risque consenti.</a:t>
          </a: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Chaque franchise à option induit une courbe de gain/perte par rapport à la franchise ordinaire qui est fonction du niveau des prestations et de la prime.</a:t>
          </a:r>
        </a:p>
      </xdr:txBody>
    </xdr:sp>
    <xdr:clientData/>
  </xdr:twoCellAnchor>
  <xdr:twoCellAnchor>
    <xdr:from>
      <xdr:col>0</xdr:col>
      <xdr:colOff>426720</xdr:colOff>
      <xdr:row>39</xdr:row>
      <xdr:rowOff>30480</xdr:rowOff>
    </xdr:from>
    <xdr:to>
      <xdr:col>4</xdr:col>
      <xdr:colOff>76200</xdr:colOff>
      <xdr:row>48</xdr:row>
      <xdr:rowOff>68580</xdr:rowOff>
    </xdr:to>
    <xdr:sp macro="" textlink="">
      <xdr:nvSpPr>
        <xdr:cNvPr id="12298" name="AutoShape 10"/>
        <xdr:cNvSpPr>
          <a:spLocks noChangeArrowheads="1"/>
        </xdr:cNvSpPr>
      </xdr:nvSpPr>
      <xdr:spPr bwMode="auto">
        <a:xfrm>
          <a:off x="426720" y="7185660"/>
          <a:ext cx="2575560" cy="1478280"/>
        </a:xfrm>
        <a:prstGeom prst="wedgeRoundRectCallout">
          <a:avLst>
            <a:gd name="adj1" fmla="val 28245"/>
            <a:gd name="adj2" fmla="val 46181"/>
            <a:gd name="adj3" fmla="val 16667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7: Quelle est le gain maximal ou la perte maximale en fonction de la franchise à option choisie?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800"/>
            </a:lnSpc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Examiner les graphiques G1 et G2: le gain maximal est lié à l'absence de prestations et la perte maximale à des prestations dépassant le montant de la franchise + 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3500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frs. Ce gain maximal ou cette perte maximale sont liés au niveau de la prime.</a:t>
          </a:r>
        </a:p>
      </xdr:txBody>
    </xdr:sp>
    <xdr:clientData/>
  </xdr:twoCellAnchor>
  <xdr:twoCellAnchor>
    <xdr:from>
      <xdr:col>5</xdr:col>
      <xdr:colOff>586740</xdr:colOff>
      <xdr:row>51</xdr:row>
      <xdr:rowOff>15240</xdr:rowOff>
    </xdr:from>
    <xdr:to>
      <xdr:col>9</xdr:col>
      <xdr:colOff>144780</xdr:colOff>
      <xdr:row>62</xdr:row>
      <xdr:rowOff>45720</xdr:rowOff>
    </xdr:to>
    <xdr:sp macro="" textlink="">
      <xdr:nvSpPr>
        <xdr:cNvPr id="12299" name="AutoShape 11"/>
        <xdr:cNvSpPr>
          <a:spLocks noChangeArrowheads="1"/>
        </xdr:cNvSpPr>
      </xdr:nvSpPr>
      <xdr:spPr bwMode="auto">
        <a:xfrm>
          <a:off x="4091940" y="9090660"/>
          <a:ext cx="2362200" cy="1729740"/>
        </a:xfrm>
        <a:prstGeom prst="wedgeRoundRectCallout">
          <a:avLst>
            <a:gd name="adj1" fmla="val 75620"/>
            <a:gd name="adj2" fmla="val -1087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8: Les graphiques G1 et G2 se trouvent sur les pages 2 et 3 (sur la droite de cette page).</a:t>
          </a: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85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En imprimant les 3 pages de ce document avec une imprimante couleurs, vous aurez une vue d'ensemble complète.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FF0000"/>
              </a:solidFill>
              <a:latin typeface="MS Sans Serif"/>
            </a:rPr>
            <a:t>En cas de problème d'impression des graphiques, sélectionner la cellule U1 entre les 2 graphiques avant impression.</a:t>
          </a:r>
        </a:p>
      </xdr:txBody>
    </xdr:sp>
    <xdr:clientData/>
  </xdr:twoCellAnchor>
  <xdr:twoCellAnchor>
    <xdr:from>
      <xdr:col>8</xdr:col>
      <xdr:colOff>449580</xdr:colOff>
      <xdr:row>0</xdr:row>
      <xdr:rowOff>114300</xdr:rowOff>
    </xdr:from>
    <xdr:to>
      <xdr:col>9</xdr:col>
      <xdr:colOff>441960</xdr:colOff>
      <xdr:row>1</xdr:row>
      <xdr:rowOff>335280</xdr:rowOff>
    </xdr:to>
    <xdr:sp macro="" textlink="">
      <xdr:nvSpPr>
        <xdr:cNvPr id="12300" name="AutoShape 12"/>
        <xdr:cNvSpPr>
          <a:spLocks noChangeArrowheads="1"/>
        </xdr:cNvSpPr>
      </xdr:nvSpPr>
      <xdr:spPr bwMode="auto">
        <a:xfrm>
          <a:off x="6096000" y="114300"/>
          <a:ext cx="655320" cy="434340"/>
        </a:xfrm>
        <a:prstGeom prst="wedgeRectCallout">
          <a:avLst>
            <a:gd name="adj1" fmla="val 634"/>
            <a:gd name="adj2" fmla="val 32606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Enfants</a:t>
          </a:r>
        </a:p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(0-18 ans)</a:t>
          </a:r>
        </a:p>
        <a:p>
          <a:pPr algn="l" rtl="0">
            <a:defRPr sz="1000"/>
          </a:pPr>
          <a:endParaRPr lang="en-US" sz="850" b="1" i="0" u="none" strike="noStrike" baseline="0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0</xdr:col>
      <xdr:colOff>137160</xdr:colOff>
      <xdr:row>1</xdr:row>
      <xdr:rowOff>106680</xdr:rowOff>
    </xdr:from>
    <xdr:to>
      <xdr:col>7</xdr:col>
      <xdr:colOff>342900</xdr:colOff>
      <xdr:row>1</xdr:row>
      <xdr:rowOff>411480</xdr:rowOff>
    </xdr:to>
    <xdr:sp macro="" textlink="">
      <xdr:nvSpPr>
        <xdr:cNvPr id="12301" name="AutoShape 13"/>
        <xdr:cNvSpPr>
          <a:spLocks noChangeArrowheads="1"/>
        </xdr:cNvSpPr>
      </xdr:nvSpPr>
      <xdr:spPr bwMode="auto">
        <a:xfrm>
          <a:off x="137160" y="320040"/>
          <a:ext cx="5189220" cy="304800"/>
        </a:xfrm>
        <a:prstGeom prst="wedgeRectCallout">
          <a:avLst>
            <a:gd name="adj1" fmla="val -6060"/>
            <a:gd name="adj2" fmla="val 25000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Ces 3 pages constituent un exemple d'utilisation figé avec une explication de la lecture des graphiques G1 et G2. La version dynamique est disponible sous l'onglet E.</a:t>
          </a:r>
        </a:p>
      </xdr:txBody>
    </xdr:sp>
    <xdr:clientData/>
  </xdr:twoCellAnchor>
  <xdr:twoCellAnchor>
    <xdr:from>
      <xdr:col>2</xdr:col>
      <xdr:colOff>556260</xdr:colOff>
      <xdr:row>1</xdr:row>
      <xdr:rowOff>518160</xdr:rowOff>
    </xdr:from>
    <xdr:to>
      <xdr:col>4</xdr:col>
      <xdr:colOff>60960</xdr:colOff>
      <xdr:row>2</xdr:row>
      <xdr:rowOff>68580</xdr:rowOff>
    </xdr:to>
    <xdr:sp macro="" textlink="">
      <xdr:nvSpPr>
        <xdr:cNvPr id="12302" name="AutoShape 14"/>
        <xdr:cNvSpPr>
          <a:spLocks noChangeArrowheads="1"/>
        </xdr:cNvSpPr>
      </xdr:nvSpPr>
      <xdr:spPr bwMode="auto">
        <a:xfrm>
          <a:off x="1981200" y="731520"/>
          <a:ext cx="1005840" cy="434340"/>
        </a:xfrm>
        <a:prstGeom prst="wedgeRectCallout">
          <a:avLst>
            <a:gd name="adj1" fmla="val -45097"/>
            <a:gd name="adj2" fmla="val 71741"/>
          </a:avLst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Prime mensuelle de base (pour la franchise ordinaire)</a:t>
          </a:r>
        </a:p>
      </xdr:txBody>
    </xdr:sp>
    <xdr:clientData/>
  </xdr:twoCellAnchor>
  <xdr:twoCellAnchor>
    <xdr:from>
      <xdr:col>0</xdr:col>
      <xdr:colOff>114300</xdr:colOff>
      <xdr:row>49</xdr:row>
      <xdr:rowOff>38100</xdr:rowOff>
    </xdr:from>
    <xdr:to>
      <xdr:col>5</xdr:col>
      <xdr:colOff>365760</xdr:colOff>
      <xdr:row>63</xdr:row>
      <xdr:rowOff>22860</xdr:rowOff>
    </xdr:to>
    <xdr:sp macro="" textlink="">
      <xdr:nvSpPr>
        <xdr:cNvPr id="12303" name="AutoShape 15"/>
        <xdr:cNvSpPr>
          <a:spLocks noChangeArrowheads="1"/>
        </xdr:cNvSpPr>
      </xdr:nvSpPr>
      <xdr:spPr bwMode="auto">
        <a:xfrm>
          <a:off x="114300" y="8793480"/>
          <a:ext cx="3756660" cy="2087880"/>
        </a:xfrm>
        <a:prstGeom prst="wedgeRoundRectCallout">
          <a:avLst>
            <a:gd name="adj1" fmla="val 8903"/>
            <a:gd name="adj2" fmla="val 44593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9: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Les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 7 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valeurs de primes sont disponibles auprès de votre assureur ou dans le guide des primes LAMal 20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19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 de l'OFSP sur Internet (www.primes.admin.ch).</a:t>
          </a:r>
        </a:p>
        <a:p>
          <a:pPr algn="l" rtl="0">
            <a:lnSpc>
              <a:spcPts val="900"/>
            </a:lnSpc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Certains assureurs n'offrent pas la possibilité de choisir toutes les franchises à option. Dans ce cas il faut néanmoins entrer une valeur dans les 7 cases en rouge et on ignorera les courbes associées aux franchises non proposées par l'assureur. On entrera la valeur de prime de la franchise inférieure proposée pour les franchises à option non proposées par l'assureur.</a:t>
          </a:r>
        </a:p>
        <a:p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Il est aussi possible d'établir les courbes "optimales" pour votre canton, en reprenant les 7 valeurs de primes les plus avantageuses pour les différentes franchises (qui peuvent provenir d'assureurs différents, voir description dans le guide de la prime AOS optimale 2008 restant valable pour 20</a:t>
          </a:r>
          <a:r>
            <a:rPr lang="en-US" sz="850" b="1" i="0" u="none" strike="noStrike" baseline="0">
              <a:solidFill>
                <a:srgbClr val="000000"/>
              </a:solidFill>
              <a:latin typeface="MS Sans Serif"/>
            </a:rPr>
            <a:t>19</a:t>
          </a:r>
          <a:r>
            <a:rPr lang="en-US" sz="850" b="0" i="0" u="none" strike="noStrike" baseline="0">
              <a:solidFill>
                <a:srgbClr val="000000"/>
              </a:solidFill>
              <a:latin typeface="MS Sans Serif"/>
            </a:rPr>
            <a:t>).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0.47097</cdr:x>
      <cdr:y>0.11377</cdr:y>
    </cdr:from>
    <cdr:to>
      <cdr:x>0.68649</cdr:x>
      <cdr:y>0.20408</cdr:y>
    </cdr:to>
    <cdr:sp macro="" textlink="">
      <cdr:nvSpPr>
        <cdr:cNvPr id="1331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5592" y="1175617"/>
          <a:ext cx="1445163" cy="935212"/>
        </a:xfrm>
        <a:prstGeom xmlns:a="http://schemas.openxmlformats.org/drawingml/2006/main" prst="wedgeRoundRectCallout">
          <a:avLst>
            <a:gd name="adj1" fmla="val -128912"/>
            <a:gd name="adj2" fmla="val 294792"/>
            <a:gd name="adj3" fmla="val 16667"/>
          </a:avLst>
        </a:prstGeom>
        <a:solidFill xmlns:a="http://schemas.openxmlformats.org/drawingml/2006/main">
          <a:srgbClr val="CCFFCC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MS Sans Serif"/>
            </a:rPr>
            <a:t>Pour une franchise de 600 frs, une prime mensuelle de base de 82 frs et des prestations annuelles de 400 frs, l'assuré gagne environ 60 frs par rapport au total à payer avec une franchise ordinaire de 0 frs.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0.48918</cdr:x>
      <cdr:y>0.09001</cdr:y>
    </cdr:from>
    <cdr:to>
      <cdr:x>0.7192</cdr:x>
      <cdr:y>0.18873</cdr:y>
    </cdr:to>
    <cdr:sp macro="" textlink="">
      <cdr:nvSpPr>
        <cdr:cNvPr id="143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3946" y="931603"/>
          <a:ext cx="1540716" cy="1024608"/>
        </a:xfrm>
        <a:prstGeom xmlns:a="http://schemas.openxmlformats.org/drawingml/2006/main" prst="wedgeRoundRectCallout">
          <a:avLst>
            <a:gd name="adj1" fmla="val -70000"/>
            <a:gd name="adj2" fmla="val 80769"/>
            <a:gd name="adj3" fmla="val 16667"/>
          </a:avLst>
        </a:prstGeom>
        <a:solidFill xmlns:a="http://schemas.openxmlformats.org/drawingml/2006/main">
          <a:srgbClr val="CCFFCC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MS Sans Serif"/>
            </a:rPr>
            <a:t>Pour une franchise de 500 frs, une prime mensuelle de base de 82 frs et des prestations annuelles de 1000 frs, l'assuré perd environ  9 % par rapport au total à payer avec une franchise ordinaire de 0 frs.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/>
  </sheetViews>
  <sheetFormatPr baseColWidth="10" defaultRowHeight="12.6" x14ac:dyDescent="0.25"/>
  <sheetData>
    <row r="1" spans="1:1" ht="15.6" x14ac:dyDescent="0.3">
      <c r="A1" s="155" t="s">
        <v>93</v>
      </c>
    </row>
    <row r="17" spans="3:3" ht="13.8" x14ac:dyDescent="0.3">
      <c r="C17" s="154"/>
    </row>
  </sheetData>
  <sheetProtection password="CE86" sheet="1" objects="1" scenarios="1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89"/>
  <sheetViews>
    <sheetView workbookViewId="0"/>
  </sheetViews>
  <sheetFormatPr baseColWidth="10" defaultRowHeight="12.6" x14ac:dyDescent="0.25"/>
  <cols>
    <col min="1" max="1" width="11.109375" customWidth="1"/>
    <col min="2" max="2" width="9.6640625" customWidth="1"/>
    <col min="4" max="4" width="10.33203125" customWidth="1"/>
    <col min="5" max="5" width="8.44140625" customWidth="1"/>
    <col min="7" max="7" width="10" customWidth="1"/>
    <col min="8" max="8" width="8.44140625" customWidth="1"/>
    <col min="10" max="10" width="11" customWidth="1"/>
    <col min="11" max="11" width="9.33203125" customWidth="1"/>
    <col min="12" max="12" width="8" customWidth="1"/>
    <col min="13" max="13" width="8.109375" customWidth="1"/>
    <col min="14" max="14" width="8.33203125" customWidth="1"/>
    <col min="15" max="15" width="7.33203125" customWidth="1"/>
    <col min="16" max="16" width="7.88671875" customWidth="1"/>
    <col min="17" max="17" width="9.44140625" customWidth="1"/>
    <col min="29" max="29" width="22.109375" customWidth="1"/>
  </cols>
  <sheetData>
    <row r="1" spans="1:17" ht="17.25" customHeight="1" x14ac:dyDescent="0.3">
      <c r="A1" s="3" t="s">
        <v>94</v>
      </c>
      <c r="H1" s="8"/>
      <c r="I1" s="101"/>
      <c r="J1" s="102"/>
    </row>
    <row r="2" spans="1:17" ht="72.75" customHeight="1" x14ac:dyDescent="0.3">
      <c r="A2" s="3"/>
      <c r="H2" s="8"/>
      <c r="I2" s="101"/>
      <c r="J2" s="102"/>
      <c r="Q2" s="10"/>
    </row>
    <row r="3" spans="1:17" ht="17.25" customHeight="1" thickBot="1" x14ac:dyDescent="0.35">
      <c r="A3" s="3"/>
      <c r="H3" s="8"/>
      <c r="I3" s="9"/>
    </row>
    <row r="4" spans="1:17" x14ac:dyDescent="0.25">
      <c r="A4" s="12" t="s">
        <v>64</v>
      </c>
      <c r="C4" s="128">
        <v>305.2</v>
      </c>
      <c r="D4" s="122">
        <v>293.60000000000002</v>
      </c>
      <c r="E4" s="122">
        <v>264.39999999999998</v>
      </c>
      <c r="F4" s="122">
        <v>235.2</v>
      </c>
      <c r="G4" s="122">
        <v>206.1</v>
      </c>
      <c r="H4" s="122">
        <v>176.9</v>
      </c>
      <c r="I4" s="9"/>
      <c r="J4" s="16"/>
      <c r="K4" s="16"/>
    </row>
    <row r="5" spans="1:17" x14ac:dyDescent="0.25">
      <c r="A5" s="12" t="s">
        <v>12</v>
      </c>
      <c r="C5" s="125">
        <v>300</v>
      </c>
      <c r="D5" s="113">
        <v>500</v>
      </c>
      <c r="E5" s="113">
        <v>1000</v>
      </c>
      <c r="F5" s="113">
        <v>1500</v>
      </c>
      <c r="G5" s="113">
        <v>2000</v>
      </c>
      <c r="H5" s="113">
        <v>2500</v>
      </c>
      <c r="I5" s="9"/>
    </row>
    <row r="6" spans="1:17" x14ac:dyDescent="0.25">
      <c r="A6" s="12" t="s">
        <v>60</v>
      </c>
      <c r="C6" s="126">
        <v>0</v>
      </c>
      <c r="D6" s="114">
        <f>($C4-D4)*12</f>
        <v>139.19999999999959</v>
      </c>
      <c r="E6" s="114">
        <f>($C4-E4)*12</f>
        <v>489.60000000000014</v>
      </c>
      <c r="F6" s="114">
        <f>($C4-F4)*12</f>
        <v>840</v>
      </c>
      <c r="G6" s="114">
        <f>($C4-G4)*12</f>
        <v>1189.1999999999998</v>
      </c>
      <c r="H6" s="114">
        <f>($C4-H4)*12</f>
        <v>1539.6</v>
      </c>
      <c r="I6" s="15"/>
    </row>
    <row r="7" spans="1:17" ht="15" customHeight="1" x14ac:dyDescent="0.25">
      <c r="A7" s="24" t="s">
        <v>61</v>
      </c>
      <c r="B7" s="110"/>
      <c r="C7" s="127">
        <v>0</v>
      </c>
      <c r="D7" s="117">
        <v>140</v>
      </c>
      <c r="E7" s="117">
        <v>490</v>
      </c>
      <c r="F7" s="117">
        <v>840</v>
      </c>
      <c r="G7" s="117">
        <v>1190</v>
      </c>
      <c r="H7" s="118">
        <v>1540</v>
      </c>
      <c r="I7" s="9"/>
    </row>
    <row r="8" spans="1:17" ht="13.2" x14ac:dyDescent="0.25">
      <c r="E8" s="119" t="s">
        <v>18</v>
      </c>
      <c r="F8" s="120">
        <v>0</v>
      </c>
      <c r="J8" s="54">
        <f>C27</f>
        <v>2000</v>
      </c>
      <c r="M8" s="20" t="s">
        <v>7</v>
      </c>
      <c r="N8" s="20"/>
      <c r="O8" s="21"/>
      <c r="P8" s="21"/>
    </row>
    <row r="9" spans="1:17" x14ac:dyDescent="0.25">
      <c r="A9" s="27"/>
      <c r="B9" s="27"/>
      <c r="C9" s="35" t="s">
        <v>0</v>
      </c>
      <c r="D9" s="35" t="s">
        <v>0</v>
      </c>
      <c r="E9" s="27"/>
      <c r="F9" s="33" t="s">
        <v>4</v>
      </c>
      <c r="G9" s="27"/>
      <c r="H9" s="33" t="s">
        <v>5</v>
      </c>
      <c r="I9" s="27"/>
      <c r="J9" s="57" t="s">
        <v>6</v>
      </c>
      <c r="L9" s="34"/>
      <c r="M9" s="44" t="s">
        <v>15</v>
      </c>
      <c r="N9" s="44"/>
      <c r="O9" s="45"/>
      <c r="P9" s="45"/>
    </row>
    <row r="10" spans="1:17" x14ac:dyDescent="0.25">
      <c r="A10" s="12" t="s">
        <v>8</v>
      </c>
      <c r="B10" s="32" t="s">
        <v>19</v>
      </c>
      <c r="C10" s="35" t="s">
        <v>63</v>
      </c>
      <c r="D10" s="35" t="s">
        <v>62</v>
      </c>
      <c r="E10" s="27"/>
      <c r="F10" s="28"/>
      <c r="G10" s="41"/>
      <c r="H10" s="28"/>
      <c r="I10" s="29"/>
      <c r="J10" s="58" t="s">
        <v>59</v>
      </c>
      <c r="K10" s="28"/>
      <c r="L10" s="28"/>
      <c r="M10" s="46" t="s">
        <v>9</v>
      </c>
      <c r="N10" s="46" t="s">
        <v>10</v>
      </c>
      <c r="O10" s="47">
        <f>K10</f>
        <v>0</v>
      </c>
      <c r="P10" s="48"/>
    </row>
    <row r="11" spans="1:17" x14ac:dyDescent="0.25">
      <c r="A11" s="98">
        <v>300</v>
      </c>
      <c r="B11" s="115">
        <v>0</v>
      </c>
      <c r="C11" s="116">
        <f>C6</f>
        <v>0</v>
      </c>
      <c r="D11" s="121">
        <v>0</v>
      </c>
      <c r="E11" s="39">
        <f>C4</f>
        <v>305.2</v>
      </c>
      <c r="F11" s="30">
        <f t="shared" ref="F11:F16" si="0">E11*(1-F$8)</f>
        <v>305.2</v>
      </c>
      <c r="G11" s="42">
        <f>E11*12</f>
        <v>3662.3999999999996</v>
      </c>
      <c r="H11" s="11">
        <f>F11*12</f>
        <v>3662.3999999999996</v>
      </c>
      <c r="I11" s="43">
        <f t="shared" ref="I11:J15" si="1">IF($J$8&gt;$A11,G11+$A11+MIN((($J$8-$A11)*0.1),700),G11+$J$8)</f>
        <v>4132.3999999999996</v>
      </c>
      <c r="J11" s="100">
        <f t="shared" si="1"/>
        <v>4132.3999999999996</v>
      </c>
      <c r="L11" s="36"/>
      <c r="M11" s="22">
        <f>I11-I$11</f>
        <v>0</v>
      </c>
      <c r="N11" s="23">
        <f>M11/I$11</f>
        <v>0</v>
      </c>
      <c r="O11" s="22">
        <f>J11-J$11</f>
        <v>0</v>
      </c>
      <c r="P11" s="23">
        <f>O11/J$11</f>
        <v>0</v>
      </c>
    </row>
    <row r="12" spans="1:17" x14ac:dyDescent="0.25">
      <c r="A12" s="37">
        <v>500</v>
      </c>
      <c r="B12" s="49">
        <v>0.5</v>
      </c>
      <c r="C12" s="116">
        <f>D6</f>
        <v>139.19999999999959</v>
      </c>
      <c r="D12" s="38">
        <f>1-(F12/F$11)</f>
        <v>3.8007863695937116E-2</v>
      </c>
      <c r="E12" s="40">
        <f>G12/12</f>
        <v>293.59999999999997</v>
      </c>
      <c r="F12" s="30">
        <f t="shared" si="0"/>
        <v>293.59999999999997</v>
      </c>
      <c r="G12" s="42">
        <f>MAX(G$11*(1-B12),G$11-C12)</f>
        <v>3523.2</v>
      </c>
      <c r="H12" s="11">
        <f>F12*12</f>
        <v>3523.2</v>
      </c>
      <c r="I12" s="43">
        <f t="shared" si="1"/>
        <v>4173.2</v>
      </c>
      <c r="J12" s="100">
        <f t="shared" si="1"/>
        <v>4173.2</v>
      </c>
      <c r="L12" s="36"/>
      <c r="M12" s="22">
        <f>I12-I$11</f>
        <v>40.800000000000182</v>
      </c>
      <c r="N12" s="23">
        <f>M12/I$11</f>
        <v>9.873197173555363E-3</v>
      </c>
      <c r="O12" s="22">
        <f>J12-J$11</f>
        <v>40.800000000000182</v>
      </c>
      <c r="P12" s="23">
        <f>O12/J$11</f>
        <v>9.873197173555363E-3</v>
      </c>
    </row>
    <row r="13" spans="1:17" x14ac:dyDescent="0.25">
      <c r="A13" s="37">
        <v>1000</v>
      </c>
      <c r="B13" s="49">
        <v>0.5</v>
      </c>
      <c r="C13" s="116">
        <f>E6</f>
        <v>489.60000000000014</v>
      </c>
      <c r="D13" s="38">
        <f>1-(F13/F$11)</f>
        <v>0.13368283093053757</v>
      </c>
      <c r="E13" s="40">
        <f>G13/12</f>
        <v>264.39999999999992</v>
      </c>
      <c r="F13" s="30">
        <f t="shared" si="0"/>
        <v>264.39999999999992</v>
      </c>
      <c r="G13" s="42">
        <f>MAX(G$11*(1-B13),G$11-C13)</f>
        <v>3172.7999999999993</v>
      </c>
      <c r="H13" s="11">
        <f>F13*12</f>
        <v>3172.7999999999993</v>
      </c>
      <c r="I13" s="43">
        <f t="shared" si="1"/>
        <v>4272.7999999999993</v>
      </c>
      <c r="J13" s="100">
        <f t="shared" si="1"/>
        <v>4272.7999999999993</v>
      </c>
      <c r="L13" s="36"/>
      <c r="M13" s="22">
        <f>I13-I$11</f>
        <v>140.39999999999964</v>
      </c>
      <c r="N13" s="23">
        <f>M13/I$11</f>
        <v>3.397541380311675E-2</v>
      </c>
      <c r="O13" s="22">
        <f>J13-J$11</f>
        <v>140.39999999999964</v>
      </c>
      <c r="P13" s="23">
        <f>O13/J$11</f>
        <v>3.397541380311675E-2</v>
      </c>
    </row>
    <row r="14" spans="1:17" x14ac:dyDescent="0.25">
      <c r="A14" s="37">
        <v>1500</v>
      </c>
      <c r="B14" s="49">
        <v>0.5</v>
      </c>
      <c r="C14" s="116">
        <f>F6</f>
        <v>840</v>
      </c>
      <c r="D14" s="38">
        <f>1-(F14/F$11)</f>
        <v>0.22935779816513768</v>
      </c>
      <c r="E14" s="40">
        <f>G14/12</f>
        <v>235.19999999999996</v>
      </c>
      <c r="F14" s="30">
        <f t="shared" si="0"/>
        <v>235.19999999999996</v>
      </c>
      <c r="G14" s="42">
        <f>MAX(G$11*(1-B14),G$11-C14)</f>
        <v>2822.3999999999996</v>
      </c>
      <c r="H14" s="11">
        <f>F14*12</f>
        <v>2822.3999999999996</v>
      </c>
      <c r="I14" s="43">
        <f t="shared" si="1"/>
        <v>4372.3999999999996</v>
      </c>
      <c r="J14" s="100">
        <f t="shared" si="1"/>
        <v>4372.3999999999996</v>
      </c>
      <c r="L14" s="36"/>
      <c r="M14" s="22">
        <f>I14-I$11</f>
        <v>240</v>
      </c>
      <c r="N14" s="23">
        <f>M14/I$11</f>
        <v>5.807763043267835E-2</v>
      </c>
      <c r="O14" s="22">
        <f>J14-J$11</f>
        <v>240</v>
      </c>
      <c r="P14" s="23">
        <f>O14/J$11</f>
        <v>5.807763043267835E-2</v>
      </c>
    </row>
    <row r="15" spans="1:17" x14ac:dyDescent="0.25">
      <c r="A15" s="37">
        <v>2000</v>
      </c>
      <c r="B15" s="49">
        <v>0.5</v>
      </c>
      <c r="C15" s="116">
        <f>G6</f>
        <v>1189.1999999999998</v>
      </c>
      <c r="D15" s="38">
        <f>1-(F15/F$11)</f>
        <v>0.32470511140235914</v>
      </c>
      <c r="E15" s="40">
        <f>G15/12</f>
        <v>206.1</v>
      </c>
      <c r="F15" s="30">
        <f t="shared" si="0"/>
        <v>206.1</v>
      </c>
      <c r="G15" s="42">
        <f>MAX(G$11*(1-B15),G$11-C15)</f>
        <v>2473.1999999999998</v>
      </c>
      <c r="H15" s="31">
        <f>F15*12</f>
        <v>2473.1999999999998</v>
      </c>
      <c r="I15" s="43">
        <f t="shared" si="1"/>
        <v>4473.2</v>
      </c>
      <c r="J15" s="100">
        <f t="shared" si="1"/>
        <v>4473.2</v>
      </c>
      <c r="L15" s="36"/>
      <c r="M15" s="22">
        <f>I15-I$11</f>
        <v>340.80000000000018</v>
      </c>
      <c r="N15" s="23">
        <f>M15/I$11</f>
        <v>8.2470235214403304E-2</v>
      </c>
      <c r="O15" s="22">
        <f>J15-J$11</f>
        <v>340.80000000000018</v>
      </c>
      <c r="P15" s="23">
        <f>O15/J$11</f>
        <v>8.2470235214403304E-2</v>
      </c>
    </row>
    <row r="16" spans="1:17" x14ac:dyDescent="0.25">
      <c r="A16" s="37">
        <v>2500</v>
      </c>
      <c r="B16" s="49">
        <v>0.5</v>
      </c>
      <c r="C16" s="116">
        <f>H6</f>
        <v>1539.6</v>
      </c>
      <c r="D16" s="38">
        <f>1-(F16/F$11)</f>
        <v>0.42038007863695948</v>
      </c>
      <c r="E16" s="40">
        <f>G16/12</f>
        <v>176.89999999999998</v>
      </c>
      <c r="F16" s="30">
        <f t="shared" si="0"/>
        <v>176.89999999999998</v>
      </c>
      <c r="G16" s="42">
        <f>MAX(G$11*(1-B16),G$11-C16)</f>
        <v>2122.7999999999997</v>
      </c>
      <c r="H16" s="31">
        <f>F16*12</f>
        <v>2122.7999999999997</v>
      </c>
      <c r="I16" s="43">
        <f>IF($J$8&gt;$A16,G16+$A16+MIN((($J$8-$A16)*0.1),700),G16+$J$8)</f>
        <v>4122.7999999999993</v>
      </c>
      <c r="J16" s="100">
        <f>IF($J$8&gt;$A16,H16+$A16+MIN((($J$8-$A16)*0.1),700),H16+$J$8)</f>
        <v>4122.7999999999993</v>
      </c>
    </row>
    <row r="17" spans="1:16" x14ac:dyDescent="0.25">
      <c r="A17" s="10"/>
      <c r="B17" s="1"/>
      <c r="C17" s="4"/>
      <c r="D17" s="2"/>
      <c r="E17" s="5"/>
    </row>
    <row r="18" spans="1:16" x14ac:dyDescent="0.25">
      <c r="A18" s="24"/>
      <c r="B18" s="1"/>
      <c r="C18" s="4"/>
      <c r="D18" s="2"/>
      <c r="E18" s="5"/>
    </row>
    <row r="19" spans="1:16" x14ac:dyDescent="0.25">
      <c r="A19" s="10"/>
      <c r="B19" s="1"/>
      <c r="C19" s="4"/>
      <c r="D19" s="2"/>
      <c r="E19" s="5"/>
    </row>
    <row r="20" spans="1:16" x14ac:dyDescent="0.25">
      <c r="A20" s="1"/>
      <c r="B20" s="1"/>
      <c r="C20" s="4"/>
      <c r="D20" s="2"/>
      <c r="E20" s="5"/>
    </row>
    <row r="27" spans="1:16" x14ac:dyDescent="0.25">
      <c r="B27" s="56" t="s">
        <v>38</v>
      </c>
      <c r="C27" s="99">
        <v>2000</v>
      </c>
      <c r="D27" s="2"/>
      <c r="E27" s="56" t="s">
        <v>39</v>
      </c>
      <c r="F27" s="51">
        <f>C4*(1-F8)</f>
        <v>305.2</v>
      </c>
    </row>
    <row r="28" spans="1:16" x14ac:dyDescent="0.25">
      <c r="K28" s="9"/>
      <c r="L28" s="9"/>
      <c r="M28" s="9"/>
      <c r="N28" s="9"/>
      <c r="O28" s="9"/>
      <c r="P28" s="9"/>
    </row>
    <row r="29" spans="1:16" x14ac:dyDescent="0.25">
      <c r="A29" s="1"/>
      <c r="B29" s="1"/>
      <c r="C29" s="19" t="s">
        <v>11</v>
      </c>
      <c r="D29" s="25">
        <v>300</v>
      </c>
      <c r="E29" s="25">
        <v>500</v>
      </c>
      <c r="F29" s="25">
        <v>1000</v>
      </c>
      <c r="G29" s="25">
        <v>1500</v>
      </c>
      <c r="H29" s="25">
        <v>2000</v>
      </c>
      <c r="I29" s="25">
        <v>2500</v>
      </c>
    </row>
    <row r="30" spans="1:16" x14ac:dyDescent="0.25">
      <c r="A30" s="1"/>
      <c r="B30" s="1"/>
      <c r="C30" s="18" t="s">
        <v>1</v>
      </c>
      <c r="D30" s="26">
        <f t="shared" ref="D30:I30" si="2">IF($C$27&gt;D29,D29,$C27)</f>
        <v>300</v>
      </c>
      <c r="E30" s="26">
        <f t="shared" si="2"/>
        <v>500</v>
      </c>
      <c r="F30" s="26">
        <f t="shared" si="2"/>
        <v>1000</v>
      </c>
      <c r="G30" s="26">
        <f t="shared" si="2"/>
        <v>1500</v>
      </c>
      <c r="H30" s="26">
        <f t="shared" si="2"/>
        <v>2000</v>
      </c>
      <c r="I30" s="26">
        <f t="shared" si="2"/>
        <v>2000</v>
      </c>
      <c r="K30" s="14"/>
      <c r="L30" s="9"/>
      <c r="M30" s="9"/>
      <c r="N30" s="9"/>
      <c r="O30" s="9"/>
      <c r="P30" s="9"/>
    </row>
    <row r="31" spans="1:16" x14ac:dyDescent="0.25">
      <c r="A31" s="1"/>
      <c r="B31" s="1"/>
      <c r="C31" s="18" t="s">
        <v>2</v>
      </c>
      <c r="D31" s="26">
        <f t="shared" ref="D31:I31" si="3">IF($C$27&gt;D29,MIN(0.1*($C$27-D29),700),"-")</f>
        <v>170</v>
      </c>
      <c r="E31" s="26">
        <f t="shared" si="3"/>
        <v>150</v>
      </c>
      <c r="F31" s="26">
        <f t="shared" si="3"/>
        <v>100</v>
      </c>
      <c r="G31" s="26">
        <f t="shared" si="3"/>
        <v>50</v>
      </c>
      <c r="H31" s="26" t="str">
        <f t="shared" si="3"/>
        <v>-</v>
      </c>
      <c r="I31" s="26" t="str">
        <f t="shared" si="3"/>
        <v>-</v>
      </c>
      <c r="K31" s="9"/>
      <c r="L31" s="9"/>
      <c r="M31" s="9"/>
      <c r="N31" s="9"/>
      <c r="O31" s="9"/>
      <c r="P31" s="9"/>
    </row>
    <row r="32" spans="1:16" x14ac:dyDescent="0.25">
      <c r="A32" s="1"/>
      <c r="B32" s="1"/>
      <c r="C32" s="18" t="s">
        <v>5</v>
      </c>
      <c r="D32" s="17">
        <f>$H11</f>
        <v>3662.3999999999996</v>
      </c>
      <c r="E32" s="17">
        <f>$H12</f>
        <v>3523.2</v>
      </c>
      <c r="F32" s="17">
        <f>$H13</f>
        <v>3172.7999999999993</v>
      </c>
      <c r="G32" s="17">
        <f>$H14</f>
        <v>2822.3999999999996</v>
      </c>
      <c r="H32" s="17">
        <f>$H15</f>
        <v>2473.1999999999998</v>
      </c>
      <c r="I32" s="17">
        <f>$H16</f>
        <v>2122.7999999999997</v>
      </c>
    </row>
    <row r="33" spans="1:16" x14ac:dyDescent="0.25">
      <c r="A33" s="1"/>
      <c r="B33" s="1"/>
      <c r="C33" s="19" t="s">
        <v>3</v>
      </c>
      <c r="D33" s="50">
        <f t="shared" ref="D33:I33" si="4">SUM(D30,D31,D32)</f>
        <v>4132.3999999999996</v>
      </c>
      <c r="E33" s="50">
        <f t="shared" si="4"/>
        <v>4173.2</v>
      </c>
      <c r="F33" s="50">
        <f t="shared" si="4"/>
        <v>4272.7999999999993</v>
      </c>
      <c r="G33" s="50">
        <f t="shared" si="4"/>
        <v>4372.3999999999996</v>
      </c>
      <c r="H33" s="50">
        <f t="shared" si="4"/>
        <v>4473.2</v>
      </c>
      <c r="I33" s="50">
        <f t="shared" si="4"/>
        <v>4122.7999999999993</v>
      </c>
      <c r="L33" s="9"/>
      <c r="M33" s="9"/>
      <c r="N33" s="9"/>
      <c r="O33" s="9"/>
      <c r="P33" s="9"/>
    </row>
    <row r="34" spans="1:16" x14ac:dyDescent="0.25">
      <c r="A34" s="1"/>
      <c r="B34" s="1"/>
      <c r="C34" s="53" t="s">
        <v>36</v>
      </c>
      <c r="D34" s="55" t="s">
        <v>37</v>
      </c>
      <c r="E34" s="17" t="str">
        <f>IF(E$33&gt;$D$33,"",ABS(E$33-$D$33))</f>
        <v/>
      </c>
      <c r="F34" s="17" t="str">
        <f>IF(F$33&gt;$D$33,"",ABS(F$33-$D$33))</f>
        <v/>
      </c>
      <c r="G34" s="17" t="str">
        <f>IF(G$33&gt;$D$33,"",ABS(G$33-$D$33))</f>
        <v/>
      </c>
      <c r="H34" s="17" t="str">
        <f>IF(H$33&gt;$D$33,"",ABS(H$33-$D$33))</f>
        <v/>
      </c>
      <c r="I34" s="17">
        <f>IF(I$33&gt;$D$33,"",ABS(I$33-$D$33))</f>
        <v>9.6000000000003638</v>
      </c>
      <c r="K34" s="9"/>
      <c r="L34" s="9"/>
      <c r="M34" s="9"/>
      <c r="N34" s="9"/>
      <c r="O34" s="9"/>
      <c r="P34" s="9"/>
    </row>
    <row r="35" spans="1:16" x14ac:dyDescent="0.25">
      <c r="A35" s="1"/>
      <c r="B35" s="1"/>
      <c r="C35" s="53" t="s">
        <v>35</v>
      </c>
      <c r="D35" s="55" t="s">
        <v>37</v>
      </c>
      <c r="E35" s="17">
        <f>IF(E$33&lt;$D$33,"",E$33-$D$33)</f>
        <v>40.800000000000182</v>
      </c>
      <c r="F35" s="17">
        <f>IF(F$33&lt;$D$33,"",F$33-$D$33)</f>
        <v>140.39999999999964</v>
      </c>
      <c r="G35" s="17">
        <f>IF(G$33&lt;$D$33,"",G$33-$D$33)</f>
        <v>240</v>
      </c>
      <c r="H35" s="17">
        <f>IF(H$33&lt;$D$33,"",H$33-$D$33)</f>
        <v>340.80000000000018</v>
      </c>
      <c r="I35" s="17" t="str">
        <f>IF(I$33&lt;$D$33,"",I$33-$D$33)</f>
        <v/>
      </c>
      <c r="L35" s="9"/>
      <c r="M35" s="9"/>
      <c r="N35" s="9"/>
      <c r="O35" s="9"/>
      <c r="P35" s="9"/>
    </row>
    <row r="36" spans="1:16" x14ac:dyDescent="0.25">
      <c r="A36" s="52"/>
      <c r="B36" s="9"/>
      <c r="C36" s="9"/>
      <c r="D36" s="9"/>
      <c r="E36" s="9"/>
      <c r="F36" s="9"/>
      <c r="G36" s="6"/>
      <c r="H36" s="6"/>
      <c r="L36" s="9"/>
      <c r="M36" s="9"/>
      <c r="N36" s="9"/>
      <c r="O36" s="9"/>
      <c r="P36" s="9"/>
    </row>
    <row r="37" spans="1:16" x14ac:dyDescent="0.25">
      <c r="A37" s="14"/>
      <c r="B37" s="9"/>
      <c r="C37" s="9"/>
      <c r="D37" s="9"/>
      <c r="E37" s="9"/>
      <c r="F37" s="9"/>
      <c r="G37" s="6"/>
      <c r="H37" s="6"/>
      <c r="L37" s="9"/>
      <c r="M37" s="9"/>
      <c r="N37" s="9"/>
      <c r="O37" s="9"/>
      <c r="P37" s="9"/>
    </row>
    <row r="38" spans="1:16" x14ac:dyDescent="0.25">
      <c r="A38" s="14"/>
      <c r="B38" s="9"/>
      <c r="C38" s="9"/>
      <c r="D38" s="9"/>
      <c r="E38" s="9"/>
      <c r="F38" s="9"/>
      <c r="G38" s="6"/>
      <c r="H38" s="6"/>
      <c r="K38" s="9"/>
      <c r="L38" s="9"/>
      <c r="M38" s="9"/>
      <c r="N38" s="9"/>
      <c r="O38" s="9"/>
      <c r="P38" s="9"/>
    </row>
    <row r="39" spans="1:16" x14ac:dyDescent="0.25">
      <c r="A39" s="14"/>
      <c r="B39" s="9"/>
      <c r="C39" s="9"/>
      <c r="D39" s="9"/>
      <c r="E39" s="9"/>
      <c r="F39" s="9"/>
      <c r="G39" s="6"/>
      <c r="H39" s="6"/>
      <c r="K39" s="9"/>
      <c r="L39" s="9"/>
      <c r="M39" s="9"/>
      <c r="N39" s="9"/>
      <c r="O39" s="9"/>
      <c r="P39" s="13"/>
    </row>
    <row r="40" spans="1:16" x14ac:dyDescent="0.25">
      <c r="A40" s="14"/>
      <c r="B40" s="9"/>
      <c r="C40" s="9"/>
      <c r="D40" s="9"/>
      <c r="E40" s="9"/>
      <c r="F40" s="9"/>
      <c r="G40" s="6"/>
      <c r="H40" s="6"/>
      <c r="K40" s="9"/>
      <c r="L40" s="9"/>
      <c r="M40" s="9"/>
      <c r="N40" s="9"/>
      <c r="O40" s="9"/>
      <c r="P40" s="9"/>
    </row>
    <row r="41" spans="1:16" x14ac:dyDescent="0.25">
      <c r="A41" s="14"/>
      <c r="B41" s="9"/>
      <c r="C41" s="9"/>
      <c r="D41" s="9"/>
      <c r="E41" s="9"/>
      <c r="F41" s="9"/>
      <c r="G41" s="6"/>
      <c r="H41" s="6"/>
      <c r="K41" s="9"/>
      <c r="L41" s="9"/>
      <c r="M41" s="9"/>
      <c r="N41" s="9"/>
      <c r="O41" s="9"/>
      <c r="P41" s="9"/>
    </row>
    <row r="42" spans="1:16" x14ac:dyDescent="0.25">
      <c r="A42" s="14"/>
      <c r="B42" s="9"/>
      <c r="C42" s="9"/>
      <c r="D42" s="9"/>
      <c r="E42" s="9"/>
      <c r="F42" s="9"/>
      <c r="G42" s="6"/>
      <c r="H42" s="6"/>
    </row>
    <row r="43" spans="1:16" x14ac:dyDescent="0.25">
      <c r="A43" s="14"/>
      <c r="B43" s="9"/>
      <c r="C43" s="9"/>
      <c r="D43" s="9"/>
      <c r="E43" s="9"/>
      <c r="F43" s="9"/>
      <c r="G43" s="6"/>
      <c r="H43" s="6"/>
    </row>
    <row r="44" spans="1:16" x14ac:dyDescent="0.25">
      <c r="A44" s="1"/>
      <c r="B44" s="1"/>
      <c r="C44" s="7"/>
      <c r="D44" s="6"/>
      <c r="E44" s="6"/>
      <c r="F44" s="6"/>
      <c r="G44" s="6"/>
      <c r="H44" s="6"/>
    </row>
    <row r="45" spans="1:16" x14ac:dyDescent="0.25">
      <c r="A45" s="1"/>
      <c r="B45" s="1"/>
      <c r="C45" s="7"/>
      <c r="D45" s="6"/>
      <c r="E45" s="6"/>
      <c r="F45" s="6"/>
      <c r="G45" s="6"/>
      <c r="H45" s="6"/>
    </row>
    <row r="46" spans="1:16" x14ac:dyDescent="0.25">
      <c r="A46" s="1"/>
      <c r="B46" s="1"/>
      <c r="C46" s="7"/>
      <c r="D46" s="6"/>
      <c r="E46" s="6"/>
      <c r="F46" s="6"/>
      <c r="G46" s="6"/>
      <c r="H46" s="6"/>
    </row>
    <row r="47" spans="1:16" x14ac:dyDescent="0.25">
      <c r="A47" s="1"/>
      <c r="B47" s="1"/>
      <c r="C47" s="7"/>
      <c r="D47" s="6"/>
      <c r="E47" s="6"/>
      <c r="F47" s="6"/>
      <c r="G47" s="6"/>
      <c r="H47" s="6"/>
    </row>
    <row r="48" spans="1:16" x14ac:dyDescent="0.25">
      <c r="A48" s="1"/>
      <c r="B48" s="1"/>
      <c r="C48" s="7"/>
      <c r="D48" s="6"/>
      <c r="E48" s="6"/>
      <c r="F48" s="6"/>
      <c r="G48" s="6"/>
      <c r="H48" s="6"/>
    </row>
    <row r="49" spans="1:10" x14ac:dyDescent="0.25">
      <c r="A49" s="1"/>
      <c r="B49" s="1"/>
      <c r="C49" s="7"/>
      <c r="D49" s="6"/>
      <c r="E49" s="6"/>
      <c r="F49" s="6"/>
      <c r="G49" s="6"/>
      <c r="H49" s="6"/>
    </row>
    <row r="50" spans="1:10" x14ac:dyDescent="0.25">
      <c r="A50" s="1"/>
      <c r="B50" s="1"/>
      <c r="C50" s="7"/>
      <c r="D50" s="6"/>
      <c r="E50" s="6"/>
      <c r="F50" s="6"/>
      <c r="G50" s="6"/>
      <c r="H50" s="6"/>
    </row>
    <row r="51" spans="1:10" x14ac:dyDescent="0.25">
      <c r="A51" s="1"/>
      <c r="B51" s="1"/>
      <c r="C51" s="7"/>
      <c r="D51" s="6"/>
      <c r="E51" s="6"/>
      <c r="F51" s="6"/>
      <c r="G51" s="6"/>
      <c r="H51" s="6"/>
    </row>
    <row r="52" spans="1:10" x14ac:dyDescent="0.25">
      <c r="A52" s="1"/>
      <c r="B52" s="1"/>
      <c r="C52" s="7"/>
      <c r="D52" s="6"/>
      <c r="E52" s="6"/>
      <c r="F52" s="6"/>
      <c r="G52" s="6"/>
      <c r="H52" s="6"/>
    </row>
    <row r="53" spans="1:10" x14ac:dyDescent="0.25">
      <c r="A53" s="1"/>
      <c r="B53" s="1"/>
      <c r="C53" s="7"/>
      <c r="D53" s="6"/>
      <c r="E53" s="6"/>
      <c r="F53" s="6"/>
      <c r="G53" s="6"/>
      <c r="H53" s="6"/>
    </row>
    <row r="54" spans="1:10" x14ac:dyDescent="0.25">
      <c r="A54" s="1"/>
      <c r="B54" s="1"/>
      <c r="C54" s="7"/>
      <c r="D54" s="6"/>
      <c r="E54" s="6"/>
      <c r="F54" s="6"/>
      <c r="G54" s="6"/>
      <c r="H54" s="6"/>
    </row>
    <row r="55" spans="1:10" x14ac:dyDescent="0.25">
      <c r="A55" s="1"/>
      <c r="B55" s="1"/>
      <c r="C55" s="7"/>
      <c r="D55" s="6"/>
      <c r="E55" s="6"/>
      <c r="F55" s="6"/>
      <c r="G55" s="6"/>
      <c r="H55" s="6"/>
    </row>
    <row r="56" spans="1:10" x14ac:dyDescent="0.25">
      <c r="A56" s="1"/>
      <c r="B56" s="1"/>
      <c r="C56" s="7"/>
      <c r="D56" s="6"/>
      <c r="E56" s="6"/>
      <c r="F56" s="6"/>
      <c r="G56" s="6"/>
      <c r="H56" s="6"/>
    </row>
    <row r="57" spans="1:10" x14ac:dyDescent="0.25">
      <c r="A57" s="1"/>
      <c r="B57" s="1"/>
      <c r="C57" s="7"/>
      <c r="D57" s="6"/>
      <c r="E57" s="6"/>
      <c r="F57" s="6"/>
      <c r="G57" s="6"/>
      <c r="H57" s="6"/>
    </row>
    <row r="58" spans="1:10" x14ac:dyDescent="0.25">
      <c r="A58" s="1"/>
      <c r="B58" s="1"/>
      <c r="C58" s="7"/>
      <c r="D58" s="6"/>
      <c r="E58" s="6"/>
      <c r="F58" s="6"/>
      <c r="G58" s="6"/>
      <c r="H58" s="6"/>
    </row>
    <row r="59" spans="1:10" x14ac:dyDescent="0.25">
      <c r="A59" s="1"/>
      <c r="B59" s="1"/>
      <c r="C59" s="7"/>
      <c r="D59" s="6"/>
      <c r="E59" s="6"/>
      <c r="F59" s="6"/>
      <c r="G59" s="6"/>
      <c r="H59" s="6"/>
    </row>
    <row r="60" spans="1:10" x14ac:dyDescent="0.25">
      <c r="A60" s="1"/>
      <c r="B60" s="1"/>
      <c r="C60" s="7"/>
      <c r="D60" s="6"/>
      <c r="E60" s="6"/>
      <c r="F60" s="6"/>
      <c r="G60" s="6"/>
      <c r="H60" s="6"/>
    </row>
    <row r="61" spans="1:10" x14ac:dyDescent="0.25">
      <c r="A61" s="1"/>
      <c r="B61" s="1"/>
      <c r="C61" s="7"/>
      <c r="D61" s="6"/>
      <c r="E61" s="6"/>
      <c r="F61" s="6"/>
      <c r="G61" s="6"/>
      <c r="H61" s="6"/>
    </row>
    <row r="62" spans="1:10" s="59" customFormat="1" ht="13.2" x14ac:dyDescent="0.25">
      <c r="A62" s="95" t="str">
        <f>'A exemple'!A62</f>
        <v>Source: OFSP / Développement XLS © unité DMS (Sin), V1 10.12.18</v>
      </c>
      <c r="B62" s="94"/>
      <c r="C62" s="94"/>
      <c r="D62" s="94"/>
      <c r="E62" s="94"/>
      <c r="F62" s="96"/>
      <c r="G62" s="94"/>
      <c r="H62" s="97"/>
      <c r="I62" s="94"/>
      <c r="J62" s="94"/>
    </row>
    <row r="63" spans="1:10" s="64" customFormat="1" x14ac:dyDescent="0.25">
      <c r="A63" s="61" t="s">
        <v>21</v>
      </c>
      <c r="B63" s="61"/>
      <c r="C63" s="62"/>
      <c r="D63" s="63"/>
      <c r="E63" s="63"/>
      <c r="F63" s="63"/>
      <c r="G63" s="63"/>
      <c r="H63" s="63"/>
    </row>
    <row r="64" spans="1:10" s="68" customFormat="1" x14ac:dyDescent="0.25">
      <c r="A64" s="65"/>
      <c r="B64" s="65"/>
      <c r="C64" s="66"/>
      <c r="D64" s="67"/>
      <c r="E64" s="67"/>
      <c r="F64" s="67"/>
      <c r="G64" s="67"/>
      <c r="H64" s="67"/>
    </row>
    <row r="65" spans="1:75" s="68" customFormat="1" x14ac:dyDescent="0.25">
      <c r="A65" s="65"/>
      <c r="B65" s="65"/>
      <c r="C65" s="66"/>
      <c r="D65" s="67"/>
      <c r="E65" s="67"/>
      <c r="F65" s="67"/>
      <c r="G65" s="67"/>
      <c r="H65" s="67"/>
    </row>
    <row r="66" spans="1:75" s="75" customFormat="1" x14ac:dyDescent="0.25">
      <c r="A66" s="69" t="s">
        <v>26</v>
      </c>
      <c r="B66" s="70"/>
      <c r="C66" s="71"/>
      <c r="D66" s="72"/>
      <c r="E66" s="73"/>
      <c r="F66" s="74"/>
      <c r="G66" s="74"/>
      <c r="H66" s="74"/>
      <c r="J66" s="76" t="s">
        <v>16</v>
      </c>
      <c r="K66" s="77"/>
      <c r="L66" s="77"/>
      <c r="P66" s="76" t="s">
        <v>17</v>
      </c>
      <c r="Q66" s="77"/>
      <c r="R66" s="77"/>
      <c r="S66" s="77"/>
      <c r="W66" s="69" t="s">
        <v>24</v>
      </c>
      <c r="AE66" s="69" t="s">
        <v>25</v>
      </c>
      <c r="AF66" s="70"/>
      <c r="AM66" s="69" t="s">
        <v>23</v>
      </c>
      <c r="AN66" s="70"/>
      <c r="AT66" s="69" t="s">
        <v>27</v>
      </c>
      <c r="AU66" s="70"/>
      <c r="BA66" s="78" t="s">
        <v>13</v>
      </c>
      <c r="BB66" s="79"/>
      <c r="BC66" s="80" t="s">
        <v>28</v>
      </c>
      <c r="BD66" s="81"/>
      <c r="BM66" s="78" t="s">
        <v>13</v>
      </c>
      <c r="BN66" s="79"/>
      <c r="BO66" s="80" t="s">
        <v>30</v>
      </c>
      <c r="BP66" s="81"/>
    </row>
    <row r="67" spans="1:75" s="75" customFormat="1" x14ac:dyDescent="0.25">
      <c r="A67" s="69"/>
      <c r="B67" s="70"/>
      <c r="C67" s="71"/>
      <c r="D67" s="72"/>
      <c r="E67" s="73"/>
      <c r="F67" s="74"/>
      <c r="G67" s="74"/>
      <c r="H67" s="74"/>
      <c r="J67" s="82"/>
      <c r="P67" s="82"/>
      <c r="V67" s="69"/>
      <c r="W67" s="70"/>
      <c r="AE67" s="103">
        <v>10000</v>
      </c>
      <c r="AF67" s="70"/>
      <c r="AM67" s="69" t="s">
        <v>29</v>
      </c>
      <c r="AN67" s="70"/>
      <c r="AP67" s="104" t="s">
        <v>45</v>
      </c>
      <c r="AQ67" s="64"/>
      <c r="AT67" s="69" t="s">
        <v>29</v>
      </c>
      <c r="AU67" s="70"/>
      <c r="AW67" s="104" t="s">
        <v>46</v>
      </c>
      <c r="AX67" s="64"/>
      <c r="BC67" s="69" t="s">
        <v>29</v>
      </c>
      <c r="BO67" s="69" t="s">
        <v>29</v>
      </c>
    </row>
    <row r="68" spans="1:75" s="75" customFormat="1" x14ac:dyDescent="0.25">
      <c r="A68" s="82"/>
      <c r="B68" s="83" t="s">
        <v>12</v>
      </c>
      <c r="C68" s="73"/>
      <c r="D68" s="74"/>
      <c r="E68" s="74"/>
      <c r="F68" s="74"/>
      <c r="V68" s="82"/>
      <c r="X68" s="83" t="s">
        <v>12</v>
      </c>
      <c r="Y68" s="74"/>
      <c r="Z68" s="74"/>
      <c r="AA68" s="74"/>
      <c r="AD68" s="82"/>
      <c r="AF68" s="83" t="s">
        <v>12</v>
      </c>
      <c r="AG68" s="74"/>
      <c r="AH68" s="74"/>
      <c r="AI68" s="74"/>
      <c r="AL68" s="69"/>
      <c r="AN68" s="83" t="s">
        <v>12</v>
      </c>
      <c r="AO68" s="74"/>
      <c r="AP68" s="74"/>
      <c r="AQ68" s="74"/>
      <c r="AR68" s="74"/>
      <c r="AS68" s="82"/>
      <c r="AU68" s="83" t="s">
        <v>12</v>
      </c>
      <c r="AV68" s="74"/>
      <c r="AW68" s="74"/>
    </row>
    <row r="69" spans="1:75" s="75" customFormat="1" x14ac:dyDescent="0.25">
      <c r="A69" s="69" t="s">
        <v>20</v>
      </c>
      <c r="B69" s="84">
        <v>300</v>
      </c>
      <c r="C69" s="84">
        <v>500</v>
      </c>
      <c r="D69" s="84">
        <v>1000</v>
      </c>
      <c r="E69" s="84">
        <v>1500</v>
      </c>
      <c r="F69" s="84">
        <v>2000</v>
      </c>
      <c r="G69" s="84">
        <v>2500</v>
      </c>
      <c r="H69" s="84"/>
      <c r="I69" s="85"/>
      <c r="J69" s="86" t="s">
        <v>41</v>
      </c>
      <c r="K69" s="86" t="s">
        <v>42</v>
      </c>
      <c r="L69" s="86" t="s">
        <v>14</v>
      </c>
      <c r="M69" s="86" t="s">
        <v>43</v>
      </c>
      <c r="N69" s="86" t="s">
        <v>44</v>
      </c>
      <c r="O69" s="86"/>
      <c r="P69" s="85"/>
      <c r="Q69" s="86" t="s">
        <v>41</v>
      </c>
      <c r="R69" s="86" t="s">
        <v>42</v>
      </c>
      <c r="S69" s="86" t="s">
        <v>14</v>
      </c>
      <c r="T69" s="86" t="s">
        <v>43</v>
      </c>
      <c r="U69" s="86" t="s">
        <v>44</v>
      </c>
      <c r="W69" s="105" t="s">
        <v>22</v>
      </c>
      <c r="X69" s="84">
        <v>300</v>
      </c>
      <c r="Y69" s="84">
        <v>500</v>
      </c>
      <c r="Z69" s="84">
        <v>1000</v>
      </c>
      <c r="AA69" s="84">
        <v>1500</v>
      </c>
      <c r="AB69" s="84">
        <v>2000</v>
      </c>
      <c r="AC69" s="84">
        <v>2500</v>
      </c>
      <c r="AD69" s="84"/>
      <c r="AE69" s="105" t="s">
        <v>22</v>
      </c>
      <c r="AF69" s="84">
        <v>300</v>
      </c>
      <c r="AG69" s="84">
        <v>500</v>
      </c>
      <c r="AH69" s="84">
        <v>1000</v>
      </c>
      <c r="AI69" s="84">
        <v>1500</v>
      </c>
      <c r="AJ69" s="84">
        <v>2000</v>
      </c>
      <c r="AK69" s="84">
        <v>2500</v>
      </c>
      <c r="AM69" s="105" t="s">
        <v>22</v>
      </c>
      <c r="AN69" s="84">
        <v>500</v>
      </c>
      <c r="AO69" s="84">
        <v>1000</v>
      </c>
      <c r="AP69" s="84">
        <v>1500</v>
      </c>
      <c r="AQ69" s="84">
        <v>2000</v>
      </c>
      <c r="AR69" s="84">
        <v>2500</v>
      </c>
      <c r="AT69" s="105" t="s">
        <v>22</v>
      </c>
      <c r="AU69" s="84">
        <v>500</v>
      </c>
      <c r="AV69" s="84">
        <v>1000</v>
      </c>
      <c r="AW69" s="84">
        <v>1500</v>
      </c>
      <c r="AX69" s="84">
        <v>2000</v>
      </c>
      <c r="AY69" s="84">
        <v>2500</v>
      </c>
      <c r="BB69" s="106" t="s">
        <v>47</v>
      </c>
      <c r="BC69" s="107" t="s">
        <v>48</v>
      </c>
      <c r="BD69" s="107" t="s">
        <v>32</v>
      </c>
      <c r="BE69" s="107" t="s">
        <v>49</v>
      </c>
      <c r="BF69" s="107" t="s">
        <v>50</v>
      </c>
      <c r="BG69" s="106" t="s">
        <v>51</v>
      </c>
      <c r="BH69" s="107" t="s">
        <v>52</v>
      </c>
      <c r="BI69" s="107" t="s">
        <v>33</v>
      </c>
      <c r="BJ69" s="107" t="s">
        <v>53</v>
      </c>
      <c r="BK69" s="107" t="s">
        <v>54</v>
      </c>
      <c r="BL69" s="85"/>
      <c r="BN69" s="106" t="str">
        <f t="shared" ref="BN69:BW69" si="5">BB69</f>
        <v>Gain max pour F500</v>
      </c>
      <c r="BO69" s="107" t="str">
        <f t="shared" si="5"/>
        <v>Gain max pour F1000</v>
      </c>
      <c r="BP69" s="107" t="str">
        <f t="shared" si="5"/>
        <v>Gain max pour F1500</v>
      </c>
      <c r="BQ69" s="107" t="str">
        <f t="shared" si="5"/>
        <v>Gain max pour F2000</v>
      </c>
      <c r="BR69" s="107" t="str">
        <f t="shared" si="5"/>
        <v>Gain max pour F2500</v>
      </c>
      <c r="BS69" s="106" t="str">
        <f t="shared" si="5"/>
        <v>Perte max pour F500</v>
      </c>
      <c r="BT69" s="107" t="str">
        <f t="shared" si="5"/>
        <v>Perte max pour F1000</v>
      </c>
      <c r="BU69" s="107" t="str">
        <f t="shared" si="5"/>
        <v>Perte max pour F1500</v>
      </c>
      <c r="BV69" s="107" t="str">
        <f t="shared" si="5"/>
        <v>Perte max pour F2000</v>
      </c>
      <c r="BW69" s="107" t="str">
        <f t="shared" si="5"/>
        <v>Perte max pour F2500</v>
      </c>
    </row>
    <row r="70" spans="1:75" s="75" customFormat="1" x14ac:dyDescent="0.25">
      <c r="A70" s="75">
        <v>0</v>
      </c>
      <c r="B70" s="87">
        <f t="shared" ref="B70:B90" si="6">IF($A70&lt;B$69,$H$11+$A70,$H$11+B$69+MIN(0.1*($A70-B$69),700))</f>
        <v>3662.3999999999996</v>
      </c>
      <c r="C70" s="87">
        <f t="shared" ref="C70:C90" si="7">IF($A70&lt;C$69,$H$12+$A70,$H$12+C$69+MIN(0.1*($A70-C$69),700))</f>
        <v>3523.2</v>
      </c>
      <c r="D70" s="87">
        <f t="shared" ref="D70:D90" si="8">IF($A70&lt;D$69,$H$13+$A70,$H$13+D$69+MIN(0.1*($A70-D$69),700))</f>
        <v>3172.7999999999993</v>
      </c>
      <c r="E70" s="87">
        <f t="shared" ref="E70:E90" si="9">IF($A70&lt;E$69,$H$14+$A70,$H$14+E$69+MIN(0.1*($A70-E$69),700))</f>
        <v>2822.3999999999996</v>
      </c>
      <c r="F70" s="87">
        <f t="shared" ref="F70:F90" si="10">IF($A70&lt;F$69,$H$15+$A70,$H$15+F$69+MIN(0.1*($A70-F$69),700))</f>
        <v>2473.1999999999998</v>
      </c>
      <c r="G70" s="87">
        <f>IF($A70&lt;G$69,$H$16+$A70,$H$16+G$69+MIN(0.1*($A70-G$69),700))</f>
        <v>2122.7999999999997</v>
      </c>
      <c r="H70" s="87"/>
      <c r="I70" s="75">
        <f t="shared" ref="I70:I90" si="11">A70</f>
        <v>0</v>
      </c>
      <c r="J70" s="88">
        <f t="shared" ref="J70:J90" si="12">C70-$B70</f>
        <v>-139.19999999999982</v>
      </c>
      <c r="K70" s="88">
        <f t="shared" ref="K70:K90" si="13">D70-$B70</f>
        <v>-489.60000000000036</v>
      </c>
      <c r="L70" s="88">
        <f t="shared" ref="L70:L90" si="14">E70-$B70</f>
        <v>-840</v>
      </c>
      <c r="M70" s="88">
        <f t="shared" ref="M70:N90" si="15">F70-$B70</f>
        <v>-1189.1999999999998</v>
      </c>
      <c r="N70" s="88">
        <f t="shared" si="15"/>
        <v>-1539.6</v>
      </c>
      <c r="O70" s="88"/>
      <c r="P70" s="85">
        <f t="shared" ref="P70:P90" si="16">A70</f>
        <v>0</v>
      </c>
      <c r="Q70" s="89">
        <f t="shared" ref="Q70:Q90" si="17">J70/$B70</f>
        <v>-3.8007863695937047E-2</v>
      </c>
      <c r="R70" s="89">
        <f t="shared" ref="R70:R90" si="18">K70/$B70</f>
        <v>-0.13368283093053746</v>
      </c>
      <c r="S70" s="89">
        <f t="shared" ref="S70:S90" si="19">L70/$B70</f>
        <v>-0.22935779816513763</v>
      </c>
      <c r="T70" s="89">
        <f t="shared" ref="T70:U90" si="20">M70/$B70</f>
        <v>-0.32470511140235908</v>
      </c>
      <c r="U70" s="89">
        <f t="shared" si="20"/>
        <v>-0.42038007863695936</v>
      </c>
      <c r="W70" s="75">
        <v>10</v>
      </c>
      <c r="X70" s="87">
        <f>12*W70</f>
        <v>120</v>
      </c>
      <c r="Y70" s="90">
        <f t="shared" ref="Y70:Y101" si="21">MAX($X70*(1-$B$12),$X70-$C$12)</f>
        <v>60</v>
      </c>
      <c r="Z70" s="90">
        <f t="shared" ref="Z70:Z101" si="22">MAX($X70*(1-$B$13),$X70-$C$13)</f>
        <v>60</v>
      </c>
      <c r="AA70" s="90">
        <f t="shared" ref="AA70:AA101" si="23">MAX($X70*(1-$B$14),$X70-$C$14)</f>
        <v>60</v>
      </c>
      <c r="AB70" s="90">
        <f t="shared" ref="AB70:AB101" si="24">MAX($X70*(1-$B$15),$X70-$C$15)</f>
        <v>60</v>
      </c>
      <c r="AC70" s="90">
        <f>MAX($X70*(1-$B$16),$X70-$C$16)</f>
        <v>60</v>
      </c>
      <c r="AE70" s="75">
        <f>W70</f>
        <v>10</v>
      </c>
      <c r="AF70" s="87">
        <f t="shared" ref="AF70:AK70" si="25">X70+AF$69+MIN(($AE$67-AF$69)*0.1,700)</f>
        <v>1120</v>
      </c>
      <c r="AG70" s="87">
        <f t="shared" si="25"/>
        <v>1260</v>
      </c>
      <c r="AH70" s="87">
        <f t="shared" si="25"/>
        <v>1760</v>
      </c>
      <c r="AI70" s="87">
        <f t="shared" si="25"/>
        <v>2260</v>
      </c>
      <c r="AJ70" s="87">
        <f t="shared" si="25"/>
        <v>2760</v>
      </c>
      <c r="AK70" s="87">
        <f t="shared" si="25"/>
        <v>3260</v>
      </c>
      <c r="AM70" s="87">
        <f>W70</f>
        <v>10</v>
      </c>
      <c r="AN70" s="87">
        <f>Y70-$X70</f>
        <v>-60</v>
      </c>
      <c r="AO70" s="87">
        <f>Z70-$X70</f>
        <v>-60</v>
      </c>
      <c r="AP70" s="87">
        <f>AA70-$X70</f>
        <v>-60</v>
      </c>
      <c r="AQ70" s="87">
        <f>AB70-$X70</f>
        <v>-60</v>
      </c>
      <c r="AR70" s="87">
        <f>AC70-$X70</f>
        <v>-60</v>
      </c>
      <c r="AT70" s="87">
        <f>W70</f>
        <v>10</v>
      </c>
      <c r="AU70" s="87">
        <f>AG70-$AF70</f>
        <v>140</v>
      </c>
      <c r="AV70" s="87">
        <f>AH70-$AF70</f>
        <v>640</v>
      </c>
      <c r="AW70" s="87">
        <f>AI70-$AF70</f>
        <v>1140</v>
      </c>
      <c r="AX70" s="87">
        <f>AJ70-$AF70</f>
        <v>1640</v>
      </c>
      <c r="AY70" s="87">
        <f>AK70-$AF70</f>
        <v>2140</v>
      </c>
      <c r="BA70" s="75">
        <f t="shared" ref="BA70:BF70" si="26">AM70</f>
        <v>10</v>
      </c>
      <c r="BB70" s="91">
        <f t="shared" si="26"/>
        <v>-60</v>
      </c>
      <c r="BC70" s="91">
        <f t="shared" si="26"/>
        <v>-60</v>
      </c>
      <c r="BD70" s="91">
        <f t="shared" si="26"/>
        <v>-60</v>
      </c>
      <c r="BE70" s="91">
        <f t="shared" si="26"/>
        <v>-60</v>
      </c>
      <c r="BF70" s="91">
        <f t="shared" si="26"/>
        <v>-60</v>
      </c>
      <c r="BG70" s="91">
        <f>AU70</f>
        <v>140</v>
      </c>
      <c r="BH70" s="91">
        <f>AV70</f>
        <v>640</v>
      </c>
      <c r="BI70" s="91">
        <f>AW70</f>
        <v>1140</v>
      </c>
      <c r="BJ70" s="91">
        <f>AX70</f>
        <v>1640</v>
      </c>
      <c r="BK70" s="91">
        <f>AY70</f>
        <v>2140</v>
      </c>
      <c r="BM70" s="75">
        <f>BA70</f>
        <v>10</v>
      </c>
      <c r="BN70" s="92">
        <f>(BB70/$X70)</f>
        <v>-0.5</v>
      </c>
      <c r="BO70" s="92">
        <f>(BC70/$X70)</f>
        <v>-0.5</v>
      </c>
      <c r="BP70" s="92">
        <f>(BD70/$X70)</f>
        <v>-0.5</v>
      </c>
      <c r="BQ70" s="92">
        <f>(BE70/$X70)</f>
        <v>-0.5</v>
      </c>
      <c r="BR70" s="92">
        <f>(BF70/$X70)</f>
        <v>-0.5</v>
      </c>
      <c r="BS70" s="92">
        <f>(BG70/$AF70)</f>
        <v>0.125</v>
      </c>
      <c r="BT70" s="92">
        <f>(BH70/$AF70)</f>
        <v>0.5714285714285714</v>
      </c>
      <c r="BU70" s="92">
        <f>(BI70/$AF70)</f>
        <v>1.0178571428571428</v>
      </c>
      <c r="BV70" s="92">
        <f>(BJ70/$AF70)</f>
        <v>1.4642857142857142</v>
      </c>
      <c r="BW70" s="92">
        <f>(BK70/$AF70)</f>
        <v>1.9107142857142858</v>
      </c>
    </row>
    <row r="71" spans="1:75" s="75" customFormat="1" x14ac:dyDescent="0.25">
      <c r="A71" s="75">
        <v>300</v>
      </c>
      <c r="B71" s="87">
        <f t="shared" si="6"/>
        <v>3962.3999999999996</v>
      </c>
      <c r="C71" s="87">
        <f t="shared" si="7"/>
        <v>3823.2</v>
      </c>
      <c r="D71" s="87">
        <f t="shared" si="8"/>
        <v>3472.7999999999993</v>
      </c>
      <c r="E71" s="87">
        <f t="shared" si="9"/>
        <v>3122.3999999999996</v>
      </c>
      <c r="F71" s="87">
        <f t="shared" si="10"/>
        <v>2773.2</v>
      </c>
      <c r="G71" s="87">
        <f t="shared" ref="G71:G90" si="27">IF($A71&lt;G$69,$H$16+$A71,$H$16+G$69+MIN(0.1*($A71-G$69),700))</f>
        <v>2422.7999999999997</v>
      </c>
      <c r="H71" s="87"/>
      <c r="I71" s="75">
        <f t="shared" si="11"/>
        <v>300</v>
      </c>
      <c r="J71" s="88">
        <f t="shared" si="12"/>
        <v>-139.19999999999982</v>
      </c>
      <c r="K71" s="88">
        <f t="shared" si="13"/>
        <v>-489.60000000000036</v>
      </c>
      <c r="L71" s="88">
        <f t="shared" si="14"/>
        <v>-840</v>
      </c>
      <c r="M71" s="88">
        <f t="shared" si="15"/>
        <v>-1189.1999999999998</v>
      </c>
      <c r="N71" s="88">
        <f t="shared" si="15"/>
        <v>-1539.6</v>
      </c>
      <c r="O71" s="88"/>
      <c r="P71" s="85">
        <f t="shared" si="16"/>
        <v>300</v>
      </c>
      <c r="Q71" s="89">
        <f t="shared" si="17"/>
        <v>-3.5130224106602014E-2</v>
      </c>
      <c r="R71" s="89">
        <f t="shared" si="18"/>
        <v>-0.12356147789218666</v>
      </c>
      <c r="S71" s="89">
        <f t="shared" si="19"/>
        <v>-0.21199273167777108</v>
      </c>
      <c r="T71" s="89">
        <f t="shared" si="20"/>
        <v>-0.30012113870381585</v>
      </c>
      <c r="U71" s="89">
        <f t="shared" si="20"/>
        <v>-0.38855239248940038</v>
      </c>
      <c r="W71" s="75">
        <v>20</v>
      </c>
      <c r="X71" s="87">
        <f t="shared" ref="X71:X119" si="28">12*W71</f>
        <v>240</v>
      </c>
      <c r="Y71" s="90">
        <f t="shared" si="21"/>
        <v>120</v>
      </c>
      <c r="Z71" s="90">
        <f t="shared" si="22"/>
        <v>120</v>
      </c>
      <c r="AA71" s="90">
        <f t="shared" si="23"/>
        <v>120</v>
      </c>
      <c r="AB71" s="90">
        <f t="shared" si="24"/>
        <v>120</v>
      </c>
      <c r="AC71" s="90">
        <f t="shared" ref="AC71:AC119" si="29">MAX($X71*(1-$B$16),$X71-$C$16)</f>
        <v>120</v>
      </c>
      <c r="AE71" s="75">
        <f t="shared" ref="AE71:AE119" si="30">W71</f>
        <v>20</v>
      </c>
      <c r="AF71" s="87">
        <f t="shared" ref="AF71:AF102" si="31">X71+AF$69+MIN(($AE$67-AF$69)*0.1,700)</f>
        <v>1240</v>
      </c>
      <c r="AG71" s="87">
        <f t="shared" ref="AG71:AG102" si="32">Y71+AG$69+MIN(($AE$67-AG$69)*0.1,700)</f>
        <v>1320</v>
      </c>
      <c r="AH71" s="87">
        <f t="shared" ref="AH71:AH102" si="33">Z71+AH$69+MIN(($AE$67-AH$69)*0.1,700)</f>
        <v>1820</v>
      </c>
      <c r="AI71" s="87">
        <f t="shared" ref="AI71:AI102" si="34">AA71+AI$69+MIN(($AE$67-AI$69)*0.1,700)</f>
        <v>2320</v>
      </c>
      <c r="AJ71" s="87">
        <f t="shared" ref="AJ71:AJ102" si="35">AB71+AJ$69+MIN(($AE$67-AJ$69)*0.1,700)</f>
        <v>2820</v>
      </c>
      <c r="AK71" s="87">
        <f t="shared" ref="AK71:AK119" si="36">AC71+AK$69+MIN(($AE$67-AK$69)*0.1,700)</f>
        <v>3320</v>
      </c>
      <c r="AM71" s="87">
        <f t="shared" ref="AM71:AM119" si="37">W71</f>
        <v>20</v>
      </c>
      <c r="AN71" s="87">
        <f t="shared" ref="AN71:AN102" si="38">Y71-$X71</f>
        <v>-120</v>
      </c>
      <c r="AO71" s="87">
        <f t="shared" ref="AO71:AO102" si="39">Z71-$X71</f>
        <v>-120</v>
      </c>
      <c r="AP71" s="87">
        <f t="shared" ref="AP71:AP102" si="40">AA71-$X71</f>
        <v>-120</v>
      </c>
      <c r="AQ71" s="87">
        <f t="shared" ref="AQ71:AQ102" si="41">AB71-$X71</f>
        <v>-120</v>
      </c>
      <c r="AR71" s="87">
        <f t="shared" ref="AR71:AR119" si="42">AC71-$X71</f>
        <v>-120</v>
      </c>
      <c r="AT71" s="87">
        <f t="shared" ref="AT71:AT119" si="43">W71</f>
        <v>20</v>
      </c>
      <c r="AU71" s="87">
        <f t="shared" ref="AU71:AU102" si="44">AG71-$AF71</f>
        <v>80</v>
      </c>
      <c r="AV71" s="87">
        <f t="shared" ref="AV71:AV102" si="45">AH71-$AF71</f>
        <v>580</v>
      </c>
      <c r="AW71" s="87">
        <f t="shared" ref="AW71:AW102" si="46">AI71-$AF71</f>
        <v>1080</v>
      </c>
      <c r="AX71" s="87">
        <f t="shared" ref="AX71:AX102" si="47">AJ71-$AF71</f>
        <v>1580</v>
      </c>
      <c r="AY71" s="87">
        <f t="shared" ref="AY71:AY119" si="48">AK71-$AF71</f>
        <v>2080</v>
      </c>
      <c r="BA71" s="75">
        <f t="shared" ref="BA71:BA78" si="49">AM71</f>
        <v>20</v>
      </c>
      <c r="BB71" s="91">
        <f t="shared" ref="BB71:BB78" si="50">AN71</f>
        <v>-120</v>
      </c>
      <c r="BC71" s="91">
        <f t="shared" ref="BC71:BC78" si="51">AO71</f>
        <v>-120</v>
      </c>
      <c r="BD71" s="91">
        <f t="shared" ref="BD71:BD78" si="52">AP71</f>
        <v>-120</v>
      </c>
      <c r="BE71" s="91">
        <f t="shared" ref="BE71:BE78" si="53">AQ71</f>
        <v>-120</v>
      </c>
      <c r="BF71" s="91">
        <f t="shared" ref="BF71:BF119" si="54">AR71</f>
        <v>-120</v>
      </c>
      <c r="BG71" s="91">
        <f t="shared" ref="BG71:BG78" si="55">AU71</f>
        <v>80</v>
      </c>
      <c r="BH71" s="91">
        <f t="shared" ref="BH71:BH78" si="56">AV71</f>
        <v>580</v>
      </c>
      <c r="BI71" s="91">
        <f t="shared" ref="BI71:BI78" si="57">AW71</f>
        <v>1080</v>
      </c>
      <c r="BJ71" s="91">
        <f t="shared" ref="BJ71:BJ78" si="58">AX71</f>
        <v>1580</v>
      </c>
      <c r="BK71" s="91">
        <f t="shared" ref="BK71:BK119" si="59">AY71</f>
        <v>2080</v>
      </c>
      <c r="BM71" s="75">
        <f t="shared" ref="BM71:BM119" si="60">BA71</f>
        <v>20</v>
      </c>
      <c r="BN71" s="92">
        <f t="shared" ref="BN71:BN102" si="61">(BB71/$X71)</f>
        <v>-0.5</v>
      </c>
      <c r="BO71" s="92">
        <f t="shared" ref="BO71:BO102" si="62">(BC71/$X71)</f>
        <v>-0.5</v>
      </c>
      <c r="BP71" s="92">
        <f t="shared" ref="BP71:BP102" si="63">(BD71/$X71)</f>
        <v>-0.5</v>
      </c>
      <c r="BQ71" s="92">
        <f t="shared" ref="BQ71:BQ102" si="64">(BE71/$X71)</f>
        <v>-0.5</v>
      </c>
      <c r="BR71" s="92">
        <f t="shared" ref="BR71:BR119" si="65">(BF71/$X71)</f>
        <v>-0.5</v>
      </c>
      <c r="BS71" s="92">
        <f t="shared" ref="BS71:BS102" si="66">(BG71/$AF71)</f>
        <v>6.4516129032258063E-2</v>
      </c>
      <c r="BT71" s="92">
        <f t="shared" ref="BT71:BT102" si="67">(BH71/$AF71)</f>
        <v>0.46774193548387094</v>
      </c>
      <c r="BU71" s="92">
        <f t="shared" ref="BU71:BU102" si="68">(BI71/$AF71)</f>
        <v>0.87096774193548387</v>
      </c>
      <c r="BV71" s="92">
        <f t="shared" ref="BV71:BV102" si="69">(BJ71/$AF71)</f>
        <v>1.2741935483870968</v>
      </c>
      <c r="BW71" s="92">
        <f t="shared" ref="BW71:BW119" si="70">(BK71/$AF71)</f>
        <v>1.6774193548387097</v>
      </c>
    </row>
    <row r="72" spans="1:75" s="75" customFormat="1" x14ac:dyDescent="0.25">
      <c r="A72" s="75">
        <v>400</v>
      </c>
      <c r="B72" s="87">
        <f t="shared" si="6"/>
        <v>3972.3999999999996</v>
      </c>
      <c r="C72" s="87">
        <f t="shared" si="7"/>
        <v>3923.2</v>
      </c>
      <c r="D72" s="87">
        <f t="shared" si="8"/>
        <v>3572.7999999999993</v>
      </c>
      <c r="E72" s="87">
        <f t="shared" si="9"/>
        <v>3222.3999999999996</v>
      </c>
      <c r="F72" s="87">
        <f t="shared" si="10"/>
        <v>2873.2</v>
      </c>
      <c r="G72" s="87">
        <f t="shared" si="27"/>
        <v>2522.7999999999997</v>
      </c>
      <c r="H72" s="87"/>
      <c r="I72" s="75">
        <f t="shared" si="11"/>
        <v>400</v>
      </c>
      <c r="J72" s="88">
        <f t="shared" si="12"/>
        <v>-49.199999999999818</v>
      </c>
      <c r="K72" s="88">
        <f t="shared" si="13"/>
        <v>-399.60000000000036</v>
      </c>
      <c r="L72" s="88">
        <f t="shared" si="14"/>
        <v>-750</v>
      </c>
      <c r="M72" s="88">
        <f t="shared" si="15"/>
        <v>-1099.1999999999998</v>
      </c>
      <c r="N72" s="88">
        <f t="shared" si="15"/>
        <v>-1449.6</v>
      </c>
      <c r="O72" s="88"/>
      <c r="P72" s="85">
        <f t="shared" si="16"/>
        <v>400</v>
      </c>
      <c r="Q72" s="89">
        <f t="shared" si="17"/>
        <v>-1.2385459671734926E-2</v>
      </c>
      <c r="R72" s="89">
        <f t="shared" si="18"/>
        <v>-0.10059409928506706</v>
      </c>
      <c r="S72" s="89">
        <f t="shared" si="19"/>
        <v>-0.18880273889839896</v>
      </c>
      <c r="T72" s="89">
        <f t="shared" si="20"/>
        <v>-0.27670929412949347</v>
      </c>
      <c r="U72" s="89">
        <f t="shared" si="20"/>
        <v>-0.3649179337428255</v>
      </c>
      <c r="W72" s="75">
        <v>30</v>
      </c>
      <c r="X72" s="87">
        <f t="shared" si="28"/>
        <v>360</v>
      </c>
      <c r="Y72" s="90">
        <f t="shared" si="21"/>
        <v>220.80000000000041</v>
      </c>
      <c r="Z72" s="90">
        <f t="shared" si="22"/>
        <v>180</v>
      </c>
      <c r="AA72" s="90">
        <f t="shared" si="23"/>
        <v>180</v>
      </c>
      <c r="AB72" s="90">
        <f t="shared" si="24"/>
        <v>180</v>
      </c>
      <c r="AC72" s="90">
        <f t="shared" si="29"/>
        <v>180</v>
      </c>
      <c r="AE72" s="75">
        <f t="shared" si="30"/>
        <v>30</v>
      </c>
      <c r="AF72" s="87">
        <f t="shared" si="31"/>
        <v>1360</v>
      </c>
      <c r="AG72" s="87">
        <f t="shared" si="32"/>
        <v>1420.8000000000004</v>
      </c>
      <c r="AH72" s="87">
        <f t="shared" si="33"/>
        <v>1880</v>
      </c>
      <c r="AI72" s="87">
        <f t="shared" si="34"/>
        <v>2380</v>
      </c>
      <c r="AJ72" s="87">
        <f t="shared" si="35"/>
        <v>2880</v>
      </c>
      <c r="AK72" s="87">
        <f t="shared" si="36"/>
        <v>3380</v>
      </c>
      <c r="AM72" s="87">
        <f t="shared" si="37"/>
        <v>30</v>
      </c>
      <c r="AN72" s="87">
        <f t="shared" si="38"/>
        <v>-139.19999999999959</v>
      </c>
      <c r="AO72" s="87">
        <f t="shared" si="39"/>
        <v>-180</v>
      </c>
      <c r="AP72" s="87">
        <f t="shared" si="40"/>
        <v>-180</v>
      </c>
      <c r="AQ72" s="87">
        <f t="shared" si="41"/>
        <v>-180</v>
      </c>
      <c r="AR72" s="87">
        <f t="shared" si="42"/>
        <v>-180</v>
      </c>
      <c r="AT72" s="87">
        <f t="shared" si="43"/>
        <v>30</v>
      </c>
      <c r="AU72" s="87">
        <f t="shared" si="44"/>
        <v>60.800000000000409</v>
      </c>
      <c r="AV72" s="87">
        <f t="shared" si="45"/>
        <v>520</v>
      </c>
      <c r="AW72" s="87">
        <f t="shared" si="46"/>
        <v>1020</v>
      </c>
      <c r="AX72" s="87">
        <f t="shared" si="47"/>
        <v>1520</v>
      </c>
      <c r="AY72" s="87">
        <f t="shared" si="48"/>
        <v>2020</v>
      </c>
      <c r="BA72" s="75">
        <f t="shared" si="49"/>
        <v>30</v>
      </c>
      <c r="BB72" s="91">
        <f t="shared" si="50"/>
        <v>-139.19999999999959</v>
      </c>
      <c r="BC72" s="91">
        <f t="shared" si="51"/>
        <v>-180</v>
      </c>
      <c r="BD72" s="91">
        <f t="shared" si="52"/>
        <v>-180</v>
      </c>
      <c r="BE72" s="91">
        <f t="shared" si="53"/>
        <v>-180</v>
      </c>
      <c r="BF72" s="91">
        <f t="shared" si="54"/>
        <v>-180</v>
      </c>
      <c r="BG72" s="91">
        <f t="shared" si="55"/>
        <v>60.800000000000409</v>
      </c>
      <c r="BH72" s="91">
        <f t="shared" si="56"/>
        <v>520</v>
      </c>
      <c r="BI72" s="91">
        <f t="shared" si="57"/>
        <v>1020</v>
      </c>
      <c r="BJ72" s="91">
        <f t="shared" si="58"/>
        <v>1520</v>
      </c>
      <c r="BK72" s="91">
        <f t="shared" si="59"/>
        <v>2020</v>
      </c>
      <c r="BM72" s="75">
        <f t="shared" si="60"/>
        <v>30</v>
      </c>
      <c r="BN72" s="92">
        <f t="shared" si="61"/>
        <v>-0.38666666666666555</v>
      </c>
      <c r="BO72" s="92">
        <f t="shared" si="62"/>
        <v>-0.5</v>
      </c>
      <c r="BP72" s="92">
        <f t="shared" si="63"/>
        <v>-0.5</v>
      </c>
      <c r="BQ72" s="92">
        <f t="shared" si="64"/>
        <v>-0.5</v>
      </c>
      <c r="BR72" s="92">
        <f t="shared" si="65"/>
        <v>-0.5</v>
      </c>
      <c r="BS72" s="92">
        <f t="shared" si="66"/>
        <v>4.4705882352941477E-2</v>
      </c>
      <c r="BT72" s="92">
        <f t="shared" si="67"/>
        <v>0.38235294117647056</v>
      </c>
      <c r="BU72" s="92">
        <f t="shared" si="68"/>
        <v>0.75</v>
      </c>
      <c r="BV72" s="92">
        <f t="shared" si="69"/>
        <v>1.1176470588235294</v>
      </c>
      <c r="BW72" s="92">
        <f t="shared" si="70"/>
        <v>1.4852941176470589</v>
      </c>
    </row>
    <row r="73" spans="1:75" s="75" customFormat="1" x14ac:dyDescent="0.25">
      <c r="A73" s="75">
        <v>500</v>
      </c>
      <c r="B73" s="87">
        <f t="shared" si="6"/>
        <v>3982.3999999999996</v>
      </c>
      <c r="C73" s="87">
        <f t="shared" si="7"/>
        <v>4023.2</v>
      </c>
      <c r="D73" s="87">
        <f t="shared" si="8"/>
        <v>3672.7999999999993</v>
      </c>
      <c r="E73" s="87">
        <f t="shared" si="9"/>
        <v>3322.3999999999996</v>
      </c>
      <c r="F73" s="87">
        <f t="shared" si="10"/>
        <v>2973.2</v>
      </c>
      <c r="G73" s="87">
        <f t="shared" si="27"/>
        <v>2622.7999999999997</v>
      </c>
      <c r="H73" s="87"/>
      <c r="I73" s="75">
        <f t="shared" si="11"/>
        <v>500</v>
      </c>
      <c r="J73" s="88">
        <f t="shared" si="12"/>
        <v>40.800000000000182</v>
      </c>
      <c r="K73" s="88">
        <f t="shared" si="13"/>
        <v>-309.60000000000036</v>
      </c>
      <c r="L73" s="88">
        <f t="shared" si="14"/>
        <v>-660</v>
      </c>
      <c r="M73" s="88">
        <f t="shared" si="15"/>
        <v>-1009.1999999999998</v>
      </c>
      <c r="N73" s="88">
        <f t="shared" si="15"/>
        <v>-1359.6</v>
      </c>
      <c r="O73" s="88"/>
      <c r="P73" s="85">
        <f t="shared" si="16"/>
        <v>500</v>
      </c>
      <c r="Q73" s="89">
        <f t="shared" si="17"/>
        <v>1.02450783447168E-2</v>
      </c>
      <c r="R73" s="89">
        <f t="shared" si="18"/>
        <v>-7.7742065086380166E-2</v>
      </c>
      <c r="S73" s="89">
        <f t="shared" si="19"/>
        <v>-0.16572920851747691</v>
      </c>
      <c r="T73" s="89">
        <f t="shared" si="20"/>
        <v>-0.25341502611490557</v>
      </c>
      <c r="U73" s="89">
        <f t="shared" si="20"/>
        <v>-0.34140216954600244</v>
      </c>
      <c r="W73" s="75">
        <v>40</v>
      </c>
      <c r="X73" s="87">
        <f t="shared" si="28"/>
        <v>480</v>
      </c>
      <c r="Y73" s="90">
        <f t="shared" si="21"/>
        <v>340.80000000000041</v>
      </c>
      <c r="Z73" s="90">
        <f t="shared" si="22"/>
        <v>240</v>
      </c>
      <c r="AA73" s="90">
        <f t="shared" si="23"/>
        <v>240</v>
      </c>
      <c r="AB73" s="90">
        <f t="shared" si="24"/>
        <v>240</v>
      </c>
      <c r="AC73" s="90">
        <f t="shared" si="29"/>
        <v>240</v>
      </c>
      <c r="AE73" s="75">
        <f t="shared" si="30"/>
        <v>40</v>
      </c>
      <c r="AF73" s="87">
        <f t="shared" si="31"/>
        <v>1480</v>
      </c>
      <c r="AG73" s="87">
        <f t="shared" si="32"/>
        <v>1540.8000000000004</v>
      </c>
      <c r="AH73" s="87">
        <f t="shared" si="33"/>
        <v>1940</v>
      </c>
      <c r="AI73" s="87">
        <f t="shared" si="34"/>
        <v>2440</v>
      </c>
      <c r="AJ73" s="87">
        <f t="shared" si="35"/>
        <v>2940</v>
      </c>
      <c r="AK73" s="87">
        <f t="shared" si="36"/>
        <v>3440</v>
      </c>
      <c r="AM73" s="87">
        <f t="shared" si="37"/>
        <v>40</v>
      </c>
      <c r="AN73" s="87">
        <f t="shared" si="38"/>
        <v>-139.19999999999959</v>
      </c>
      <c r="AO73" s="87">
        <f t="shared" si="39"/>
        <v>-240</v>
      </c>
      <c r="AP73" s="87">
        <f t="shared" si="40"/>
        <v>-240</v>
      </c>
      <c r="AQ73" s="87">
        <f t="shared" si="41"/>
        <v>-240</v>
      </c>
      <c r="AR73" s="87">
        <f t="shared" si="42"/>
        <v>-240</v>
      </c>
      <c r="AT73" s="87">
        <f t="shared" si="43"/>
        <v>40</v>
      </c>
      <c r="AU73" s="87">
        <f t="shared" si="44"/>
        <v>60.800000000000409</v>
      </c>
      <c r="AV73" s="87">
        <f t="shared" si="45"/>
        <v>460</v>
      </c>
      <c r="AW73" s="87">
        <f t="shared" si="46"/>
        <v>960</v>
      </c>
      <c r="AX73" s="87">
        <f t="shared" si="47"/>
        <v>1460</v>
      </c>
      <c r="AY73" s="87">
        <f t="shared" si="48"/>
        <v>1960</v>
      </c>
      <c r="BA73" s="75">
        <f t="shared" si="49"/>
        <v>40</v>
      </c>
      <c r="BB73" s="91">
        <f t="shared" si="50"/>
        <v>-139.19999999999959</v>
      </c>
      <c r="BC73" s="91">
        <f t="shared" si="51"/>
        <v>-240</v>
      </c>
      <c r="BD73" s="91">
        <f t="shared" si="52"/>
        <v>-240</v>
      </c>
      <c r="BE73" s="91">
        <f t="shared" si="53"/>
        <v>-240</v>
      </c>
      <c r="BF73" s="91">
        <f t="shared" si="54"/>
        <v>-240</v>
      </c>
      <c r="BG73" s="91">
        <f t="shared" si="55"/>
        <v>60.800000000000409</v>
      </c>
      <c r="BH73" s="91">
        <f t="shared" si="56"/>
        <v>460</v>
      </c>
      <c r="BI73" s="91">
        <f t="shared" si="57"/>
        <v>960</v>
      </c>
      <c r="BJ73" s="91">
        <f t="shared" si="58"/>
        <v>1460</v>
      </c>
      <c r="BK73" s="91">
        <f t="shared" si="59"/>
        <v>1960</v>
      </c>
      <c r="BM73" s="75">
        <f t="shared" si="60"/>
        <v>40</v>
      </c>
      <c r="BN73" s="92">
        <f t="shared" si="61"/>
        <v>-0.28999999999999915</v>
      </c>
      <c r="BO73" s="92">
        <f t="shared" si="62"/>
        <v>-0.5</v>
      </c>
      <c r="BP73" s="92">
        <f t="shared" si="63"/>
        <v>-0.5</v>
      </c>
      <c r="BQ73" s="92">
        <f t="shared" si="64"/>
        <v>-0.5</v>
      </c>
      <c r="BR73" s="92">
        <f t="shared" si="65"/>
        <v>-0.5</v>
      </c>
      <c r="BS73" s="92">
        <f t="shared" si="66"/>
        <v>4.1081081081081355E-2</v>
      </c>
      <c r="BT73" s="92">
        <f t="shared" si="67"/>
        <v>0.3108108108108108</v>
      </c>
      <c r="BU73" s="92">
        <f t="shared" si="68"/>
        <v>0.64864864864864868</v>
      </c>
      <c r="BV73" s="92">
        <f t="shared" si="69"/>
        <v>0.98648648648648651</v>
      </c>
      <c r="BW73" s="92">
        <f t="shared" si="70"/>
        <v>1.3243243243243243</v>
      </c>
    </row>
    <row r="74" spans="1:75" s="75" customFormat="1" x14ac:dyDescent="0.25">
      <c r="A74" s="75">
        <v>600</v>
      </c>
      <c r="B74" s="87">
        <f t="shared" si="6"/>
        <v>3992.3999999999996</v>
      </c>
      <c r="C74" s="87">
        <f t="shared" si="7"/>
        <v>4033.2</v>
      </c>
      <c r="D74" s="87">
        <f t="shared" si="8"/>
        <v>3772.7999999999993</v>
      </c>
      <c r="E74" s="87">
        <f t="shared" si="9"/>
        <v>3422.3999999999996</v>
      </c>
      <c r="F74" s="87">
        <f t="shared" si="10"/>
        <v>3073.2</v>
      </c>
      <c r="G74" s="87">
        <f t="shared" si="27"/>
        <v>2722.7999999999997</v>
      </c>
      <c r="H74" s="87"/>
      <c r="I74" s="75">
        <f t="shared" si="11"/>
        <v>600</v>
      </c>
      <c r="J74" s="88">
        <f t="shared" si="12"/>
        <v>40.800000000000182</v>
      </c>
      <c r="K74" s="88">
        <f t="shared" si="13"/>
        <v>-219.60000000000036</v>
      </c>
      <c r="L74" s="88">
        <f t="shared" si="14"/>
        <v>-570</v>
      </c>
      <c r="M74" s="88">
        <f t="shared" si="15"/>
        <v>-919.19999999999982</v>
      </c>
      <c r="N74" s="88">
        <f t="shared" si="15"/>
        <v>-1269.5999999999999</v>
      </c>
      <c r="O74" s="88"/>
      <c r="P74" s="85">
        <f t="shared" si="16"/>
        <v>600</v>
      </c>
      <c r="Q74" s="89">
        <f t="shared" si="17"/>
        <v>1.0219416892095027E-2</v>
      </c>
      <c r="R74" s="89">
        <f t="shared" si="18"/>
        <v>-5.500450856627602E-2</v>
      </c>
      <c r="S74" s="89">
        <f t="shared" si="19"/>
        <v>-0.14277126540426813</v>
      </c>
      <c r="T74" s="89">
        <f t="shared" si="20"/>
        <v>-0.23023745115719865</v>
      </c>
      <c r="U74" s="89">
        <f t="shared" si="20"/>
        <v>-0.31800420799519086</v>
      </c>
      <c r="W74" s="75">
        <v>50</v>
      </c>
      <c r="X74" s="87">
        <f t="shared" si="28"/>
        <v>600</v>
      </c>
      <c r="Y74" s="90">
        <f t="shared" si="21"/>
        <v>460.80000000000041</v>
      </c>
      <c r="Z74" s="90">
        <f t="shared" si="22"/>
        <v>300</v>
      </c>
      <c r="AA74" s="90">
        <f t="shared" si="23"/>
        <v>300</v>
      </c>
      <c r="AB74" s="90">
        <f t="shared" si="24"/>
        <v>300</v>
      </c>
      <c r="AC74" s="90">
        <f t="shared" si="29"/>
        <v>300</v>
      </c>
      <c r="AE74" s="75">
        <f t="shared" si="30"/>
        <v>50</v>
      </c>
      <c r="AF74" s="87">
        <f t="shared" si="31"/>
        <v>1600</v>
      </c>
      <c r="AG74" s="87">
        <f t="shared" si="32"/>
        <v>1660.8000000000004</v>
      </c>
      <c r="AH74" s="87">
        <f t="shared" si="33"/>
        <v>2000</v>
      </c>
      <c r="AI74" s="87">
        <f t="shared" si="34"/>
        <v>2500</v>
      </c>
      <c r="AJ74" s="87">
        <f t="shared" si="35"/>
        <v>3000</v>
      </c>
      <c r="AK74" s="87">
        <f t="shared" si="36"/>
        <v>3500</v>
      </c>
      <c r="AM74" s="87">
        <f t="shared" si="37"/>
        <v>50</v>
      </c>
      <c r="AN74" s="87">
        <f t="shared" si="38"/>
        <v>-139.19999999999959</v>
      </c>
      <c r="AO74" s="87">
        <f t="shared" si="39"/>
        <v>-300</v>
      </c>
      <c r="AP74" s="87">
        <f t="shared" si="40"/>
        <v>-300</v>
      </c>
      <c r="AQ74" s="87">
        <f t="shared" si="41"/>
        <v>-300</v>
      </c>
      <c r="AR74" s="87">
        <f t="shared" si="42"/>
        <v>-300</v>
      </c>
      <c r="AT74" s="87">
        <f t="shared" si="43"/>
        <v>50</v>
      </c>
      <c r="AU74" s="87">
        <f t="shared" si="44"/>
        <v>60.800000000000409</v>
      </c>
      <c r="AV74" s="87">
        <f t="shared" si="45"/>
        <v>400</v>
      </c>
      <c r="AW74" s="87">
        <f t="shared" si="46"/>
        <v>900</v>
      </c>
      <c r="AX74" s="87">
        <f t="shared" si="47"/>
        <v>1400</v>
      </c>
      <c r="AY74" s="87">
        <f t="shared" si="48"/>
        <v>1900</v>
      </c>
      <c r="BA74" s="75">
        <f t="shared" si="49"/>
        <v>50</v>
      </c>
      <c r="BB74" s="91">
        <f t="shared" si="50"/>
        <v>-139.19999999999959</v>
      </c>
      <c r="BC74" s="91">
        <f t="shared" si="51"/>
        <v>-300</v>
      </c>
      <c r="BD74" s="91">
        <f t="shared" si="52"/>
        <v>-300</v>
      </c>
      <c r="BE74" s="91">
        <f t="shared" si="53"/>
        <v>-300</v>
      </c>
      <c r="BF74" s="91">
        <f t="shared" si="54"/>
        <v>-300</v>
      </c>
      <c r="BG74" s="91">
        <f t="shared" si="55"/>
        <v>60.800000000000409</v>
      </c>
      <c r="BH74" s="91">
        <f t="shared" si="56"/>
        <v>400</v>
      </c>
      <c r="BI74" s="91">
        <f t="shared" si="57"/>
        <v>900</v>
      </c>
      <c r="BJ74" s="91">
        <f t="shared" si="58"/>
        <v>1400</v>
      </c>
      <c r="BK74" s="91">
        <f t="shared" si="59"/>
        <v>1900</v>
      </c>
      <c r="BM74" s="75">
        <f t="shared" si="60"/>
        <v>50</v>
      </c>
      <c r="BN74" s="92">
        <f t="shared" si="61"/>
        <v>-0.23199999999999932</v>
      </c>
      <c r="BO74" s="92">
        <f t="shared" si="62"/>
        <v>-0.5</v>
      </c>
      <c r="BP74" s="92">
        <f t="shared" si="63"/>
        <v>-0.5</v>
      </c>
      <c r="BQ74" s="92">
        <f t="shared" si="64"/>
        <v>-0.5</v>
      </c>
      <c r="BR74" s="92">
        <f t="shared" si="65"/>
        <v>-0.5</v>
      </c>
      <c r="BS74" s="92">
        <f t="shared" si="66"/>
        <v>3.8000000000000256E-2</v>
      </c>
      <c r="BT74" s="92">
        <f t="shared" si="67"/>
        <v>0.25</v>
      </c>
      <c r="BU74" s="92">
        <f t="shared" si="68"/>
        <v>0.5625</v>
      </c>
      <c r="BV74" s="92">
        <f t="shared" si="69"/>
        <v>0.875</v>
      </c>
      <c r="BW74" s="92">
        <f t="shared" si="70"/>
        <v>1.1875</v>
      </c>
    </row>
    <row r="75" spans="1:75" s="75" customFormat="1" x14ac:dyDescent="0.25">
      <c r="A75" s="75">
        <v>700</v>
      </c>
      <c r="B75" s="87">
        <f t="shared" si="6"/>
        <v>4002.3999999999996</v>
      </c>
      <c r="C75" s="87">
        <f t="shared" si="7"/>
        <v>4043.2</v>
      </c>
      <c r="D75" s="87">
        <f t="shared" si="8"/>
        <v>3872.7999999999993</v>
      </c>
      <c r="E75" s="87">
        <f t="shared" si="9"/>
        <v>3522.3999999999996</v>
      </c>
      <c r="F75" s="87">
        <f t="shared" si="10"/>
        <v>3173.2</v>
      </c>
      <c r="G75" s="87">
        <f t="shared" si="27"/>
        <v>2822.7999999999997</v>
      </c>
      <c r="H75" s="87"/>
      <c r="I75" s="75">
        <f t="shared" si="11"/>
        <v>700</v>
      </c>
      <c r="J75" s="88">
        <f t="shared" si="12"/>
        <v>40.800000000000182</v>
      </c>
      <c r="K75" s="88">
        <f t="shared" si="13"/>
        <v>-129.60000000000036</v>
      </c>
      <c r="L75" s="88">
        <f t="shared" si="14"/>
        <v>-480</v>
      </c>
      <c r="M75" s="88">
        <f t="shared" si="15"/>
        <v>-829.19999999999982</v>
      </c>
      <c r="N75" s="88">
        <f t="shared" si="15"/>
        <v>-1179.5999999999999</v>
      </c>
      <c r="O75" s="88"/>
      <c r="P75" s="85">
        <f t="shared" si="16"/>
        <v>700</v>
      </c>
      <c r="Q75" s="89">
        <f t="shared" si="17"/>
        <v>1.0193883669798167E-2</v>
      </c>
      <c r="R75" s="89">
        <f t="shared" si="18"/>
        <v>-3.2380571657005891E-2</v>
      </c>
      <c r="S75" s="89">
        <f t="shared" si="19"/>
        <v>-0.11992804317409556</v>
      </c>
      <c r="T75" s="89">
        <f t="shared" si="20"/>
        <v>-0.20717569458325003</v>
      </c>
      <c r="U75" s="89">
        <f t="shared" si="20"/>
        <v>-0.29472316610033977</v>
      </c>
      <c r="W75" s="75">
        <v>60</v>
      </c>
      <c r="X75" s="87">
        <f t="shared" si="28"/>
        <v>720</v>
      </c>
      <c r="Y75" s="90">
        <f t="shared" si="21"/>
        <v>580.80000000000041</v>
      </c>
      <c r="Z75" s="90">
        <f t="shared" si="22"/>
        <v>360</v>
      </c>
      <c r="AA75" s="90">
        <f t="shared" si="23"/>
        <v>360</v>
      </c>
      <c r="AB75" s="90">
        <f t="shared" si="24"/>
        <v>360</v>
      </c>
      <c r="AC75" s="90">
        <f t="shared" si="29"/>
        <v>360</v>
      </c>
      <c r="AE75" s="75">
        <f t="shared" si="30"/>
        <v>60</v>
      </c>
      <c r="AF75" s="87">
        <f t="shared" si="31"/>
        <v>1720</v>
      </c>
      <c r="AG75" s="87">
        <f t="shared" si="32"/>
        <v>1780.8000000000004</v>
      </c>
      <c r="AH75" s="87">
        <f t="shared" si="33"/>
        <v>2060</v>
      </c>
      <c r="AI75" s="87">
        <f t="shared" si="34"/>
        <v>2560</v>
      </c>
      <c r="AJ75" s="87">
        <f t="shared" si="35"/>
        <v>3060</v>
      </c>
      <c r="AK75" s="87">
        <f t="shared" si="36"/>
        <v>3560</v>
      </c>
      <c r="AM75" s="87">
        <f t="shared" si="37"/>
        <v>60</v>
      </c>
      <c r="AN75" s="87">
        <f t="shared" si="38"/>
        <v>-139.19999999999959</v>
      </c>
      <c r="AO75" s="87">
        <f t="shared" si="39"/>
        <v>-360</v>
      </c>
      <c r="AP75" s="87">
        <f t="shared" si="40"/>
        <v>-360</v>
      </c>
      <c r="AQ75" s="87">
        <f t="shared" si="41"/>
        <v>-360</v>
      </c>
      <c r="AR75" s="87">
        <f t="shared" si="42"/>
        <v>-360</v>
      </c>
      <c r="AT75" s="87">
        <f t="shared" si="43"/>
        <v>60</v>
      </c>
      <c r="AU75" s="87">
        <f t="shared" si="44"/>
        <v>60.800000000000409</v>
      </c>
      <c r="AV75" s="87">
        <f t="shared" si="45"/>
        <v>340</v>
      </c>
      <c r="AW75" s="87">
        <f t="shared" si="46"/>
        <v>840</v>
      </c>
      <c r="AX75" s="87">
        <f t="shared" si="47"/>
        <v>1340</v>
      </c>
      <c r="AY75" s="87">
        <f t="shared" si="48"/>
        <v>1840</v>
      </c>
      <c r="BA75" s="75">
        <f t="shared" si="49"/>
        <v>60</v>
      </c>
      <c r="BB75" s="91">
        <f t="shared" si="50"/>
        <v>-139.19999999999959</v>
      </c>
      <c r="BC75" s="91">
        <f t="shared" si="51"/>
        <v>-360</v>
      </c>
      <c r="BD75" s="91">
        <f t="shared" si="52"/>
        <v>-360</v>
      </c>
      <c r="BE75" s="91">
        <f t="shared" si="53"/>
        <v>-360</v>
      </c>
      <c r="BF75" s="91">
        <f t="shared" si="54"/>
        <v>-360</v>
      </c>
      <c r="BG75" s="91">
        <f t="shared" si="55"/>
        <v>60.800000000000409</v>
      </c>
      <c r="BH75" s="91">
        <f t="shared" si="56"/>
        <v>340</v>
      </c>
      <c r="BI75" s="91">
        <f t="shared" si="57"/>
        <v>840</v>
      </c>
      <c r="BJ75" s="91">
        <f t="shared" si="58"/>
        <v>1340</v>
      </c>
      <c r="BK75" s="91">
        <f t="shared" si="59"/>
        <v>1840</v>
      </c>
      <c r="BM75" s="75">
        <f t="shared" si="60"/>
        <v>60</v>
      </c>
      <c r="BN75" s="92">
        <f t="shared" si="61"/>
        <v>-0.19333333333333277</v>
      </c>
      <c r="BO75" s="92">
        <f t="shared" si="62"/>
        <v>-0.5</v>
      </c>
      <c r="BP75" s="92">
        <f t="shared" si="63"/>
        <v>-0.5</v>
      </c>
      <c r="BQ75" s="92">
        <f t="shared" si="64"/>
        <v>-0.5</v>
      </c>
      <c r="BR75" s="92">
        <f t="shared" si="65"/>
        <v>-0.5</v>
      </c>
      <c r="BS75" s="92">
        <f t="shared" si="66"/>
        <v>3.5348837209302562E-2</v>
      </c>
      <c r="BT75" s="92">
        <f t="shared" si="67"/>
        <v>0.19767441860465115</v>
      </c>
      <c r="BU75" s="92">
        <f t="shared" si="68"/>
        <v>0.48837209302325579</v>
      </c>
      <c r="BV75" s="92">
        <f t="shared" si="69"/>
        <v>0.77906976744186052</v>
      </c>
      <c r="BW75" s="92">
        <f t="shared" si="70"/>
        <v>1.069767441860465</v>
      </c>
    </row>
    <row r="76" spans="1:75" s="75" customFormat="1" x14ac:dyDescent="0.25">
      <c r="A76" s="75">
        <v>800</v>
      </c>
      <c r="B76" s="87">
        <f t="shared" si="6"/>
        <v>4012.3999999999996</v>
      </c>
      <c r="C76" s="87">
        <f t="shared" si="7"/>
        <v>4053.2</v>
      </c>
      <c r="D76" s="87">
        <f t="shared" si="8"/>
        <v>3972.7999999999993</v>
      </c>
      <c r="E76" s="87">
        <f t="shared" si="9"/>
        <v>3622.3999999999996</v>
      </c>
      <c r="F76" s="87">
        <f t="shared" si="10"/>
        <v>3273.2</v>
      </c>
      <c r="G76" s="87">
        <f t="shared" si="27"/>
        <v>2922.7999999999997</v>
      </c>
      <c r="H76" s="87"/>
      <c r="I76" s="75">
        <f t="shared" si="11"/>
        <v>800</v>
      </c>
      <c r="J76" s="88">
        <f t="shared" si="12"/>
        <v>40.800000000000182</v>
      </c>
      <c r="K76" s="88">
        <f t="shared" si="13"/>
        <v>-39.600000000000364</v>
      </c>
      <c r="L76" s="88">
        <f t="shared" si="14"/>
        <v>-390</v>
      </c>
      <c r="M76" s="88">
        <f t="shared" si="15"/>
        <v>-739.19999999999982</v>
      </c>
      <c r="N76" s="88">
        <f t="shared" si="15"/>
        <v>-1089.5999999999999</v>
      </c>
      <c r="O76" s="88"/>
      <c r="P76" s="85">
        <f t="shared" si="16"/>
        <v>800</v>
      </c>
      <c r="Q76" s="89">
        <f t="shared" si="17"/>
        <v>1.0168477719070926E-2</v>
      </c>
      <c r="R76" s="89">
        <f t="shared" si="18"/>
        <v>-9.8694048449806514E-3</v>
      </c>
      <c r="S76" s="89">
        <f t="shared" si="19"/>
        <v>-9.7198684079354017E-2</v>
      </c>
      <c r="T76" s="89">
        <f t="shared" si="20"/>
        <v>-0.18422889043963708</v>
      </c>
      <c r="U76" s="89">
        <f t="shared" si="20"/>
        <v>-0.27155816967401059</v>
      </c>
      <c r="W76" s="75">
        <v>70</v>
      </c>
      <c r="X76" s="87">
        <f t="shared" si="28"/>
        <v>840</v>
      </c>
      <c r="Y76" s="90">
        <f t="shared" si="21"/>
        <v>700.80000000000041</v>
      </c>
      <c r="Z76" s="90">
        <f t="shared" si="22"/>
        <v>420</v>
      </c>
      <c r="AA76" s="90">
        <f t="shared" si="23"/>
        <v>420</v>
      </c>
      <c r="AB76" s="90">
        <f t="shared" si="24"/>
        <v>420</v>
      </c>
      <c r="AC76" s="90">
        <f t="shared" si="29"/>
        <v>420</v>
      </c>
      <c r="AE76" s="75">
        <f t="shared" si="30"/>
        <v>70</v>
      </c>
      <c r="AF76" s="87">
        <f t="shared" si="31"/>
        <v>1840</v>
      </c>
      <c r="AG76" s="87">
        <f t="shared" si="32"/>
        <v>1900.8000000000004</v>
      </c>
      <c r="AH76" s="87">
        <f t="shared" si="33"/>
        <v>2120</v>
      </c>
      <c r="AI76" s="87">
        <f t="shared" si="34"/>
        <v>2620</v>
      </c>
      <c r="AJ76" s="87">
        <f t="shared" si="35"/>
        <v>3120</v>
      </c>
      <c r="AK76" s="87">
        <f t="shared" si="36"/>
        <v>3620</v>
      </c>
      <c r="AM76" s="87">
        <f t="shared" si="37"/>
        <v>70</v>
      </c>
      <c r="AN76" s="87">
        <f t="shared" si="38"/>
        <v>-139.19999999999959</v>
      </c>
      <c r="AO76" s="87">
        <f t="shared" si="39"/>
        <v>-420</v>
      </c>
      <c r="AP76" s="87">
        <f t="shared" si="40"/>
        <v>-420</v>
      </c>
      <c r="AQ76" s="87">
        <f t="shared" si="41"/>
        <v>-420</v>
      </c>
      <c r="AR76" s="87">
        <f t="shared" si="42"/>
        <v>-420</v>
      </c>
      <c r="AT76" s="87">
        <f t="shared" si="43"/>
        <v>70</v>
      </c>
      <c r="AU76" s="87">
        <f t="shared" si="44"/>
        <v>60.800000000000409</v>
      </c>
      <c r="AV76" s="87">
        <f t="shared" si="45"/>
        <v>280</v>
      </c>
      <c r="AW76" s="87">
        <f t="shared" si="46"/>
        <v>780</v>
      </c>
      <c r="AX76" s="87">
        <f t="shared" si="47"/>
        <v>1280</v>
      </c>
      <c r="AY76" s="87">
        <f t="shared" si="48"/>
        <v>1780</v>
      </c>
      <c r="BA76" s="75">
        <f t="shared" si="49"/>
        <v>70</v>
      </c>
      <c r="BB76" s="91">
        <f t="shared" si="50"/>
        <v>-139.19999999999959</v>
      </c>
      <c r="BC76" s="91">
        <f t="shared" si="51"/>
        <v>-420</v>
      </c>
      <c r="BD76" s="91">
        <f t="shared" si="52"/>
        <v>-420</v>
      </c>
      <c r="BE76" s="91">
        <f t="shared" si="53"/>
        <v>-420</v>
      </c>
      <c r="BF76" s="91">
        <f t="shared" si="54"/>
        <v>-420</v>
      </c>
      <c r="BG76" s="91">
        <f t="shared" si="55"/>
        <v>60.800000000000409</v>
      </c>
      <c r="BH76" s="91">
        <f t="shared" si="56"/>
        <v>280</v>
      </c>
      <c r="BI76" s="91">
        <f t="shared" si="57"/>
        <v>780</v>
      </c>
      <c r="BJ76" s="91">
        <f t="shared" si="58"/>
        <v>1280</v>
      </c>
      <c r="BK76" s="91">
        <f t="shared" si="59"/>
        <v>1780</v>
      </c>
      <c r="BM76" s="75">
        <f t="shared" si="60"/>
        <v>70</v>
      </c>
      <c r="BN76" s="92">
        <f t="shared" si="61"/>
        <v>-0.16571428571428523</v>
      </c>
      <c r="BO76" s="92">
        <f t="shared" si="62"/>
        <v>-0.5</v>
      </c>
      <c r="BP76" s="92">
        <f t="shared" si="63"/>
        <v>-0.5</v>
      </c>
      <c r="BQ76" s="92">
        <f t="shared" si="64"/>
        <v>-0.5</v>
      </c>
      <c r="BR76" s="92">
        <f t="shared" si="65"/>
        <v>-0.5</v>
      </c>
      <c r="BS76" s="92">
        <f t="shared" si="66"/>
        <v>3.3043478260869785E-2</v>
      </c>
      <c r="BT76" s="92">
        <f t="shared" si="67"/>
        <v>0.15217391304347827</v>
      </c>
      <c r="BU76" s="92">
        <f t="shared" si="68"/>
        <v>0.42391304347826086</v>
      </c>
      <c r="BV76" s="92">
        <f t="shared" si="69"/>
        <v>0.69565217391304346</v>
      </c>
      <c r="BW76" s="92">
        <f t="shared" si="70"/>
        <v>0.96739130434782605</v>
      </c>
    </row>
    <row r="77" spans="1:75" s="75" customFormat="1" x14ac:dyDescent="0.25">
      <c r="A77" s="75">
        <v>900</v>
      </c>
      <c r="B77" s="87">
        <f t="shared" si="6"/>
        <v>4022.3999999999996</v>
      </c>
      <c r="C77" s="87">
        <f t="shared" si="7"/>
        <v>4063.2</v>
      </c>
      <c r="D77" s="87">
        <f t="shared" si="8"/>
        <v>4072.7999999999993</v>
      </c>
      <c r="E77" s="87">
        <f t="shared" si="9"/>
        <v>3722.3999999999996</v>
      </c>
      <c r="F77" s="87">
        <f t="shared" si="10"/>
        <v>3373.2</v>
      </c>
      <c r="G77" s="87">
        <f t="shared" si="27"/>
        <v>3022.7999999999997</v>
      </c>
      <c r="H77" s="87"/>
      <c r="I77" s="75">
        <f t="shared" si="11"/>
        <v>900</v>
      </c>
      <c r="J77" s="88">
        <f t="shared" si="12"/>
        <v>40.800000000000182</v>
      </c>
      <c r="K77" s="88">
        <f t="shared" si="13"/>
        <v>50.399999999999636</v>
      </c>
      <c r="L77" s="88">
        <f t="shared" si="14"/>
        <v>-300</v>
      </c>
      <c r="M77" s="88">
        <f t="shared" si="15"/>
        <v>-649.19999999999982</v>
      </c>
      <c r="N77" s="88">
        <f t="shared" si="15"/>
        <v>-999.59999999999991</v>
      </c>
      <c r="O77" s="88"/>
      <c r="P77" s="85">
        <f t="shared" si="16"/>
        <v>900</v>
      </c>
      <c r="Q77" s="89">
        <f t="shared" si="17"/>
        <v>1.014319809069217E-2</v>
      </c>
      <c r="R77" s="89">
        <f t="shared" si="18"/>
        <v>1.2529832935560771E-2</v>
      </c>
      <c r="S77" s="89">
        <f t="shared" si="19"/>
        <v>-7.4582338902147979E-2</v>
      </c>
      <c r="T77" s="89">
        <f t="shared" si="20"/>
        <v>-0.16139618138424819</v>
      </c>
      <c r="U77" s="89">
        <f t="shared" si="20"/>
        <v>-0.24850835322195705</v>
      </c>
      <c r="W77" s="75">
        <v>80</v>
      </c>
      <c r="X77" s="87">
        <f t="shared" si="28"/>
        <v>960</v>
      </c>
      <c r="Y77" s="90">
        <f t="shared" si="21"/>
        <v>820.80000000000041</v>
      </c>
      <c r="Z77" s="90">
        <f t="shared" si="22"/>
        <v>480</v>
      </c>
      <c r="AA77" s="90">
        <f t="shared" si="23"/>
        <v>480</v>
      </c>
      <c r="AB77" s="90">
        <f t="shared" si="24"/>
        <v>480</v>
      </c>
      <c r="AC77" s="90">
        <f t="shared" si="29"/>
        <v>480</v>
      </c>
      <c r="AE77" s="75">
        <f t="shared" si="30"/>
        <v>80</v>
      </c>
      <c r="AF77" s="87">
        <f t="shared" si="31"/>
        <v>1960</v>
      </c>
      <c r="AG77" s="87">
        <f t="shared" si="32"/>
        <v>2020.8000000000004</v>
      </c>
      <c r="AH77" s="87">
        <f t="shared" si="33"/>
        <v>2180</v>
      </c>
      <c r="AI77" s="87">
        <f t="shared" si="34"/>
        <v>2680</v>
      </c>
      <c r="AJ77" s="87">
        <f t="shared" si="35"/>
        <v>3180</v>
      </c>
      <c r="AK77" s="87">
        <f t="shared" si="36"/>
        <v>3680</v>
      </c>
      <c r="AM77" s="87">
        <f t="shared" si="37"/>
        <v>80</v>
      </c>
      <c r="AN77" s="87">
        <f t="shared" si="38"/>
        <v>-139.19999999999959</v>
      </c>
      <c r="AO77" s="87">
        <f t="shared" si="39"/>
        <v>-480</v>
      </c>
      <c r="AP77" s="87">
        <f t="shared" si="40"/>
        <v>-480</v>
      </c>
      <c r="AQ77" s="87">
        <f t="shared" si="41"/>
        <v>-480</v>
      </c>
      <c r="AR77" s="87">
        <f t="shared" si="42"/>
        <v>-480</v>
      </c>
      <c r="AT77" s="87">
        <f t="shared" si="43"/>
        <v>80</v>
      </c>
      <c r="AU77" s="87">
        <f t="shared" si="44"/>
        <v>60.800000000000409</v>
      </c>
      <c r="AV77" s="87">
        <f t="shared" si="45"/>
        <v>220</v>
      </c>
      <c r="AW77" s="87">
        <f t="shared" si="46"/>
        <v>720</v>
      </c>
      <c r="AX77" s="87">
        <f t="shared" si="47"/>
        <v>1220</v>
      </c>
      <c r="AY77" s="87">
        <f t="shared" si="48"/>
        <v>1720</v>
      </c>
      <c r="BA77" s="75">
        <f t="shared" si="49"/>
        <v>80</v>
      </c>
      <c r="BB77" s="91">
        <f t="shared" si="50"/>
        <v>-139.19999999999959</v>
      </c>
      <c r="BC77" s="91">
        <f t="shared" si="51"/>
        <v>-480</v>
      </c>
      <c r="BD77" s="91">
        <f t="shared" si="52"/>
        <v>-480</v>
      </c>
      <c r="BE77" s="91">
        <f t="shared" si="53"/>
        <v>-480</v>
      </c>
      <c r="BF77" s="91">
        <f t="shared" si="54"/>
        <v>-480</v>
      </c>
      <c r="BG77" s="91">
        <f t="shared" si="55"/>
        <v>60.800000000000409</v>
      </c>
      <c r="BH77" s="91">
        <f t="shared" si="56"/>
        <v>220</v>
      </c>
      <c r="BI77" s="91">
        <f t="shared" si="57"/>
        <v>720</v>
      </c>
      <c r="BJ77" s="91">
        <f t="shared" si="58"/>
        <v>1220</v>
      </c>
      <c r="BK77" s="91">
        <f t="shared" si="59"/>
        <v>1720</v>
      </c>
      <c r="BM77" s="75">
        <f t="shared" si="60"/>
        <v>80</v>
      </c>
      <c r="BN77" s="92">
        <f t="shared" si="61"/>
        <v>-0.14499999999999957</v>
      </c>
      <c r="BO77" s="92">
        <f t="shared" si="62"/>
        <v>-0.5</v>
      </c>
      <c r="BP77" s="92">
        <f t="shared" si="63"/>
        <v>-0.5</v>
      </c>
      <c r="BQ77" s="92">
        <f t="shared" si="64"/>
        <v>-0.5</v>
      </c>
      <c r="BR77" s="92">
        <f t="shared" si="65"/>
        <v>-0.5</v>
      </c>
      <c r="BS77" s="92">
        <f t="shared" si="66"/>
        <v>3.1020408163265515E-2</v>
      </c>
      <c r="BT77" s="92">
        <f t="shared" si="67"/>
        <v>0.11224489795918367</v>
      </c>
      <c r="BU77" s="92">
        <f t="shared" si="68"/>
        <v>0.36734693877551022</v>
      </c>
      <c r="BV77" s="92">
        <f t="shared" si="69"/>
        <v>0.62244897959183676</v>
      </c>
      <c r="BW77" s="92">
        <f t="shared" si="70"/>
        <v>0.87755102040816324</v>
      </c>
    </row>
    <row r="78" spans="1:75" s="75" customFormat="1" x14ac:dyDescent="0.25">
      <c r="A78" s="75">
        <v>1000</v>
      </c>
      <c r="B78" s="87">
        <f t="shared" si="6"/>
        <v>4032.3999999999996</v>
      </c>
      <c r="C78" s="87">
        <f t="shared" si="7"/>
        <v>4073.2</v>
      </c>
      <c r="D78" s="87">
        <f t="shared" si="8"/>
        <v>4172.7999999999993</v>
      </c>
      <c r="E78" s="87">
        <f t="shared" si="9"/>
        <v>3822.3999999999996</v>
      </c>
      <c r="F78" s="87">
        <f t="shared" si="10"/>
        <v>3473.2</v>
      </c>
      <c r="G78" s="87">
        <f t="shared" si="27"/>
        <v>3122.7999999999997</v>
      </c>
      <c r="H78" s="87"/>
      <c r="I78" s="75">
        <f t="shared" si="11"/>
        <v>1000</v>
      </c>
      <c r="J78" s="88">
        <f t="shared" si="12"/>
        <v>40.800000000000182</v>
      </c>
      <c r="K78" s="88">
        <f t="shared" si="13"/>
        <v>140.39999999999964</v>
      </c>
      <c r="L78" s="88">
        <f t="shared" si="14"/>
        <v>-210</v>
      </c>
      <c r="M78" s="88">
        <f t="shared" si="15"/>
        <v>-559.19999999999982</v>
      </c>
      <c r="N78" s="88">
        <f t="shared" si="15"/>
        <v>-909.59999999999991</v>
      </c>
      <c r="O78" s="88"/>
      <c r="P78" s="85">
        <f t="shared" si="16"/>
        <v>1000</v>
      </c>
      <c r="Q78" s="89">
        <f t="shared" si="17"/>
        <v>1.0118043844856707E-2</v>
      </c>
      <c r="R78" s="89">
        <f t="shared" si="18"/>
        <v>3.4817974407300778E-2</v>
      </c>
      <c r="S78" s="89">
        <f t="shared" si="19"/>
        <v>-5.2078166848526938E-2</v>
      </c>
      <c r="T78" s="89">
        <f t="shared" si="20"/>
        <v>-0.13867671857950598</v>
      </c>
      <c r="U78" s="89">
        <f t="shared" si="20"/>
        <v>-0.22557285983533379</v>
      </c>
      <c r="W78" s="75">
        <v>90</v>
      </c>
      <c r="X78" s="87">
        <f t="shared" si="28"/>
        <v>1080</v>
      </c>
      <c r="Y78" s="90">
        <f t="shared" si="21"/>
        <v>940.80000000000041</v>
      </c>
      <c r="Z78" s="90">
        <f t="shared" si="22"/>
        <v>590.39999999999986</v>
      </c>
      <c r="AA78" s="90">
        <f t="shared" si="23"/>
        <v>540</v>
      </c>
      <c r="AB78" s="90">
        <f t="shared" si="24"/>
        <v>540</v>
      </c>
      <c r="AC78" s="90">
        <f t="shared" si="29"/>
        <v>540</v>
      </c>
      <c r="AE78" s="75">
        <f t="shared" si="30"/>
        <v>90</v>
      </c>
      <c r="AF78" s="87">
        <f t="shared" si="31"/>
        <v>2080</v>
      </c>
      <c r="AG78" s="87">
        <f t="shared" si="32"/>
        <v>2140.8000000000002</v>
      </c>
      <c r="AH78" s="87">
        <f t="shared" si="33"/>
        <v>2290.3999999999996</v>
      </c>
      <c r="AI78" s="87">
        <f t="shared" si="34"/>
        <v>2740</v>
      </c>
      <c r="AJ78" s="87">
        <f t="shared" si="35"/>
        <v>3240</v>
      </c>
      <c r="AK78" s="87">
        <f t="shared" si="36"/>
        <v>3740</v>
      </c>
      <c r="AM78" s="87">
        <f t="shared" si="37"/>
        <v>90</v>
      </c>
      <c r="AN78" s="87">
        <f t="shared" si="38"/>
        <v>-139.19999999999959</v>
      </c>
      <c r="AO78" s="87">
        <f t="shared" si="39"/>
        <v>-489.60000000000014</v>
      </c>
      <c r="AP78" s="87">
        <f t="shared" si="40"/>
        <v>-540</v>
      </c>
      <c r="AQ78" s="87">
        <f t="shared" si="41"/>
        <v>-540</v>
      </c>
      <c r="AR78" s="87">
        <f t="shared" si="42"/>
        <v>-540</v>
      </c>
      <c r="AT78" s="87">
        <f t="shared" si="43"/>
        <v>90</v>
      </c>
      <c r="AU78" s="87">
        <f t="shared" si="44"/>
        <v>60.800000000000182</v>
      </c>
      <c r="AV78" s="87">
        <f t="shared" si="45"/>
        <v>210.39999999999964</v>
      </c>
      <c r="AW78" s="87">
        <f t="shared" si="46"/>
        <v>660</v>
      </c>
      <c r="AX78" s="87">
        <f t="shared" si="47"/>
        <v>1160</v>
      </c>
      <c r="AY78" s="87">
        <f t="shared" si="48"/>
        <v>1660</v>
      </c>
      <c r="BA78" s="75">
        <f t="shared" si="49"/>
        <v>90</v>
      </c>
      <c r="BB78" s="91">
        <f t="shared" si="50"/>
        <v>-139.19999999999959</v>
      </c>
      <c r="BC78" s="91">
        <f t="shared" si="51"/>
        <v>-489.60000000000014</v>
      </c>
      <c r="BD78" s="91">
        <f t="shared" si="52"/>
        <v>-540</v>
      </c>
      <c r="BE78" s="91">
        <f t="shared" si="53"/>
        <v>-540</v>
      </c>
      <c r="BF78" s="91">
        <f t="shared" si="54"/>
        <v>-540</v>
      </c>
      <c r="BG78" s="91">
        <f t="shared" si="55"/>
        <v>60.800000000000182</v>
      </c>
      <c r="BH78" s="91">
        <f t="shared" si="56"/>
        <v>210.39999999999964</v>
      </c>
      <c r="BI78" s="91">
        <f t="shared" si="57"/>
        <v>660</v>
      </c>
      <c r="BJ78" s="91">
        <f t="shared" si="58"/>
        <v>1160</v>
      </c>
      <c r="BK78" s="91">
        <f t="shared" si="59"/>
        <v>1660</v>
      </c>
      <c r="BM78" s="75">
        <f t="shared" si="60"/>
        <v>90</v>
      </c>
      <c r="BN78" s="92">
        <f t="shared" si="61"/>
        <v>-0.1288888888888885</v>
      </c>
      <c r="BO78" s="92">
        <f t="shared" si="62"/>
        <v>-0.45333333333333348</v>
      </c>
      <c r="BP78" s="92">
        <f t="shared" si="63"/>
        <v>-0.5</v>
      </c>
      <c r="BQ78" s="92">
        <f t="shared" si="64"/>
        <v>-0.5</v>
      </c>
      <c r="BR78" s="92">
        <f t="shared" si="65"/>
        <v>-0.5</v>
      </c>
      <c r="BS78" s="92">
        <f t="shared" si="66"/>
        <v>2.9230769230769317E-2</v>
      </c>
      <c r="BT78" s="92">
        <f t="shared" si="67"/>
        <v>0.10115384615384598</v>
      </c>
      <c r="BU78" s="92">
        <f t="shared" si="68"/>
        <v>0.31730769230769229</v>
      </c>
      <c r="BV78" s="92">
        <f t="shared" si="69"/>
        <v>0.55769230769230771</v>
      </c>
      <c r="BW78" s="92">
        <f t="shared" si="70"/>
        <v>0.79807692307692313</v>
      </c>
    </row>
    <row r="79" spans="1:75" s="75" customFormat="1" x14ac:dyDescent="0.25">
      <c r="A79" s="75">
        <v>1500</v>
      </c>
      <c r="B79" s="87">
        <f t="shared" si="6"/>
        <v>4082.3999999999996</v>
      </c>
      <c r="C79" s="87">
        <f t="shared" si="7"/>
        <v>4123.2</v>
      </c>
      <c r="D79" s="87">
        <f t="shared" si="8"/>
        <v>4222.7999999999993</v>
      </c>
      <c r="E79" s="87">
        <f t="shared" si="9"/>
        <v>4322.3999999999996</v>
      </c>
      <c r="F79" s="87">
        <f t="shared" si="10"/>
        <v>3973.2</v>
      </c>
      <c r="G79" s="87">
        <f t="shared" si="27"/>
        <v>3622.7999999999997</v>
      </c>
      <c r="H79" s="87"/>
      <c r="I79" s="75">
        <f t="shared" si="11"/>
        <v>1500</v>
      </c>
      <c r="J79" s="88">
        <f t="shared" si="12"/>
        <v>40.800000000000182</v>
      </c>
      <c r="K79" s="88">
        <f t="shared" si="13"/>
        <v>140.39999999999964</v>
      </c>
      <c r="L79" s="88">
        <f t="shared" si="14"/>
        <v>240</v>
      </c>
      <c r="M79" s="88">
        <f t="shared" si="15"/>
        <v>-109.19999999999982</v>
      </c>
      <c r="N79" s="88">
        <f t="shared" si="15"/>
        <v>-459.59999999999991</v>
      </c>
      <c r="O79" s="88"/>
      <c r="P79" s="85">
        <f t="shared" si="16"/>
        <v>1500</v>
      </c>
      <c r="Q79" s="89">
        <f t="shared" si="17"/>
        <v>9.994121105232262E-3</v>
      </c>
      <c r="R79" s="89">
        <f t="shared" si="18"/>
        <v>3.4391534391534306E-2</v>
      </c>
      <c r="S79" s="89">
        <f t="shared" si="19"/>
        <v>5.8788947677836573E-2</v>
      </c>
      <c r="T79" s="89">
        <f t="shared" si="20"/>
        <v>-2.6748971193415596E-2</v>
      </c>
      <c r="U79" s="89">
        <f t="shared" si="20"/>
        <v>-0.11258083480305701</v>
      </c>
      <c r="W79" s="75">
        <v>100</v>
      </c>
      <c r="X79" s="87">
        <f t="shared" si="28"/>
        <v>1200</v>
      </c>
      <c r="Y79" s="90">
        <f t="shared" si="21"/>
        <v>1060.8000000000004</v>
      </c>
      <c r="Z79" s="90">
        <f t="shared" si="22"/>
        <v>710.39999999999986</v>
      </c>
      <c r="AA79" s="90">
        <f t="shared" si="23"/>
        <v>600</v>
      </c>
      <c r="AB79" s="90">
        <f t="shared" si="24"/>
        <v>600</v>
      </c>
      <c r="AC79" s="90">
        <f t="shared" si="29"/>
        <v>600</v>
      </c>
      <c r="AE79" s="75">
        <f t="shared" si="30"/>
        <v>100</v>
      </c>
      <c r="AF79" s="87">
        <f t="shared" si="31"/>
        <v>2200</v>
      </c>
      <c r="AG79" s="87">
        <f t="shared" si="32"/>
        <v>2260.8000000000002</v>
      </c>
      <c r="AH79" s="87">
        <f t="shared" si="33"/>
        <v>2410.3999999999996</v>
      </c>
      <c r="AI79" s="87">
        <f t="shared" si="34"/>
        <v>2800</v>
      </c>
      <c r="AJ79" s="87">
        <f t="shared" si="35"/>
        <v>3300</v>
      </c>
      <c r="AK79" s="87">
        <f t="shared" si="36"/>
        <v>3800</v>
      </c>
      <c r="AM79" s="87">
        <f t="shared" si="37"/>
        <v>100</v>
      </c>
      <c r="AN79" s="87">
        <f t="shared" si="38"/>
        <v>-139.19999999999959</v>
      </c>
      <c r="AO79" s="87">
        <f t="shared" si="39"/>
        <v>-489.60000000000014</v>
      </c>
      <c r="AP79" s="87">
        <f t="shared" si="40"/>
        <v>-600</v>
      </c>
      <c r="AQ79" s="87">
        <f t="shared" si="41"/>
        <v>-600</v>
      </c>
      <c r="AR79" s="87">
        <f t="shared" si="42"/>
        <v>-600</v>
      </c>
      <c r="AT79" s="87">
        <f t="shared" si="43"/>
        <v>100</v>
      </c>
      <c r="AU79" s="87">
        <f t="shared" si="44"/>
        <v>60.800000000000182</v>
      </c>
      <c r="AV79" s="87">
        <f t="shared" si="45"/>
        <v>210.39999999999964</v>
      </c>
      <c r="AW79" s="87">
        <f t="shared" si="46"/>
        <v>600</v>
      </c>
      <c r="AX79" s="87">
        <f t="shared" si="47"/>
        <v>1100</v>
      </c>
      <c r="AY79" s="87">
        <f t="shared" si="48"/>
        <v>1600</v>
      </c>
      <c r="BA79" s="75">
        <f t="shared" ref="BA79:BA119" si="71">AM79</f>
        <v>100</v>
      </c>
      <c r="BB79" s="91">
        <f t="shared" ref="BB79:BB119" si="72">AN79</f>
        <v>-139.19999999999959</v>
      </c>
      <c r="BC79" s="91">
        <f t="shared" ref="BC79:BC119" si="73">AO79</f>
        <v>-489.60000000000014</v>
      </c>
      <c r="BD79" s="91">
        <f t="shared" ref="BD79:BD119" si="74">AP79</f>
        <v>-600</v>
      </c>
      <c r="BE79" s="91">
        <f t="shared" ref="BE79:BE119" si="75">AQ79</f>
        <v>-600</v>
      </c>
      <c r="BF79" s="91">
        <f t="shared" si="54"/>
        <v>-600</v>
      </c>
      <c r="BG79" s="91">
        <f t="shared" ref="BG79:BG119" si="76">AU79</f>
        <v>60.800000000000182</v>
      </c>
      <c r="BH79" s="91">
        <f t="shared" ref="BH79:BH119" si="77">AV79</f>
        <v>210.39999999999964</v>
      </c>
      <c r="BI79" s="91">
        <f t="shared" ref="BI79:BI119" si="78">AW79</f>
        <v>600</v>
      </c>
      <c r="BJ79" s="91">
        <f t="shared" ref="BJ79:BJ119" si="79">AX79</f>
        <v>1100</v>
      </c>
      <c r="BK79" s="91">
        <f t="shared" si="59"/>
        <v>1600</v>
      </c>
      <c r="BM79" s="75">
        <f t="shared" si="60"/>
        <v>100</v>
      </c>
      <c r="BN79" s="92">
        <f t="shared" si="61"/>
        <v>-0.11599999999999966</v>
      </c>
      <c r="BO79" s="92">
        <f t="shared" si="62"/>
        <v>-0.40800000000000014</v>
      </c>
      <c r="BP79" s="92">
        <f t="shared" si="63"/>
        <v>-0.5</v>
      </c>
      <c r="BQ79" s="92">
        <f t="shared" si="64"/>
        <v>-0.5</v>
      </c>
      <c r="BR79" s="92">
        <f t="shared" si="65"/>
        <v>-0.5</v>
      </c>
      <c r="BS79" s="92">
        <f t="shared" si="66"/>
        <v>2.7636363636363719E-2</v>
      </c>
      <c r="BT79" s="92">
        <f t="shared" si="67"/>
        <v>9.5636363636363478E-2</v>
      </c>
      <c r="BU79" s="92">
        <f t="shared" si="68"/>
        <v>0.27272727272727271</v>
      </c>
      <c r="BV79" s="92">
        <f t="shared" si="69"/>
        <v>0.5</v>
      </c>
      <c r="BW79" s="92">
        <f t="shared" si="70"/>
        <v>0.72727272727272729</v>
      </c>
    </row>
    <row r="80" spans="1:75" s="75" customFormat="1" x14ac:dyDescent="0.25">
      <c r="A80" s="75">
        <v>2000</v>
      </c>
      <c r="B80" s="87">
        <f t="shared" si="6"/>
        <v>4132.3999999999996</v>
      </c>
      <c r="C80" s="87">
        <f t="shared" si="7"/>
        <v>4173.2</v>
      </c>
      <c r="D80" s="87">
        <f t="shared" si="8"/>
        <v>4272.7999999999993</v>
      </c>
      <c r="E80" s="87">
        <f t="shared" si="9"/>
        <v>4372.3999999999996</v>
      </c>
      <c r="F80" s="87">
        <f t="shared" si="10"/>
        <v>4473.2</v>
      </c>
      <c r="G80" s="87">
        <f t="shared" si="27"/>
        <v>4122.7999999999993</v>
      </c>
      <c r="H80" s="87"/>
      <c r="I80" s="75">
        <f t="shared" si="11"/>
        <v>2000</v>
      </c>
      <c r="J80" s="88">
        <f t="shared" si="12"/>
        <v>40.800000000000182</v>
      </c>
      <c r="K80" s="88">
        <f t="shared" si="13"/>
        <v>140.39999999999964</v>
      </c>
      <c r="L80" s="88">
        <f t="shared" si="14"/>
        <v>240</v>
      </c>
      <c r="M80" s="88">
        <f t="shared" si="15"/>
        <v>340.80000000000018</v>
      </c>
      <c r="N80" s="88">
        <f t="shared" si="15"/>
        <v>-9.6000000000003638</v>
      </c>
      <c r="O80" s="88"/>
      <c r="P80" s="85">
        <f t="shared" si="16"/>
        <v>2000</v>
      </c>
      <c r="Q80" s="89">
        <f t="shared" si="17"/>
        <v>9.873197173555363E-3</v>
      </c>
      <c r="R80" s="89">
        <f t="shared" si="18"/>
        <v>3.397541380311675E-2</v>
      </c>
      <c r="S80" s="89">
        <f t="shared" si="19"/>
        <v>5.807763043267835E-2</v>
      </c>
      <c r="T80" s="89">
        <f t="shared" si="20"/>
        <v>8.2470235214403304E-2</v>
      </c>
      <c r="U80" s="89">
        <f t="shared" si="20"/>
        <v>-2.3231052173072219E-3</v>
      </c>
      <c r="W80" s="75">
        <v>110</v>
      </c>
      <c r="X80" s="87">
        <f t="shared" si="28"/>
        <v>1320</v>
      </c>
      <c r="Y80" s="90">
        <f t="shared" si="21"/>
        <v>1180.8000000000004</v>
      </c>
      <c r="Z80" s="90">
        <f t="shared" si="22"/>
        <v>830.39999999999986</v>
      </c>
      <c r="AA80" s="90">
        <f t="shared" si="23"/>
        <v>660</v>
      </c>
      <c r="AB80" s="90">
        <f t="shared" si="24"/>
        <v>660</v>
      </c>
      <c r="AC80" s="90">
        <f t="shared" si="29"/>
        <v>660</v>
      </c>
      <c r="AE80" s="75">
        <f t="shared" si="30"/>
        <v>110</v>
      </c>
      <c r="AF80" s="87">
        <f t="shared" si="31"/>
        <v>2320</v>
      </c>
      <c r="AG80" s="87">
        <f t="shared" si="32"/>
        <v>2380.8000000000002</v>
      </c>
      <c r="AH80" s="87">
        <f t="shared" si="33"/>
        <v>2530.3999999999996</v>
      </c>
      <c r="AI80" s="87">
        <f t="shared" si="34"/>
        <v>2860</v>
      </c>
      <c r="AJ80" s="87">
        <f t="shared" si="35"/>
        <v>3360</v>
      </c>
      <c r="AK80" s="87">
        <f t="shared" si="36"/>
        <v>3860</v>
      </c>
      <c r="AM80" s="87">
        <f t="shared" si="37"/>
        <v>110</v>
      </c>
      <c r="AN80" s="87">
        <f t="shared" si="38"/>
        <v>-139.19999999999959</v>
      </c>
      <c r="AO80" s="87">
        <f t="shared" si="39"/>
        <v>-489.60000000000014</v>
      </c>
      <c r="AP80" s="87">
        <f t="shared" si="40"/>
        <v>-660</v>
      </c>
      <c r="AQ80" s="87">
        <f t="shared" si="41"/>
        <v>-660</v>
      </c>
      <c r="AR80" s="87">
        <f t="shared" si="42"/>
        <v>-660</v>
      </c>
      <c r="AT80" s="87">
        <f t="shared" si="43"/>
        <v>110</v>
      </c>
      <c r="AU80" s="87">
        <f t="shared" si="44"/>
        <v>60.800000000000182</v>
      </c>
      <c r="AV80" s="87">
        <f t="shared" si="45"/>
        <v>210.39999999999964</v>
      </c>
      <c r="AW80" s="87">
        <f t="shared" si="46"/>
        <v>540</v>
      </c>
      <c r="AX80" s="87">
        <f t="shared" si="47"/>
        <v>1040</v>
      </c>
      <c r="AY80" s="87">
        <f t="shared" si="48"/>
        <v>1540</v>
      </c>
      <c r="BA80" s="75">
        <f t="shared" si="71"/>
        <v>110</v>
      </c>
      <c r="BB80" s="91">
        <f t="shared" si="72"/>
        <v>-139.19999999999959</v>
      </c>
      <c r="BC80" s="91">
        <f t="shared" si="73"/>
        <v>-489.60000000000014</v>
      </c>
      <c r="BD80" s="91">
        <f t="shared" si="74"/>
        <v>-660</v>
      </c>
      <c r="BE80" s="91">
        <f t="shared" si="75"/>
        <v>-660</v>
      </c>
      <c r="BF80" s="91">
        <f t="shared" si="54"/>
        <v>-660</v>
      </c>
      <c r="BG80" s="91">
        <f t="shared" si="76"/>
        <v>60.800000000000182</v>
      </c>
      <c r="BH80" s="91">
        <f t="shared" si="77"/>
        <v>210.39999999999964</v>
      </c>
      <c r="BI80" s="91">
        <f t="shared" si="78"/>
        <v>540</v>
      </c>
      <c r="BJ80" s="91">
        <f t="shared" si="79"/>
        <v>1040</v>
      </c>
      <c r="BK80" s="91">
        <f t="shared" si="59"/>
        <v>1540</v>
      </c>
      <c r="BM80" s="75">
        <f t="shared" si="60"/>
        <v>110</v>
      </c>
      <c r="BN80" s="92">
        <f t="shared" si="61"/>
        <v>-0.10545454545454515</v>
      </c>
      <c r="BO80" s="92">
        <f t="shared" si="62"/>
        <v>-0.37090909090909102</v>
      </c>
      <c r="BP80" s="92">
        <f t="shared" si="63"/>
        <v>-0.5</v>
      </c>
      <c r="BQ80" s="92">
        <f t="shared" si="64"/>
        <v>-0.5</v>
      </c>
      <c r="BR80" s="92">
        <f t="shared" si="65"/>
        <v>-0.5</v>
      </c>
      <c r="BS80" s="92">
        <f t="shared" si="66"/>
        <v>2.6206896551724215E-2</v>
      </c>
      <c r="BT80" s="92">
        <f t="shared" si="67"/>
        <v>9.0689655172413633E-2</v>
      </c>
      <c r="BU80" s="92">
        <f t="shared" si="68"/>
        <v>0.23275862068965517</v>
      </c>
      <c r="BV80" s="92">
        <f t="shared" si="69"/>
        <v>0.44827586206896552</v>
      </c>
      <c r="BW80" s="92">
        <f t="shared" si="70"/>
        <v>0.66379310344827591</v>
      </c>
    </row>
    <row r="81" spans="1:75" s="75" customFormat="1" x14ac:dyDescent="0.25">
      <c r="A81" s="75">
        <v>2500</v>
      </c>
      <c r="B81" s="87">
        <f t="shared" si="6"/>
        <v>4182.3999999999996</v>
      </c>
      <c r="C81" s="87">
        <f t="shared" si="7"/>
        <v>4223.2</v>
      </c>
      <c r="D81" s="87">
        <f t="shared" si="8"/>
        <v>4322.7999999999993</v>
      </c>
      <c r="E81" s="87">
        <f t="shared" si="9"/>
        <v>4422.3999999999996</v>
      </c>
      <c r="F81" s="87">
        <f t="shared" si="10"/>
        <v>4523.2</v>
      </c>
      <c r="G81" s="87">
        <f t="shared" si="27"/>
        <v>4622.7999999999993</v>
      </c>
      <c r="H81" s="87"/>
      <c r="I81" s="75">
        <f t="shared" si="11"/>
        <v>2500</v>
      </c>
      <c r="J81" s="88">
        <f t="shared" si="12"/>
        <v>40.800000000000182</v>
      </c>
      <c r="K81" s="88">
        <f t="shared" si="13"/>
        <v>140.39999999999964</v>
      </c>
      <c r="L81" s="88">
        <f t="shared" si="14"/>
        <v>240</v>
      </c>
      <c r="M81" s="88">
        <f t="shared" si="15"/>
        <v>340.80000000000018</v>
      </c>
      <c r="N81" s="88">
        <f t="shared" si="15"/>
        <v>440.39999999999964</v>
      </c>
      <c r="O81" s="88"/>
      <c r="P81" s="85">
        <f t="shared" si="16"/>
        <v>2500</v>
      </c>
      <c r="Q81" s="89">
        <f t="shared" si="17"/>
        <v>9.755164498852378E-3</v>
      </c>
      <c r="R81" s="89">
        <f t="shared" si="18"/>
        <v>3.3569242540168243E-2</v>
      </c>
      <c r="S81" s="89">
        <f t="shared" si="19"/>
        <v>5.7383320581484321E-2</v>
      </c>
      <c r="T81" s="89">
        <f t="shared" si="20"/>
        <v>8.1484315225707774E-2</v>
      </c>
      <c r="U81" s="89">
        <f t="shared" si="20"/>
        <v>0.10529839326702364</v>
      </c>
      <c r="W81" s="75">
        <v>120</v>
      </c>
      <c r="X81" s="87">
        <f t="shared" si="28"/>
        <v>1440</v>
      </c>
      <c r="Y81" s="90">
        <f t="shared" si="21"/>
        <v>1300.8000000000004</v>
      </c>
      <c r="Z81" s="90">
        <f t="shared" si="22"/>
        <v>950.39999999999986</v>
      </c>
      <c r="AA81" s="90">
        <f t="shared" si="23"/>
        <v>720</v>
      </c>
      <c r="AB81" s="90">
        <f t="shared" si="24"/>
        <v>720</v>
      </c>
      <c r="AC81" s="90">
        <f t="shared" si="29"/>
        <v>720</v>
      </c>
      <c r="AE81" s="75">
        <f t="shared" si="30"/>
        <v>120</v>
      </c>
      <c r="AF81" s="87">
        <f t="shared" si="31"/>
        <v>2440</v>
      </c>
      <c r="AG81" s="87">
        <f t="shared" si="32"/>
        <v>2500.8000000000002</v>
      </c>
      <c r="AH81" s="87">
        <f t="shared" si="33"/>
        <v>2650.3999999999996</v>
      </c>
      <c r="AI81" s="87">
        <f t="shared" si="34"/>
        <v>2920</v>
      </c>
      <c r="AJ81" s="87">
        <f t="shared" si="35"/>
        <v>3420</v>
      </c>
      <c r="AK81" s="87">
        <f t="shared" si="36"/>
        <v>3920</v>
      </c>
      <c r="AM81" s="87">
        <f t="shared" si="37"/>
        <v>120</v>
      </c>
      <c r="AN81" s="87">
        <f t="shared" si="38"/>
        <v>-139.19999999999959</v>
      </c>
      <c r="AO81" s="87">
        <f t="shared" si="39"/>
        <v>-489.60000000000014</v>
      </c>
      <c r="AP81" s="87">
        <f t="shared" si="40"/>
        <v>-720</v>
      </c>
      <c r="AQ81" s="87">
        <f t="shared" si="41"/>
        <v>-720</v>
      </c>
      <c r="AR81" s="87">
        <f t="shared" si="42"/>
        <v>-720</v>
      </c>
      <c r="AT81" s="87">
        <f t="shared" si="43"/>
        <v>120</v>
      </c>
      <c r="AU81" s="87">
        <f t="shared" si="44"/>
        <v>60.800000000000182</v>
      </c>
      <c r="AV81" s="87">
        <f t="shared" si="45"/>
        <v>210.39999999999964</v>
      </c>
      <c r="AW81" s="87">
        <f t="shared" si="46"/>
        <v>480</v>
      </c>
      <c r="AX81" s="87">
        <f t="shared" si="47"/>
        <v>980</v>
      </c>
      <c r="AY81" s="87">
        <f t="shared" si="48"/>
        <v>1480</v>
      </c>
      <c r="BA81" s="75">
        <f t="shared" si="71"/>
        <v>120</v>
      </c>
      <c r="BB81" s="91">
        <f t="shared" si="72"/>
        <v>-139.19999999999959</v>
      </c>
      <c r="BC81" s="91">
        <f t="shared" si="73"/>
        <v>-489.60000000000014</v>
      </c>
      <c r="BD81" s="91">
        <f t="shared" si="74"/>
        <v>-720</v>
      </c>
      <c r="BE81" s="91">
        <f t="shared" si="75"/>
        <v>-720</v>
      </c>
      <c r="BF81" s="91">
        <f t="shared" si="54"/>
        <v>-720</v>
      </c>
      <c r="BG81" s="91">
        <f t="shared" si="76"/>
        <v>60.800000000000182</v>
      </c>
      <c r="BH81" s="91">
        <f t="shared" si="77"/>
        <v>210.39999999999964</v>
      </c>
      <c r="BI81" s="91">
        <f t="shared" si="78"/>
        <v>480</v>
      </c>
      <c r="BJ81" s="91">
        <f t="shared" si="79"/>
        <v>980</v>
      </c>
      <c r="BK81" s="91">
        <f t="shared" si="59"/>
        <v>1480</v>
      </c>
      <c r="BM81" s="75">
        <f t="shared" si="60"/>
        <v>120</v>
      </c>
      <c r="BN81" s="92">
        <f t="shared" si="61"/>
        <v>-9.6666666666666387E-2</v>
      </c>
      <c r="BO81" s="92">
        <f t="shared" si="62"/>
        <v>-0.34000000000000008</v>
      </c>
      <c r="BP81" s="92">
        <f t="shared" si="63"/>
        <v>-0.5</v>
      </c>
      <c r="BQ81" s="92">
        <f t="shared" si="64"/>
        <v>-0.5</v>
      </c>
      <c r="BR81" s="92">
        <f t="shared" si="65"/>
        <v>-0.5</v>
      </c>
      <c r="BS81" s="92">
        <f t="shared" si="66"/>
        <v>2.491803278688532E-2</v>
      </c>
      <c r="BT81" s="92">
        <f t="shared" si="67"/>
        <v>8.6229508196721164E-2</v>
      </c>
      <c r="BU81" s="92">
        <f t="shared" si="68"/>
        <v>0.19672131147540983</v>
      </c>
      <c r="BV81" s="92">
        <f t="shared" si="69"/>
        <v>0.40163934426229508</v>
      </c>
      <c r="BW81" s="92">
        <f t="shared" si="70"/>
        <v>0.60655737704918034</v>
      </c>
    </row>
    <row r="82" spans="1:75" s="75" customFormat="1" x14ac:dyDescent="0.25">
      <c r="A82" s="75">
        <v>5000</v>
      </c>
      <c r="B82" s="87">
        <f t="shared" si="6"/>
        <v>4432.3999999999996</v>
      </c>
      <c r="C82" s="87">
        <f t="shared" si="7"/>
        <v>4473.2</v>
      </c>
      <c r="D82" s="87">
        <f t="shared" si="8"/>
        <v>4572.7999999999993</v>
      </c>
      <c r="E82" s="87">
        <f t="shared" si="9"/>
        <v>4672.3999999999996</v>
      </c>
      <c r="F82" s="87">
        <f t="shared" si="10"/>
        <v>4773.2</v>
      </c>
      <c r="G82" s="87">
        <f t="shared" si="27"/>
        <v>4872.7999999999993</v>
      </c>
      <c r="H82" s="87"/>
      <c r="I82" s="75">
        <f t="shared" si="11"/>
        <v>5000</v>
      </c>
      <c r="J82" s="88">
        <f t="shared" si="12"/>
        <v>40.800000000000182</v>
      </c>
      <c r="K82" s="88">
        <f t="shared" si="13"/>
        <v>140.39999999999964</v>
      </c>
      <c r="L82" s="88">
        <f t="shared" si="14"/>
        <v>240</v>
      </c>
      <c r="M82" s="88">
        <f t="shared" si="15"/>
        <v>340.80000000000018</v>
      </c>
      <c r="N82" s="88">
        <f t="shared" si="15"/>
        <v>440.39999999999964</v>
      </c>
      <c r="O82" s="88"/>
      <c r="P82" s="85">
        <f t="shared" si="16"/>
        <v>5000</v>
      </c>
      <c r="Q82" s="89">
        <f t="shared" si="17"/>
        <v>9.2049454020395691E-3</v>
      </c>
      <c r="R82" s="89">
        <f t="shared" si="18"/>
        <v>3.1675841530547706E-2</v>
      </c>
      <c r="S82" s="89">
        <f t="shared" si="19"/>
        <v>5.4146737659056046E-2</v>
      </c>
      <c r="T82" s="89">
        <f t="shared" si="20"/>
        <v>7.6888367475859629E-2</v>
      </c>
      <c r="U82" s="89">
        <f t="shared" si="20"/>
        <v>9.9359263604367767E-2</v>
      </c>
      <c r="W82" s="75">
        <v>130</v>
      </c>
      <c r="X82" s="87">
        <f t="shared" si="28"/>
        <v>1560</v>
      </c>
      <c r="Y82" s="90">
        <f t="shared" si="21"/>
        <v>1420.8000000000004</v>
      </c>
      <c r="Z82" s="90">
        <f t="shared" si="22"/>
        <v>1070.3999999999999</v>
      </c>
      <c r="AA82" s="90">
        <f t="shared" si="23"/>
        <v>780</v>
      </c>
      <c r="AB82" s="90">
        <f t="shared" si="24"/>
        <v>780</v>
      </c>
      <c r="AC82" s="90">
        <f t="shared" si="29"/>
        <v>780</v>
      </c>
      <c r="AE82" s="75">
        <f t="shared" si="30"/>
        <v>130</v>
      </c>
      <c r="AF82" s="87">
        <f t="shared" si="31"/>
        <v>2560</v>
      </c>
      <c r="AG82" s="87">
        <f t="shared" si="32"/>
        <v>2620.8000000000002</v>
      </c>
      <c r="AH82" s="87">
        <f t="shared" si="33"/>
        <v>2770.3999999999996</v>
      </c>
      <c r="AI82" s="87">
        <f t="shared" si="34"/>
        <v>2980</v>
      </c>
      <c r="AJ82" s="87">
        <f t="shared" si="35"/>
        <v>3480</v>
      </c>
      <c r="AK82" s="87">
        <f t="shared" si="36"/>
        <v>3980</v>
      </c>
      <c r="AM82" s="87">
        <f t="shared" si="37"/>
        <v>130</v>
      </c>
      <c r="AN82" s="87">
        <f t="shared" si="38"/>
        <v>-139.19999999999959</v>
      </c>
      <c r="AO82" s="87">
        <f t="shared" si="39"/>
        <v>-489.60000000000014</v>
      </c>
      <c r="AP82" s="87">
        <f t="shared" si="40"/>
        <v>-780</v>
      </c>
      <c r="AQ82" s="87">
        <f t="shared" si="41"/>
        <v>-780</v>
      </c>
      <c r="AR82" s="87">
        <f t="shared" si="42"/>
        <v>-780</v>
      </c>
      <c r="AT82" s="87">
        <f t="shared" si="43"/>
        <v>130</v>
      </c>
      <c r="AU82" s="87">
        <f t="shared" si="44"/>
        <v>60.800000000000182</v>
      </c>
      <c r="AV82" s="87">
        <f t="shared" si="45"/>
        <v>210.39999999999964</v>
      </c>
      <c r="AW82" s="87">
        <f t="shared" si="46"/>
        <v>420</v>
      </c>
      <c r="AX82" s="87">
        <f t="shared" si="47"/>
        <v>920</v>
      </c>
      <c r="AY82" s="87">
        <f t="shared" si="48"/>
        <v>1420</v>
      </c>
      <c r="BA82" s="75">
        <f t="shared" si="71"/>
        <v>130</v>
      </c>
      <c r="BB82" s="91">
        <f t="shared" si="72"/>
        <v>-139.19999999999959</v>
      </c>
      <c r="BC82" s="91">
        <f t="shared" si="73"/>
        <v>-489.60000000000014</v>
      </c>
      <c r="BD82" s="91">
        <f t="shared" si="74"/>
        <v>-780</v>
      </c>
      <c r="BE82" s="91">
        <f t="shared" si="75"/>
        <v>-780</v>
      </c>
      <c r="BF82" s="91">
        <f t="shared" si="54"/>
        <v>-780</v>
      </c>
      <c r="BG82" s="91">
        <f t="shared" si="76"/>
        <v>60.800000000000182</v>
      </c>
      <c r="BH82" s="91">
        <f t="shared" si="77"/>
        <v>210.39999999999964</v>
      </c>
      <c r="BI82" s="91">
        <f t="shared" si="78"/>
        <v>420</v>
      </c>
      <c r="BJ82" s="91">
        <f t="shared" si="79"/>
        <v>920</v>
      </c>
      <c r="BK82" s="91">
        <f t="shared" si="59"/>
        <v>1420</v>
      </c>
      <c r="BM82" s="75">
        <f t="shared" si="60"/>
        <v>130</v>
      </c>
      <c r="BN82" s="92">
        <f t="shared" si="61"/>
        <v>-8.9230769230768975E-2</v>
      </c>
      <c r="BO82" s="92">
        <f t="shared" si="62"/>
        <v>-0.31384615384615394</v>
      </c>
      <c r="BP82" s="92">
        <f t="shared" si="63"/>
        <v>-0.5</v>
      </c>
      <c r="BQ82" s="92">
        <f t="shared" si="64"/>
        <v>-0.5</v>
      </c>
      <c r="BR82" s="92">
        <f t="shared" si="65"/>
        <v>-0.5</v>
      </c>
      <c r="BS82" s="92">
        <f t="shared" si="66"/>
        <v>2.375000000000007E-2</v>
      </c>
      <c r="BT82" s="92">
        <f t="shared" si="67"/>
        <v>8.2187499999999858E-2</v>
      </c>
      <c r="BU82" s="92">
        <f t="shared" si="68"/>
        <v>0.1640625</v>
      </c>
      <c r="BV82" s="92">
        <f t="shared" si="69"/>
        <v>0.359375</v>
      </c>
      <c r="BW82" s="92">
        <f t="shared" si="70"/>
        <v>0.5546875</v>
      </c>
    </row>
    <row r="83" spans="1:75" s="75" customFormat="1" x14ac:dyDescent="0.25">
      <c r="A83" s="75">
        <v>7300</v>
      </c>
      <c r="B83" s="87">
        <f t="shared" si="6"/>
        <v>4662.3999999999996</v>
      </c>
      <c r="C83" s="87">
        <f t="shared" si="7"/>
        <v>4703.2</v>
      </c>
      <c r="D83" s="87">
        <f t="shared" si="8"/>
        <v>4802.7999999999993</v>
      </c>
      <c r="E83" s="87">
        <f t="shared" si="9"/>
        <v>4902.3999999999996</v>
      </c>
      <c r="F83" s="87">
        <f t="shared" si="10"/>
        <v>5003.2</v>
      </c>
      <c r="G83" s="87">
        <f t="shared" si="27"/>
        <v>5102.7999999999993</v>
      </c>
      <c r="H83" s="87"/>
      <c r="I83" s="75">
        <f t="shared" si="11"/>
        <v>7300</v>
      </c>
      <c r="J83" s="88">
        <f t="shared" si="12"/>
        <v>40.800000000000182</v>
      </c>
      <c r="K83" s="88">
        <f t="shared" si="13"/>
        <v>140.39999999999964</v>
      </c>
      <c r="L83" s="88">
        <f t="shared" si="14"/>
        <v>240</v>
      </c>
      <c r="M83" s="88">
        <f t="shared" si="15"/>
        <v>340.80000000000018</v>
      </c>
      <c r="N83" s="88">
        <f t="shared" si="15"/>
        <v>440.39999999999964</v>
      </c>
      <c r="O83" s="88"/>
      <c r="P83" s="85">
        <f t="shared" si="16"/>
        <v>7300</v>
      </c>
      <c r="Q83" s="89">
        <f t="shared" si="17"/>
        <v>8.7508579272478088E-3</v>
      </c>
      <c r="R83" s="89">
        <f t="shared" si="18"/>
        <v>3.0113246396705484E-2</v>
      </c>
      <c r="S83" s="89">
        <f t="shared" si="19"/>
        <v>5.1475634866163356E-2</v>
      </c>
      <c r="T83" s="89">
        <f t="shared" si="20"/>
        <v>7.3095401509952002E-2</v>
      </c>
      <c r="U83" s="89">
        <f t="shared" si="20"/>
        <v>9.4457789979409679E-2</v>
      </c>
      <c r="W83" s="75">
        <v>140</v>
      </c>
      <c r="X83" s="87">
        <f t="shared" si="28"/>
        <v>1680</v>
      </c>
      <c r="Y83" s="90">
        <f t="shared" si="21"/>
        <v>1540.8000000000004</v>
      </c>
      <c r="Z83" s="90">
        <f t="shared" si="22"/>
        <v>1190.3999999999999</v>
      </c>
      <c r="AA83" s="90">
        <f t="shared" si="23"/>
        <v>840</v>
      </c>
      <c r="AB83" s="90">
        <f t="shared" si="24"/>
        <v>840</v>
      </c>
      <c r="AC83" s="90">
        <f t="shared" si="29"/>
        <v>840</v>
      </c>
      <c r="AE83" s="75">
        <f t="shared" si="30"/>
        <v>140</v>
      </c>
      <c r="AF83" s="87">
        <f t="shared" si="31"/>
        <v>2680</v>
      </c>
      <c r="AG83" s="87">
        <f t="shared" si="32"/>
        <v>2740.8</v>
      </c>
      <c r="AH83" s="87">
        <f t="shared" si="33"/>
        <v>2890.3999999999996</v>
      </c>
      <c r="AI83" s="87">
        <f t="shared" si="34"/>
        <v>3040</v>
      </c>
      <c r="AJ83" s="87">
        <f t="shared" si="35"/>
        <v>3540</v>
      </c>
      <c r="AK83" s="87">
        <f t="shared" si="36"/>
        <v>4040</v>
      </c>
      <c r="AM83" s="87">
        <f t="shared" si="37"/>
        <v>140</v>
      </c>
      <c r="AN83" s="87">
        <f t="shared" si="38"/>
        <v>-139.19999999999959</v>
      </c>
      <c r="AO83" s="87">
        <f t="shared" si="39"/>
        <v>-489.60000000000014</v>
      </c>
      <c r="AP83" s="87">
        <f t="shared" si="40"/>
        <v>-840</v>
      </c>
      <c r="AQ83" s="87">
        <f t="shared" si="41"/>
        <v>-840</v>
      </c>
      <c r="AR83" s="87">
        <f t="shared" si="42"/>
        <v>-840</v>
      </c>
      <c r="AT83" s="87">
        <f t="shared" si="43"/>
        <v>140</v>
      </c>
      <c r="AU83" s="87">
        <f t="shared" si="44"/>
        <v>60.800000000000182</v>
      </c>
      <c r="AV83" s="87">
        <f t="shared" si="45"/>
        <v>210.39999999999964</v>
      </c>
      <c r="AW83" s="87">
        <f t="shared" si="46"/>
        <v>360</v>
      </c>
      <c r="AX83" s="87">
        <f t="shared" si="47"/>
        <v>860</v>
      </c>
      <c r="AY83" s="87">
        <f t="shared" si="48"/>
        <v>1360</v>
      </c>
      <c r="BA83" s="75">
        <f t="shared" si="71"/>
        <v>140</v>
      </c>
      <c r="BB83" s="91">
        <f t="shared" si="72"/>
        <v>-139.19999999999959</v>
      </c>
      <c r="BC83" s="91">
        <f t="shared" si="73"/>
        <v>-489.60000000000014</v>
      </c>
      <c r="BD83" s="91">
        <f t="shared" si="74"/>
        <v>-840</v>
      </c>
      <c r="BE83" s="91">
        <f t="shared" si="75"/>
        <v>-840</v>
      </c>
      <c r="BF83" s="91">
        <f t="shared" si="54"/>
        <v>-840</v>
      </c>
      <c r="BG83" s="91">
        <f t="shared" si="76"/>
        <v>60.800000000000182</v>
      </c>
      <c r="BH83" s="91">
        <f t="shared" si="77"/>
        <v>210.39999999999964</v>
      </c>
      <c r="BI83" s="91">
        <f t="shared" si="78"/>
        <v>360</v>
      </c>
      <c r="BJ83" s="91">
        <f t="shared" si="79"/>
        <v>860</v>
      </c>
      <c r="BK83" s="91">
        <f t="shared" si="59"/>
        <v>1360</v>
      </c>
      <c r="BM83" s="75">
        <f t="shared" si="60"/>
        <v>140</v>
      </c>
      <c r="BN83" s="92">
        <f t="shared" si="61"/>
        <v>-8.2857142857142616E-2</v>
      </c>
      <c r="BO83" s="92">
        <f t="shared" si="62"/>
        <v>-0.29142857142857154</v>
      </c>
      <c r="BP83" s="92">
        <f t="shared" si="63"/>
        <v>-0.5</v>
      </c>
      <c r="BQ83" s="92">
        <f t="shared" si="64"/>
        <v>-0.5</v>
      </c>
      <c r="BR83" s="92">
        <f t="shared" si="65"/>
        <v>-0.5</v>
      </c>
      <c r="BS83" s="92">
        <f t="shared" si="66"/>
        <v>2.2686567164179171E-2</v>
      </c>
      <c r="BT83" s="92">
        <f t="shared" si="67"/>
        <v>7.8507462686567026E-2</v>
      </c>
      <c r="BU83" s="92">
        <f t="shared" si="68"/>
        <v>0.13432835820895522</v>
      </c>
      <c r="BV83" s="92">
        <f t="shared" si="69"/>
        <v>0.32089552238805968</v>
      </c>
      <c r="BW83" s="92">
        <f t="shared" si="70"/>
        <v>0.5074626865671642</v>
      </c>
    </row>
    <row r="84" spans="1:75" s="75" customFormat="1" x14ac:dyDescent="0.25">
      <c r="A84" s="75">
        <v>7500</v>
      </c>
      <c r="B84" s="87">
        <f t="shared" si="6"/>
        <v>4662.3999999999996</v>
      </c>
      <c r="C84" s="87">
        <f t="shared" si="7"/>
        <v>4723.2</v>
      </c>
      <c r="D84" s="87">
        <f t="shared" si="8"/>
        <v>4822.7999999999993</v>
      </c>
      <c r="E84" s="87">
        <f t="shared" si="9"/>
        <v>4922.3999999999996</v>
      </c>
      <c r="F84" s="87">
        <f t="shared" si="10"/>
        <v>5023.2</v>
      </c>
      <c r="G84" s="87">
        <f t="shared" si="27"/>
        <v>5122.7999999999993</v>
      </c>
      <c r="H84" s="87"/>
      <c r="I84" s="75">
        <f t="shared" si="11"/>
        <v>7500</v>
      </c>
      <c r="J84" s="88">
        <f t="shared" si="12"/>
        <v>60.800000000000182</v>
      </c>
      <c r="K84" s="88">
        <f t="shared" si="13"/>
        <v>160.39999999999964</v>
      </c>
      <c r="L84" s="88">
        <f t="shared" si="14"/>
        <v>260</v>
      </c>
      <c r="M84" s="88">
        <f t="shared" si="15"/>
        <v>360.80000000000018</v>
      </c>
      <c r="N84" s="88">
        <f t="shared" si="15"/>
        <v>460.39999999999964</v>
      </c>
      <c r="O84" s="88"/>
      <c r="P84" s="85">
        <f t="shared" si="16"/>
        <v>7500</v>
      </c>
      <c r="Q84" s="89">
        <f t="shared" si="17"/>
        <v>1.3040494166094756E-2</v>
      </c>
      <c r="R84" s="89">
        <f t="shared" si="18"/>
        <v>3.4402882635552433E-2</v>
      </c>
      <c r="S84" s="89">
        <f t="shared" si="19"/>
        <v>5.5765271105010297E-2</v>
      </c>
      <c r="T84" s="89">
        <f t="shared" si="20"/>
        <v>7.7385037748798943E-2</v>
      </c>
      <c r="U84" s="89">
        <f t="shared" si="20"/>
        <v>9.874742621825662E-2</v>
      </c>
      <c r="W84" s="75">
        <v>150</v>
      </c>
      <c r="X84" s="87">
        <f t="shared" si="28"/>
        <v>1800</v>
      </c>
      <c r="Y84" s="90">
        <f t="shared" si="21"/>
        <v>1660.8000000000004</v>
      </c>
      <c r="Z84" s="90">
        <f t="shared" si="22"/>
        <v>1310.3999999999999</v>
      </c>
      <c r="AA84" s="90">
        <f t="shared" si="23"/>
        <v>960</v>
      </c>
      <c r="AB84" s="90">
        <f t="shared" si="24"/>
        <v>900</v>
      </c>
      <c r="AC84" s="90">
        <f t="shared" si="29"/>
        <v>900</v>
      </c>
      <c r="AE84" s="75">
        <f t="shared" si="30"/>
        <v>150</v>
      </c>
      <c r="AF84" s="87">
        <f t="shared" si="31"/>
        <v>2800</v>
      </c>
      <c r="AG84" s="87">
        <f t="shared" si="32"/>
        <v>2860.8</v>
      </c>
      <c r="AH84" s="87">
        <f t="shared" si="33"/>
        <v>3010.3999999999996</v>
      </c>
      <c r="AI84" s="87">
        <f t="shared" si="34"/>
        <v>3160</v>
      </c>
      <c r="AJ84" s="87">
        <f t="shared" si="35"/>
        <v>3600</v>
      </c>
      <c r="AK84" s="87">
        <f t="shared" si="36"/>
        <v>4100</v>
      </c>
      <c r="AM84" s="87">
        <f t="shared" si="37"/>
        <v>150</v>
      </c>
      <c r="AN84" s="87">
        <f t="shared" si="38"/>
        <v>-139.19999999999959</v>
      </c>
      <c r="AO84" s="87">
        <f t="shared" si="39"/>
        <v>-489.60000000000014</v>
      </c>
      <c r="AP84" s="87">
        <f t="shared" si="40"/>
        <v>-840</v>
      </c>
      <c r="AQ84" s="87">
        <f t="shared" si="41"/>
        <v>-900</v>
      </c>
      <c r="AR84" s="87">
        <f t="shared" si="42"/>
        <v>-900</v>
      </c>
      <c r="AT84" s="87">
        <f t="shared" si="43"/>
        <v>150</v>
      </c>
      <c r="AU84" s="87">
        <f t="shared" si="44"/>
        <v>60.800000000000182</v>
      </c>
      <c r="AV84" s="87">
        <f t="shared" si="45"/>
        <v>210.39999999999964</v>
      </c>
      <c r="AW84" s="87">
        <f t="shared" si="46"/>
        <v>360</v>
      </c>
      <c r="AX84" s="87">
        <f t="shared" si="47"/>
        <v>800</v>
      </c>
      <c r="AY84" s="87">
        <f t="shared" si="48"/>
        <v>1300</v>
      </c>
      <c r="BA84" s="75">
        <f t="shared" si="71"/>
        <v>150</v>
      </c>
      <c r="BB84" s="91">
        <f t="shared" si="72"/>
        <v>-139.19999999999959</v>
      </c>
      <c r="BC84" s="91">
        <f t="shared" si="73"/>
        <v>-489.60000000000014</v>
      </c>
      <c r="BD84" s="91">
        <f t="shared" si="74"/>
        <v>-840</v>
      </c>
      <c r="BE84" s="91">
        <f t="shared" si="75"/>
        <v>-900</v>
      </c>
      <c r="BF84" s="91">
        <f t="shared" si="54"/>
        <v>-900</v>
      </c>
      <c r="BG84" s="91">
        <f t="shared" si="76"/>
        <v>60.800000000000182</v>
      </c>
      <c r="BH84" s="91">
        <f t="shared" si="77"/>
        <v>210.39999999999964</v>
      </c>
      <c r="BI84" s="91">
        <f t="shared" si="78"/>
        <v>360</v>
      </c>
      <c r="BJ84" s="91">
        <f t="shared" si="79"/>
        <v>800</v>
      </c>
      <c r="BK84" s="91">
        <f t="shared" si="59"/>
        <v>1300</v>
      </c>
      <c r="BM84" s="75">
        <f t="shared" si="60"/>
        <v>150</v>
      </c>
      <c r="BN84" s="92">
        <f t="shared" si="61"/>
        <v>-7.7333333333333101E-2</v>
      </c>
      <c r="BO84" s="92">
        <f t="shared" si="62"/>
        <v>-0.27200000000000008</v>
      </c>
      <c r="BP84" s="92">
        <f t="shared" si="63"/>
        <v>-0.46666666666666667</v>
      </c>
      <c r="BQ84" s="92">
        <f t="shared" si="64"/>
        <v>-0.5</v>
      </c>
      <c r="BR84" s="92">
        <f t="shared" si="65"/>
        <v>-0.5</v>
      </c>
      <c r="BS84" s="92">
        <f t="shared" si="66"/>
        <v>2.171428571428578E-2</v>
      </c>
      <c r="BT84" s="92">
        <f t="shared" si="67"/>
        <v>7.5142857142857011E-2</v>
      </c>
      <c r="BU84" s="92">
        <f t="shared" si="68"/>
        <v>0.12857142857142856</v>
      </c>
      <c r="BV84" s="92">
        <f t="shared" si="69"/>
        <v>0.2857142857142857</v>
      </c>
      <c r="BW84" s="92">
        <f t="shared" si="70"/>
        <v>0.4642857142857143</v>
      </c>
    </row>
    <row r="85" spans="1:75" s="75" customFormat="1" x14ac:dyDescent="0.25">
      <c r="A85" s="75">
        <v>8000</v>
      </c>
      <c r="B85" s="87">
        <f t="shared" si="6"/>
        <v>4662.3999999999996</v>
      </c>
      <c r="C85" s="87">
        <f t="shared" si="7"/>
        <v>4723.2</v>
      </c>
      <c r="D85" s="87">
        <f t="shared" si="8"/>
        <v>4872.7999999999993</v>
      </c>
      <c r="E85" s="87">
        <f t="shared" si="9"/>
        <v>4972.3999999999996</v>
      </c>
      <c r="F85" s="87">
        <f t="shared" si="10"/>
        <v>5073.2</v>
      </c>
      <c r="G85" s="87">
        <f t="shared" si="27"/>
        <v>5172.7999999999993</v>
      </c>
      <c r="H85" s="87"/>
      <c r="I85" s="75">
        <f t="shared" si="11"/>
        <v>8000</v>
      </c>
      <c r="J85" s="88">
        <f t="shared" si="12"/>
        <v>60.800000000000182</v>
      </c>
      <c r="K85" s="88">
        <f t="shared" si="13"/>
        <v>210.39999999999964</v>
      </c>
      <c r="L85" s="88">
        <f t="shared" si="14"/>
        <v>310</v>
      </c>
      <c r="M85" s="88">
        <f t="shared" si="15"/>
        <v>410.80000000000018</v>
      </c>
      <c r="N85" s="88">
        <f t="shared" si="15"/>
        <v>510.39999999999964</v>
      </c>
      <c r="O85" s="88"/>
      <c r="P85" s="85">
        <f t="shared" si="16"/>
        <v>8000</v>
      </c>
      <c r="Q85" s="89">
        <f t="shared" si="17"/>
        <v>1.3040494166094756E-2</v>
      </c>
      <c r="R85" s="89">
        <f t="shared" si="18"/>
        <v>4.5126973232669794E-2</v>
      </c>
      <c r="S85" s="89">
        <f t="shared" si="19"/>
        <v>6.6489361702127658E-2</v>
      </c>
      <c r="T85" s="89">
        <f t="shared" si="20"/>
        <v>8.8109128345916318E-2</v>
      </c>
      <c r="U85" s="89">
        <f t="shared" si="20"/>
        <v>0.10947151681537398</v>
      </c>
      <c r="W85" s="75">
        <v>160</v>
      </c>
      <c r="X85" s="87">
        <f t="shared" si="28"/>
        <v>1920</v>
      </c>
      <c r="Y85" s="90">
        <f t="shared" si="21"/>
        <v>1780.8000000000004</v>
      </c>
      <c r="Z85" s="90">
        <f t="shared" si="22"/>
        <v>1430.3999999999999</v>
      </c>
      <c r="AA85" s="90">
        <f t="shared" si="23"/>
        <v>1080</v>
      </c>
      <c r="AB85" s="90">
        <f t="shared" si="24"/>
        <v>960</v>
      </c>
      <c r="AC85" s="90">
        <f t="shared" si="29"/>
        <v>960</v>
      </c>
      <c r="AE85" s="75">
        <f t="shared" si="30"/>
        <v>160</v>
      </c>
      <c r="AF85" s="87">
        <f t="shared" si="31"/>
        <v>2920</v>
      </c>
      <c r="AG85" s="87">
        <f t="shared" si="32"/>
        <v>2980.8</v>
      </c>
      <c r="AH85" s="87">
        <f t="shared" si="33"/>
        <v>3130.3999999999996</v>
      </c>
      <c r="AI85" s="87">
        <f t="shared" si="34"/>
        <v>3280</v>
      </c>
      <c r="AJ85" s="87">
        <f t="shared" si="35"/>
        <v>3660</v>
      </c>
      <c r="AK85" s="87">
        <f t="shared" si="36"/>
        <v>4160</v>
      </c>
      <c r="AM85" s="87">
        <f t="shared" si="37"/>
        <v>160</v>
      </c>
      <c r="AN85" s="87">
        <f t="shared" si="38"/>
        <v>-139.19999999999959</v>
      </c>
      <c r="AO85" s="87">
        <f t="shared" si="39"/>
        <v>-489.60000000000014</v>
      </c>
      <c r="AP85" s="87">
        <f t="shared" si="40"/>
        <v>-840</v>
      </c>
      <c r="AQ85" s="87">
        <f t="shared" si="41"/>
        <v>-960</v>
      </c>
      <c r="AR85" s="87">
        <f t="shared" si="42"/>
        <v>-960</v>
      </c>
      <c r="AT85" s="87">
        <f t="shared" si="43"/>
        <v>160</v>
      </c>
      <c r="AU85" s="87">
        <f t="shared" si="44"/>
        <v>60.800000000000182</v>
      </c>
      <c r="AV85" s="87">
        <f t="shared" si="45"/>
        <v>210.39999999999964</v>
      </c>
      <c r="AW85" s="87">
        <f t="shared" si="46"/>
        <v>360</v>
      </c>
      <c r="AX85" s="87">
        <f t="shared" si="47"/>
        <v>740</v>
      </c>
      <c r="AY85" s="87">
        <f t="shared" si="48"/>
        <v>1240</v>
      </c>
      <c r="BA85" s="75">
        <f t="shared" si="71"/>
        <v>160</v>
      </c>
      <c r="BB85" s="91">
        <f t="shared" si="72"/>
        <v>-139.19999999999959</v>
      </c>
      <c r="BC85" s="91">
        <f t="shared" si="73"/>
        <v>-489.60000000000014</v>
      </c>
      <c r="BD85" s="91">
        <f t="shared" si="74"/>
        <v>-840</v>
      </c>
      <c r="BE85" s="91">
        <f t="shared" si="75"/>
        <v>-960</v>
      </c>
      <c r="BF85" s="91">
        <f t="shared" si="54"/>
        <v>-960</v>
      </c>
      <c r="BG85" s="91">
        <f t="shared" si="76"/>
        <v>60.800000000000182</v>
      </c>
      <c r="BH85" s="91">
        <f t="shared" si="77"/>
        <v>210.39999999999964</v>
      </c>
      <c r="BI85" s="91">
        <f t="shared" si="78"/>
        <v>360</v>
      </c>
      <c r="BJ85" s="91">
        <f t="shared" si="79"/>
        <v>740</v>
      </c>
      <c r="BK85" s="91">
        <f t="shared" si="59"/>
        <v>1240</v>
      </c>
      <c r="BM85" s="75">
        <f t="shared" si="60"/>
        <v>160</v>
      </c>
      <c r="BN85" s="92">
        <f t="shared" si="61"/>
        <v>-7.2499999999999787E-2</v>
      </c>
      <c r="BO85" s="92">
        <f t="shared" si="62"/>
        <v>-0.25500000000000006</v>
      </c>
      <c r="BP85" s="92">
        <f t="shared" si="63"/>
        <v>-0.4375</v>
      </c>
      <c r="BQ85" s="92">
        <f t="shared" si="64"/>
        <v>-0.5</v>
      </c>
      <c r="BR85" s="92">
        <f t="shared" si="65"/>
        <v>-0.5</v>
      </c>
      <c r="BS85" s="92">
        <f t="shared" si="66"/>
        <v>2.082191780821924E-2</v>
      </c>
      <c r="BT85" s="92">
        <f t="shared" si="67"/>
        <v>7.2054794520547819E-2</v>
      </c>
      <c r="BU85" s="92">
        <f t="shared" si="68"/>
        <v>0.12328767123287671</v>
      </c>
      <c r="BV85" s="92">
        <f t="shared" si="69"/>
        <v>0.25342465753424659</v>
      </c>
      <c r="BW85" s="92">
        <f t="shared" si="70"/>
        <v>0.42465753424657532</v>
      </c>
    </row>
    <row r="86" spans="1:75" s="75" customFormat="1" x14ac:dyDescent="0.25">
      <c r="A86" s="75">
        <v>8500</v>
      </c>
      <c r="B86" s="87">
        <f t="shared" si="6"/>
        <v>4662.3999999999996</v>
      </c>
      <c r="C86" s="87">
        <f t="shared" si="7"/>
        <v>4723.2</v>
      </c>
      <c r="D86" s="87">
        <f t="shared" si="8"/>
        <v>4872.7999999999993</v>
      </c>
      <c r="E86" s="87">
        <f t="shared" si="9"/>
        <v>5022.3999999999996</v>
      </c>
      <c r="F86" s="87">
        <f t="shared" si="10"/>
        <v>5123.2</v>
      </c>
      <c r="G86" s="87">
        <f t="shared" si="27"/>
        <v>5222.7999999999993</v>
      </c>
      <c r="H86" s="87"/>
      <c r="I86" s="75">
        <f t="shared" si="11"/>
        <v>8500</v>
      </c>
      <c r="J86" s="88">
        <f t="shared" si="12"/>
        <v>60.800000000000182</v>
      </c>
      <c r="K86" s="88">
        <f t="shared" si="13"/>
        <v>210.39999999999964</v>
      </c>
      <c r="L86" s="88">
        <f t="shared" si="14"/>
        <v>360</v>
      </c>
      <c r="M86" s="88">
        <f t="shared" si="15"/>
        <v>460.80000000000018</v>
      </c>
      <c r="N86" s="88">
        <f t="shared" si="15"/>
        <v>560.39999999999964</v>
      </c>
      <c r="O86" s="88"/>
      <c r="P86" s="85">
        <f t="shared" si="16"/>
        <v>8500</v>
      </c>
      <c r="Q86" s="89">
        <f t="shared" si="17"/>
        <v>1.3040494166094756E-2</v>
      </c>
      <c r="R86" s="89">
        <f t="shared" si="18"/>
        <v>4.5126973232669794E-2</v>
      </c>
      <c r="S86" s="89">
        <f t="shared" si="19"/>
        <v>7.7213452299245033E-2</v>
      </c>
      <c r="T86" s="89">
        <f t="shared" si="20"/>
        <v>9.8833218943033679E-2</v>
      </c>
      <c r="U86" s="89">
        <f t="shared" si="20"/>
        <v>0.12019560741249136</v>
      </c>
      <c r="W86" s="75">
        <v>170</v>
      </c>
      <c r="X86" s="87">
        <f t="shared" si="28"/>
        <v>2040</v>
      </c>
      <c r="Y86" s="90">
        <f t="shared" si="21"/>
        <v>1900.8000000000004</v>
      </c>
      <c r="Z86" s="90">
        <f t="shared" si="22"/>
        <v>1550.3999999999999</v>
      </c>
      <c r="AA86" s="90">
        <f t="shared" si="23"/>
        <v>1200</v>
      </c>
      <c r="AB86" s="90">
        <f t="shared" si="24"/>
        <v>1020</v>
      </c>
      <c r="AC86" s="90">
        <f t="shared" si="29"/>
        <v>1020</v>
      </c>
      <c r="AE86" s="75">
        <f t="shared" si="30"/>
        <v>170</v>
      </c>
      <c r="AF86" s="87">
        <f t="shared" si="31"/>
        <v>3040</v>
      </c>
      <c r="AG86" s="87">
        <f t="shared" si="32"/>
        <v>3100.8</v>
      </c>
      <c r="AH86" s="87">
        <f t="shared" si="33"/>
        <v>3250.3999999999996</v>
      </c>
      <c r="AI86" s="87">
        <f t="shared" si="34"/>
        <v>3400</v>
      </c>
      <c r="AJ86" s="87">
        <f t="shared" si="35"/>
        <v>3720</v>
      </c>
      <c r="AK86" s="87">
        <f t="shared" si="36"/>
        <v>4220</v>
      </c>
      <c r="AM86" s="87">
        <f t="shared" si="37"/>
        <v>170</v>
      </c>
      <c r="AN86" s="87">
        <f t="shared" si="38"/>
        <v>-139.19999999999959</v>
      </c>
      <c r="AO86" s="87">
        <f t="shared" si="39"/>
        <v>-489.60000000000014</v>
      </c>
      <c r="AP86" s="87">
        <f t="shared" si="40"/>
        <v>-840</v>
      </c>
      <c r="AQ86" s="87">
        <f t="shared" si="41"/>
        <v>-1020</v>
      </c>
      <c r="AR86" s="87">
        <f t="shared" si="42"/>
        <v>-1020</v>
      </c>
      <c r="AT86" s="87">
        <f t="shared" si="43"/>
        <v>170</v>
      </c>
      <c r="AU86" s="87">
        <f t="shared" si="44"/>
        <v>60.800000000000182</v>
      </c>
      <c r="AV86" s="87">
        <f t="shared" si="45"/>
        <v>210.39999999999964</v>
      </c>
      <c r="AW86" s="87">
        <f t="shared" si="46"/>
        <v>360</v>
      </c>
      <c r="AX86" s="87">
        <f t="shared" si="47"/>
        <v>680</v>
      </c>
      <c r="AY86" s="87">
        <f t="shared" si="48"/>
        <v>1180</v>
      </c>
      <c r="BA86" s="75">
        <f t="shared" si="71"/>
        <v>170</v>
      </c>
      <c r="BB86" s="91">
        <f t="shared" si="72"/>
        <v>-139.19999999999959</v>
      </c>
      <c r="BC86" s="91">
        <f t="shared" si="73"/>
        <v>-489.60000000000014</v>
      </c>
      <c r="BD86" s="91">
        <f t="shared" si="74"/>
        <v>-840</v>
      </c>
      <c r="BE86" s="91">
        <f t="shared" si="75"/>
        <v>-1020</v>
      </c>
      <c r="BF86" s="91">
        <f t="shared" si="54"/>
        <v>-1020</v>
      </c>
      <c r="BG86" s="91">
        <f t="shared" si="76"/>
        <v>60.800000000000182</v>
      </c>
      <c r="BH86" s="91">
        <f t="shared" si="77"/>
        <v>210.39999999999964</v>
      </c>
      <c r="BI86" s="91">
        <f t="shared" si="78"/>
        <v>360</v>
      </c>
      <c r="BJ86" s="91">
        <f t="shared" si="79"/>
        <v>680</v>
      </c>
      <c r="BK86" s="91">
        <f t="shared" si="59"/>
        <v>1180</v>
      </c>
      <c r="BM86" s="75">
        <f t="shared" si="60"/>
        <v>170</v>
      </c>
      <c r="BN86" s="92">
        <f t="shared" si="61"/>
        <v>-6.8235294117646852E-2</v>
      </c>
      <c r="BO86" s="92">
        <f t="shared" si="62"/>
        <v>-0.24000000000000007</v>
      </c>
      <c r="BP86" s="92">
        <f t="shared" si="63"/>
        <v>-0.41176470588235292</v>
      </c>
      <c r="BQ86" s="92">
        <f t="shared" si="64"/>
        <v>-0.5</v>
      </c>
      <c r="BR86" s="92">
        <f t="shared" si="65"/>
        <v>-0.5</v>
      </c>
      <c r="BS86" s="92">
        <f t="shared" si="66"/>
        <v>2.0000000000000059E-2</v>
      </c>
      <c r="BT86" s="92">
        <f t="shared" si="67"/>
        <v>6.9210526315789347E-2</v>
      </c>
      <c r="BU86" s="92">
        <f t="shared" si="68"/>
        <v>0.11842105263157894</v>
      </c>
      <c r="BV86" s="92">
        <f t="shared" si="69"/>
        <v>0.22368421052631579</v>
      </c>
      <c r="BW86" s="92">
        <f t="shared" si="70"/>
        <v>0.38815789473684209</v>
      </c>
    </row>
    <row r="87" spans="1:75" s="75" customFormat="1" x14ac:dyDescent="0.25">
      <c r="A87" s="75">
        <v>9000</v>
      </c>
      <c r="B87" s="87">
        <f t="shared" si="6"/>
        <v>4662.3999999999996</v>
      </c>
      <c r="C87" s="87">
        <f t="shared" si="7"/>
        <v>4723.2</v>
      </c>
      <c r="D87" s="87">
        <f t="shared" si="8"/>
        <v>4872.7999999999993</v>
      </c>
      <c r="E87" s="87">
        <f t="shared" si="9"/>
        <v>5022.3999999999996</v>
      </c>
      <c r="F87" s="87">
        <f t="shared" si="10"/>
        <v>5173.2</v>
      </c>
      <c r="G87" s="87">
        <f t="shared" si="27"/>
        <v>5272.7999999999993</v>
      </c>
      <c r="H87" s="87"/>
      <c r="I87" s="75">
        <f t="shared" si="11"/>
        <v>9000</v>
      </c>
      <c r="J87" s="88">
        <f t="shared" si="12"/>
        <v>60.800000000000182</v>
      </c>
      <c r="K87" s="88">
        <f t="shared" si="13"/>
        <v>210.39999999999964</v>
      </c>
      <c r="L87" s="88">
        <f t="shared" si="14"/>
        <v>360</v>
      </c>
      <c r="M87" s="88">
        <f t="shared" si="15"/>
        <v>510.80000000000018</v>
      </c>
      <c r="N87" s="88">
        <f t="shared" si="15"/>
        <v>610.39999999999964</v>
      </c>
      <c r="O87" s="88"/>
      <c r="P87" s="85">
        <f t="shared" si="16"/>
        <v>9000</v>
      </c>
      <c r="Q87" s="89">
        <f t="shared" si="17"/>
        <v>1.3040494166094756E-2</v>
      </c>
      <c r="R87" s="89">
        <f t="shared" si="18"/>
        <v>4.5126973232669794E-2</v>
      </c>
      <c r="S87" s="89">
        <f t="shared" si="19"/>
        <v>7.7213452299245033E-2</v>
      </c>
      <c r="T87" s="89">
        <f t="shared" si="20"/>
        <v>0.10955730954015104</v>
      </c>
      <c r="U87" s="89">
        <f t="shared" si="20"/>
        <v>0.1309196980096087</v>
      </c>
      <c r="W87" s="75">
        <v>180</v>
      </c>
      <c r="X87" s="87">
        <f t="shared" si="28"/>
        <v>2160</v>
      </c>
      <c r="Y87" s="90">
        <f t="shared" si="21"/>
        <v>2020.8000000000004</v>
      </c>
      <c r="Z87" s="90">
        <f t="shared" si="22"/>
        <v>1670.3999999999999</v>
      </c>
      <c r="AA87" s="90">
        <f t="shared" si="23"/>
        <v>1320</v>
      </c>
      <c r="AB87" s="90">
        <f t="shared" si="24"/>
        <v>1080</v>
      </c>
      <c r="AC87" s="90">
        <f t="shared" si="29"/>
        <v>1080</v>
      </c>
      <c r="AE87" s="75">
        <f t="shared" si="30"/>
        <v>180</v>
      </c>
      <c r="AF87" s="87">
        <f t="shared" si="31"/>
        <v>3160</v>
      </c>
      <c r="AG87" s="87">
        <f t="shared" si="32"/>
        <v>3220.8</v>
      </c>
      <c r="AH87" s="87">
        <f t="shared" si="33"/>
        <v>3370.3999999999996</v>
      </c>
      <c r="AI87" s="87">
        <f t="shared" si="34"/>
        <v>3520</v>
      </c>
      <c r="AJ87" s="87">
        <f t="shared" si="35"/>
        <v>3780</v>
      </c>
      <c r="AK87" s="87">
        <f t="shared" si="36"/>
        <v>4280</v>
      </c>
      <c r="AM87" s="87">
        <f t="shared" si="37"/>
        <v>180</v>
      </c>
      <c r="AN87" s="87">
        <f t="shared" si="38"/>
        <v>-139.19999999999959</v>
      </c>
      <c r="AO87" s="87">
        <f t="shared" si="39"/>
        <v>-489.60000000000014</v>
      </c>
      <c r="AP87" s="87">
        <f t="shared" si="40"/>
        <v>-840</v>
      </c>
      <c r="AQ87" s="87">
        <f t="shared" si="41"/>
        <v>-1080</v>
      </c>
      <c r="AR87" s="87">
        <f t="shared" si="42"/>
        <v>-1080</v>
      </c>
      <c r="AT87" s="87">
        <f t="shared" si="43"/>
        <v>180</v>
      </c>
      <c r="AU87" s="87">
        <f t="shared" si="44"/>
        <v>60.800000000000182</v>
      </c>
      <c r="AV87" s="87">
        <f t="shared" si="45"/>
        <v>210.39999999999964</v>
      </c>
      <c r="AW87" s="87">
        <f t="shared" si="46"/>
        <v>360</v>
      </c>
      <c r="AX87" s="87">
        <f t="shared" si="47"/>
        <v>620</v>
      </c>
      <c r="AY87" s="87">
        <f t="shared" si="48"/>
        <v>1120</v>
      </c>
      <c r="BA87" s="75">
        <f t="shared" si="71"/>
        <v>180</v>
      </c>
      <c r="BB87" s="91">
        <f t="shared" si="72"/>
        <v>-139.19999999999959</v>
      </c>
      <c r="BC87" s="91">
        <f t="shared" si="73"/>
        <v>-489.60000000000014</v>
      </c>
      <c r="BD87" s="91">
        <f t="shared" si="74"/>
        <v>-840</v>
      </c>
      <c r="BE87" s="91">
        <f t="shared" si="75"/>
        <v>-1080</v>
      </c>
      <c r="BF87" s="91">
        <f t="shared" si="54"/>
        <v>-1080</v>
      </c>
      <c r="BG87" s="91">
        <f t="shared" si="76"/>
        <v>60.800000000000182</v>
      </c>
      <c r="BH87" s="91">
        <f t="shared" si="77"/>
        <v>210.39999999999964</v>
      </c>
      <c r="BI87" s="91">
        <f t="shared" si="78"/>
        <v>360</v>
      </c>
      <c r="BJ87" s="91">
        <f t="shared" si="79"/>
        <v>620</v>
      </c>
      <c r="BK87" s="91">
        <f t="shared" si="59"/>
        <v>1120</v>
      </c>
      <c r="BM87" s="75">
        <f t="shared" si="60"/>
        <v>180</v>
      </c>
      <c r="BN87" s="92">
        <f t="shared" si="61"/>
        <v>-6.4444444444444249E-2</v>
      </c>
      <c r="BO87" s="92">
        <f t="shared" si="62"/>
        <v>-0.22666666666666674</v>
      </c>
      <c r="BP87" s="92">
        <f t="shared" si="63"/>
        <v>-0.3888888888888889</v>
      </c>
      <c r="BQ87" s="92">
        <f t="shared" si="64"/>
        <v>-0.5</v>
      </c>
      <c r="BR87" s="92">
        <f t="shared" si="65"/>
        <v>-0.5</v>
      </c>
      <c r="BS87" s="92">
        <f t="shared" si="66"/>
        <v>1.924050632911398E-2</v>
      </c>
      <c r="BT87" s="92">
        <f t="shared" si="67"/>
        <v>6.6582278481012544E-2</v>
      </c>
      <c r="BU87" s="92">
        <f t="shared" si="68"/>
        <v>0.11392405063291139</v>
      </c>
      <c r="BV87" s="92">
        <f t="shared" si="69"/>
        <v>0.19620253164556961</v>
      </c>
      <c r="BW87" s="92">
        <f t="shared" si="70"/>
        <v>0.35443037974683544</v>
      </c>
    </row>
    <row r="88" spans="1:75" s="75" customFormat="1" x14ac:dyDescent="0.25">
      <c r="A88" s="75">
        <v>9500</v>
      </c>
      <c r="B88" s="87">
        <f t="shared" si="6"/>
        <v>4662.3999999999996</v>
      </c>
      <c r="C88" s="87">
        <f t="shared" si="7"/>
        <v>4723.2</v>
      </c>
      <c r="D88" s="87">
        <f t="shared" si="8"/>
        <v>4872.7999999999993</v>
      </c>
      <c r="E88" s="87">
        <f t="shared" si="9"/>
        <v>5022.3999999999996</v>
      </c>
      <c r="F88" s="87">
        <f t="shared" si="10"/>
        <v>5173.2</v>
      </c>
      <c r="G88" s="87">
        <f t="shared" si="27"/>
        <v>5322.7999999999993</v>
      </c>
      <c r="H88" s="87"/>
      <c r="I88" s="75">
        <f t="shared" si="11"/>
        <v>9500</v>
      </c>
      <c r="J88" s="88">
        <f t="shared" si="12"/>
        <v>60.800000000000182</v>
      </c>
      <c r="K88" s="88">
        <f t="shared" si="13"/>
        <v>210.39999999999964</v>
      </c>
      <c r="L88" s="88">
        <f t="shared" si="14"/>
        <v>360</v>
      </c>
      <c r="M88" s="88">
        <f t="shared" si="15"/>
        <v>510.80000000000018</v>
      </c>
      <c r="N88" s="88">
        <f t="shared" si="15"/>
        <v>660.39999999999964</v>
      </c>
      <c r="O88" s="88"/>
      <c r="P88" s="85">
        <f t="shared" si="16"/>
        <v>9500</v>
      </c>
      <c r="Q88" s="89">
        <f t="shared" si="17"/>
        <v>1.3040494166094756E-2</v>
      </c>
      <c r="R88" s="89">
        <f t="shared" si="18"/>
        <v>4.5126973232669794E-2</v>
      </c>
      <c r="S88" s="89">
        <f t="shared" si="19"/>
        <v>7.7213452299245033E-2</v>
      </c>
      <c r="T88" s="89">
        <f t="shared" si="20"/>
        <v>0.10955730954015104</v>
      </c>
      <c r="U88" s="89">
        <f t="shared" si="20"/>
        <v>0.14164378860672608</v>
      </c>
      <c r="W88" s="75">
        <v>190</v>
      </c>
      <c r="X88" s="87">
        <f t="shared" si="28"/>
        <v>2280</v>
      </c>
      <c r="Y88" s="90">
        <f t="shared" si="21"/>
        <v>2140.8000000000002</v>
      </c>
      <c r="Z88" s="90">
        <f t="shared" si="22"/>
        <v>1790.3999999999999</v>
      </c>
      <c r="AA88" s="90">
        <f t="shared" si="23"/>
        <v>1440</v>
      </c>
      <c r="AB88" s="90">
        <f t="shared" si="24"/>
        <v>1140</v>
      </c>
      <c r="AC88" s="90">
        <f t="shared" si="29"/>
        <v>1140</v>
      </c>
      <c r="AE88" s="75">
        <f t="shared" si="30"/>
        <v>190</v>
      </c>
      <c r="AF88" s="87">
        <f t="shared" si="31"/>
        <v>3280</v>
      </c>
      <c r="AG88" s="87">
        <f t="shared" si="32"/>
        <v>3340.8</v>
      </c>
      <c r="AH88" s="87">
        <f t="shared" si="33"/>
        <v>3490.3999999999996</v>
      </c>
      <c r="AI88" s="87">
        <f t="shared" si="34"/>
        <v>3640</v>
      </c>
      <c r="AJ88" s="87">
        <f t="shared" si="35"/>
        <v>3840</v>
      </c>
      <c r="AK88" s="87">
        <f t="shared" si="36"/>
        <v>4340</v>
      </c>
      <c r="AM88" s="87">
        <f t="shared" si="37"/>
        <v>190</v>
      </c>
      <c r="AN88" s="87">
        <f t="shared" si="38"/>
        <v>-139.19999999999982</v>
      </c>
      <c r="AO88" s="87">
        <f t="shared" si="39"/>
        <v>-489.60000000000014</v>
      </c>
      <c r="AP88" s="87">
        <f t="shared" si="40"/>
        <v>-840</v>
      </c>
      <c r="AQ88" s="87">
        <f t="shared" si="41"/>
        <v>-1140</v>
      </c>
      <c r="AR88" s="87">
        <f t="shared" si="42"/>
        <v>-1140</v>
      </c>
      <c r="AT88" s="87">
        <f t="shared" si="43"/>
        <v>190</v>
      </c>
      <c r="AU88" s="87">
        <f t="shared" si="44"/>
        <v>60.800000000000182</v>
      </c>
      <c r="AV88" s="87">
        <f t="shared" si="45"/>
        <v>210.39999999999964</v>
      </c>
      <c r="AW88" s="87">
        <f t="shared" si="46"/>
        <v>360</v>
      </c>
      <c r="AX88" s="87">
        <f t="shared" si="47"/>
        <v>560</v>
      </c>
      <c r="AY88" s="87">
        <f t="shared" si="48"/>
        <v>1060</v>
      </c>
      <c r="BA88" s="75">
        <f t="shared" si="71"/>
        <v>190</v>
      </c>
      <c r="BB88" s="91">
        <f t="shared" si="72"/>
        <v>-139.19999999999982</v>
      </c>
      <c r="BC88" s="91">
        <f t="shared" si="73"/>
        <v>-489.60000000000014</v>
      </c>
      <c r="BD88" s="91">
        <f t="shared" si="74"/>
        <v>-840</v>
      </c>
      <c r="BE88" s="91">
        <f t="shared" si="75"/>
        <v>-1140</v>
      </c>
      <c r="BF88" s="91">
        <f t="shared" si="54"/>
        <v>-1140</v>
      </c>
      <c r="BG88" s="91">
        <f t="shared" si="76"/>
        <v>60.800000000000182</v>
      </c>
      <c r="BH88" s="91">
        <f t="shared" si="77"/>
        <v>210.39999999999964</v>
      </c>
      <c r="BI88" s="91">
        <f t="shared" si="78"/>
        <v>360</v>
      </c>
      <c r="BJ88" s="91">
        <f t="shared" si="79"/>
        <v>560</v>
      </c>
      <c r="BK88" s="91">
        <f t="shared" si="59"/>
        <v>1060</v>
      </c>
      <c r="BM88" s="75">
        <f t="shared" si="60"/>
        <v>190</v>
      </c>
      <c r="BN88" s="92">
        <f t="shared" si="61"/>
        <v>-6.1052631578947289E-2</v>
      </c>
      <c r="BO88" s="92">
        <f t="shared" si="62"/>
        <v>-0.21473684210526323</v>
      </c>
      <c r="BP88" s="92">
        <f t="shared" si="63"/>
        <v>-0.36842105263157893</v>
      </c>
      <c r="BQ88" s="92">
        <f t="shared" si="64"/>
        <v>-0.5</v>
      </c>
      <c r="BR88" s="92">
        <f t="shared" si="65"/>
        <v>-0.5</v>
      </c>
      <c r="BS88" s="92">
        <f t="shared" si="66"/>
        <v>1.8536585365853713E-2</v>
      </c>
      <c r="BT88" s="92">
        <f t="shared" si="67"/>
        <v>6.4146341463414525E-2</v>
      </c>
      <c r="BU88" s="92">
        <f t="shared" si="68"/>
        <v>0.10975609756097561</v>
      </c>
      <c r="BV88" s="92">
        <f t="shared" si="69"/>
        <v>0.17073170731707318</v>
      </c>
      <c r="BW88" s="92">
        <f t="shared" si="70"/>
        <v>0.32317073170731708</v>
      </c>
    </row>
    <row r="89" spans="1:75" s="75" customFormat="1" x14ac:dyDescent="0.25">
      <c r="A89" s="75">
        <v>15000</v>
      </c>
      <c r="B89" s="87">
        <f t="shared" si="6"/>
        <v>4662.3999999999996</v>
      </c>
      <c r="C89" s="87">
        <f t="shared" si="7"/>
        <v>4723.2</v>
      </c>
      <c r="D89" s="87">
        <f t="shared" si="8"/>
        <v>4872.7999999999993</v>
      </c>
      <c r="E89" s="87">
        <f t="shared" si="9"/>
        <v>5022.3999999999996</v>
      </c>
      <c r="F89" s="87">
        <f t="shared" si="10"/>
        <v>5173.2</v>
      </c>
      <c r="G89" s="87">
        <f t="shared" si="27"/>
        <v>5322.7999999999993</v>
      </c>
      <c r="H89" s="87"/>
      <c r="I89" s="75">
        <f t="shared" si="11"/>
        <v>15000</v>
      </c>
      <c r="J89" s="88">
        <f t="shared" si="12"/>
        <v>60.800000000000182</v>
      </c>
      <c r="K89" s="88">
        <f t="shared" si="13"/>
        <v>210.39999999999964</v>
      </c>
      <c r="L89" s="88">
        <f t="shared" si="14"/>
        <v>360</v>
      </c>
      <c r="M89" s="88">
        <f t="shared" si="15"/>
        <v>510.80000000000018</v>
      </c>
      <c r="N89" s="88">
        <f t="shared" si="15"/>
        <v>660.39999999999964</v>
      </c>
      <c r="O89" s="88"/>
      <c r="P89" s="85">
        <f t="shared" si="16"/>
        <v>15000</v>
      </c>
      <c r="Q89" s="89">
        <f t="shared" si="17"/>
        <v>1.3040494166094756E-2</v>
      </c>
      <c r="R89" s="89">
        <f t="shared" si="18"/>
        <v>4.5126973232669794E-2</v>
      </c>
      <c r="S89" s="89">
        <f t="shared" si="19"/>
        <v>7.7213452299245033E-2</v>
      </c>
      <c r="T89" s="89">
        <f t="shared" si="20"/>
        <v>0.10955730954015104</v>
      </c>
      <c r="U89" s="89">
        <f t="shared" si="20"/>
        <v>0.14164378860672608</v>
      </c>
      <c r="W89" s="75">
        <v>200</v>
      </c>
      <c r="X89" s="87">
        <f t="shared" si="28"/>
        <v>2400</v>
      </c>
      <c r="Y89" s="90">
        <f t="shared" si="21"/>
        <v>2260.8000000000002</v>
      </c>
      <c r="Z89" s="90">
        <f t="shared" si="22"/>
        <v>1910.3999999999999</v>
      </c>
      <c r="AA89" s="90">
        <f t="shared" si="23"/>
        <v>1560</v>
      </c>
      <c r="AB89" s="90">
        <f t="shared" si="24"/>
        <v>1210.8000000000002</v>
      </c>
      <c r="AC89" s="90">
        <f t="shared" si="29"/>
        <v>1200</v>
      </c>
      <c r="AE89" s="75">
        <f t="shared" si="30"/>
        <v>200</v>
      </c>
      <c r="AF89" s="87">
        <f t="shared" si="31"/>
        <v>3400</v>
      </c>
      <c r="AG89" s="87">
        <f t="shared" si="32"/>
        <v>3460.8</v>
      </c>
      <c r="AH89" s="87">
        <f t="shared" si="33"/>
        <v>3610.3999999999996</v>
      </c>
      <c r="AI89" s="87">
        <f t="shared" si="34"/>
        <v>3760</v>
      </c>
      <c r="AJ89" s="87">
        <f t="shared" si="35"/>
        <v>3910.8</v>
      </c>
      <c r="AK89" s="87">
        <f t="shared" si="36"/>
        <v>4400</v>
      </c>
      <c r="AM89" s="87">
        <f t="shared" si="37"/>
        <v>200</v>
      </c>
      <c r="AN89" s="87">
        <f t="shared" si="38"/>
        <v>-139.19999999999982</v>
      </c>
      <c r="AO89" s="87">
        <f t="shared" si="39"/>
        <v>-489.60000000000014</v>
      </c>
      <c r="AP89" s="87">
        <f t="shared" si="40"/>
        <v>-840</v>
      </c>
      <c r="AQ89" s="87">
        <f t="shared" si="41"/>
        <v>-1189.1999999999998</v>
      </c>
      <c r="AR89" s="87">
        <f t="shared" si="42"/>
        <v>-1200</v>
      </c>
      <c r="AT89" s="87">
        <f t="shared" si="43"/>
        <v>200</v>
      </c>
      <c r="AU89" s="87">
        <f t="shared" si="44"/>
        <v>60.800000000000182</v>
      </c>
      <c r="AV89" s="87">
        <f t="shared" si="45"/>
        <v>210.39999999999964</v>
      </c>
      <c r="AW89" s="87">
        <f t="shared" si="46"/>
        <v>360</v>
      </c>
      <c r="AX89" s="87">
        <f t="shared" si="47"/>
        <v>510.80000000000018</v>
      </c>
      <c r="AY89" s="87">
        <f t="shared" si="48"/>
        <v>1000</v>
      </c>
      <c r="BA89" s="75">
        <f t="shared" si="71"/>
        <v>200</v>
      </c>
      <c r="BB89" s="91">
        <f t="shared" si="72"/>
        <v>-139.19999999999982</v>
      </c>
      <c r="BC89" s="91">
        <f t="shared" si="73"/>
        <v>-489.60000000000014</v>
      </c>
      <c r="BD89" s="91">
        <f t="shared" si="74"/>
        <v>-840</v>
      </c>
      <c r="BE89" s="91">
        <f t="shared" si="75"/>
        <v>-1189.1999999999998</v>
      </c>
      <c r="BF89" s="91">
        <f t="shared" si="54"/>
        <v>-1200</v>
      </c>
      <c r="BG89" s="91">
        <f t="shared" si="76"/>
        <v>60.800000000000182</v>
      </c>
      <c r="BH89" s="91">
        <f t="shared" si="77"/>
        <v>210.39999999999964</v>
      </c>
      <c r="BI89" s="91">
        <f t="shared" si="78"/>
        <v>360</v>
      </c>
      <c r="BJ89" s="91">
        <f t="shared" si="79"/>
        <v>510.80000000000018</v>
      </c>
      <c r="BK89" s="91">
        <f t="shared" si="59"/>
        <v>1000</v>
      </c>
      <c r="BM89" s="75">
        <f t="shared" si="60"/>
        <v>200</v>
      </c>
      <c r="BN89" s="92">
        <f t="shared" si="61"/>
        <v>-5.7999999999999927E-2</v>
      </c>
      <c r="BO89" s="92">
        <f t="shared" si="62"/>
        <v>-0.20400000000000007</v>
      </c>
      <c r="BP89" s="92">
        <f t="shared" si="63"/>
        <v>-0.35</v>
      </c>
      <c r="BQ89" s="92">
        <f t="shared" si="64"/>
        <v>-0.49549999999999994</v>
      </c>
      <c r="BR89" s="92">
        <f t="shared" si="65"/>
        <v>-0.5</v>
      </c>
      <c r="BS89" s="92">
        <f t="shared" si="66"/>
        <v>1.7882352941176523E-2</v>
      </c>
      <c r="BT89" s="92">
        <f t="shared" si="67"/>
        <v>6.1882352941176361E-2</v>
      </c>
      <c r="BU89" s="92">
        <f t="shared" si="68"/>
        <v>0.10588235294117647</v>
      </c>
      <c r="BV89" s="92">
        <f t="shared" si="69"/>
        <v>0.15023529411764711</v>
      </c>
      <c r="BW89" s="92">
        <f t="shared" si="70"/>
        <v>0.29411764705882354</v>
      </c>
    </row>
    <row r="90" spans="1:75" s="75" customFormat="1" x14ac:dyDescent="0.25">
      <c r="A90" s="75">
        <v>20000</v>
      </c>
      <c r="B90" s="87">
        <f t="shared" si="6"/>
        <v>4662.3999999999996</v>
      </c>
      <c r="C90" s="87">
        <f t="shared" si="7"/>
        <v>4723.2</v>
      </c>
      <c r="D90" s="87">
        <f t="shared" si="8"/>
        <v>4872.7999999999993</v>
      </c>
      <c r="E90" s="87">
        <f t="shared" si="9"/>
        <v>5022.3999999999996</v>
      </c>
      <c r="F90" s="87">
        <f t="shared" si="10"/>
        <v>5173.2</v>
      </c>
      <c r="G90" s="87">
        <f t="shared" si="27"/>
        <v>5322.7999999999993</v>
      </c>
      <c r="H90" s="87"/>
      <c r="I90" s="75">
        <f t="shared" si="11"/>
        <v>20000</v>
      </c>
      <c r="J90" s="88">
        <f t="shared" si="12"/>
        <v>60.800000000000182</v>
      </c>
      <c r="K90" s="88">
        <f t="shared" si="13"/>
        <v>210.39999999999964</v>
      </c>
      <c r="L90" s="88">
        <f t="shared" si="14"/>
        <v>360</v>
      </c>
      <c r="M90" s="88">
        <f t="shared" si="15"/>
        <v>510.80000000000018</v>
      </c>
      <c r="N90" s="88">
        <f t="shared" si="15"/>
        <v>660.39999999999964</v>
      </c>
      <c r="O90" s="88"/>
      <c r="P90" s="85">
        <f t="shared" si="16"/>
        <v>20000</v>
      </c>
      <c r="Q90" s="89">
        <f t="shared" si="17"/>
        <v>1.3040494166094756E-2</v>
      </c>
      <c r="R90" s="89">
        <f t="shared" si="18"/>
        <v>4.5126973232669794E-2</v>
      </c>
      <c r="S90" s="89">
        <f t="shared" si="19"/>
        <v>7.7213452299245033E-2</v>
      </c>
      <c r="T90" s="89">
        <f t="shared" si="20"/>
        <v>0.10955730954015104</v>
      </c>
      <c r="U90" s="89">
        <f t="shared" si="20"/>
        <v>0.14164378860672608</v>
      </c>
      <c r="W90" s="75">
        <v>210</v>
      </c>
      <c r="X90" s="87">
        <f t="shared" si="28"/>
        <v>2520</v>
      </c>
      <c r="Y90" s="90">
        <f t="shared" si="21"/>
        <v>2380.8000000000002</v>
      </c>
      <c r="Z90" s="90">
        <f t="shared" si="22"/>
        <v>2030.3999999999999</v>
      </c>
      <c r="AA90" s="90">
        <f t="shared" si="23"/>
        <v>1680</v>
      </c>
      <c r="AB90" s="90">
        <f t="shared" si="24"/>
        <v>1330.8000000000002</v>
      </c>
      <c r="AC90" s="90">
        <f t="shared" si="29"/>
        <v>1260</v>
      </c>
      <c r="AE90" s="75">
        <f t="shared" si="30"/>
        <v>210</v>
      </c>
      <c r="AF90" s="87">
        <f t="shared" si="31"/>
        <v>3520</v>
      </c>
      <c r="AG90" s="87">
        <f t="shared" si="32"/>
        <v>3580.8</v>
      </c>
      <c r="AH90" s="87">
        <f t="shared" si="33"/>
        <v>3730.3999999999996</v>
      </c>
      <c r="AI90" s="87">
        <f t="shared" si="34"/>
        <v>3880</v>
      </c>
      <c r="AJ90" s="87">
        <f t="shared" si="35"/>
        <v>4030.8</v>
      </c>
      <c r="AK90" s="87">
        <f t="shared" si="36"/>
        <v>4460</v>
      </c>
      <c r="AM90" s="87">
        <f t="shared" si="37"/>
        <v>210</v>
      </c>
      <c r="AN90" s="87">
        <f t="shared" si="38"/>
        <v>-139.19999999999982</v>
      </c>
      <c r="AO90" s="87">
        <f t="shared" si="39"/>
        <v>-489.60000000000014</v>
      </c>
      <c r="AP90" s="87">
        <f t="shared" si="40"/>
        <v>-840</v>
      </c>
      <c r="AQ90" s="87">
        <f t="shared" si="41"/>
        <v>-1189.1999999999998</v>
      </c>
      <c r="AR90" s="87">
        <f t="shared" si="42"/>
        <v>-1260</v>
      </c>
      <c r="AT90" s="87">
        <f t="shared" si="43"/>
        <v>210</v>
      </c>
      <c r="AU90" s="87">
        <f t="shared" si="44"/>
        <v>60.800000000000182</v>
      </c>
      <c r="AV90" s="87">
        <f t="shared" si="45"/>
        <v>210.39999999999964</v>
      </c>
      <c r="AW90" s="87">
        <f t="shared" si="46"/>
        <v>360</v>
      </c>
      <c r="AX90" s="87">
        <f t="shared" si="47"/>
        <v>510.80000000000018</v>
      </c>
      <c r="AY90" s="87">
        <f t="shared" si="48"/>
        <v>940</v>
      </c>
      <c r="BA90" s="75">
        <f t="shared" si="71"/>
        <v>210</v>
      </c>
      <c r="BB90" s="91">
        <f t="shared" si="72"/>
        <v>-139.19999999999982</v>
      </c>
      <c r="BC90" s="91">
        <f t="shared" si="73"/>
        <v>-489.60000000000014</v>
      </c>
      <c r="BD90" s="91">
        <f t="shared" si="74"/>
        <v>-840</v>
      </c>
      <c r="BE90" s="91">
        <f t="shared" si="75"/>
        <v>-1189.1999999999998</v>
      </c>
      <c r="BF90" s="91">
        <f t="shared" si="54"/>
        <v>-1260</v>
      </c>
      <c r="BG90" s="91">
        <f t="shared" si="76"/>
        <v>60.800000000000182</v>
      </c>
      <c r="BH90" s="91">
        <f t="shared" si="77"/>
        <v>210.39999999999964</v>
      </c>
      <c r="BI90" s="91">
        <f t="shared" si="78"/>
        <v>360</v>
      </c>
      <c r="BJ90" s="91">
        <f t="shared" si="79"/>
        <v>510.80000000000018</v>
      </c>
      <c r="BK90" s="91">
        <f t="shared" si="59"/>
        <v>940</v>
      </c>
      <c r="BM90" s="75">
        <f t="shared" si="60"/>
        <v>210</v>
      </c>
      <c r="BN90" s="92">
        <f t="shared" si="61"/>
        <v>-5.5238095238095163E-2</v>
      </c>
      <c r="BO90" s="92">
        <f t="shared" si="62"/>
        <v>-0.19428571428571434</v>
      </c>
      <c r="BP90" s="92">
        <f t="shared" si="63"/>
        <v>-0.33333333333333331</v>
      </c>
      <c r="BQ90" s="92">
        <f t="shared" si="64"/>
        <v>-0.47190476190476183</v>
      </c>
      <c r="BR90" s="92">
        <f t="shared" si="65"/>
        <v>-0.5</v>
      </c>
      <c r="BS90" s="92">
        <f t="shared" si="66"/>
        <v>1.7272727272727325E-2</v>
      </c>
      <c r="BT90" s="92">
        <f t="shared" si="67"/>
        <v>5.9772727272727172E-2</v>
      </c>
      <c r="BU90" s="92">
        <f t="shared" si="68"/>
        <v>0.10227272727272728</v>
      </c>
      <c r="BV90" s="92">
        <f t="shared" si="69"/>
        <v>0.14511363636363642</v>
      </c>
      <c r="BW90" s="92">
        <f t="shared" si="70"/>
        <v>0.26704545454545453</v>
      </c>
    </row>
    <row r="91" spans="1:75" s="75" customFormat="1" x14ac:dyDescent="0.25">
      <c r="B91" s="87"/>
      <c r="C91" s="87"/>
      <c r="D91" s="87"/>
      <c r="E91" s="87"/>
      <c r="F91" s="87"/>
      <c r="J91" s="88"/>
      <c r="K91" s="88"/>
      <c r="L91" s="88"/>
      <c r="M91" s="88"/>
      <c r="P91" s="89"/>
      <c r="Q91" s="89"/>
      <c r="R91" s="89"/>
      <c r="S91" s="89"/>
      <c r="W91" s="75">
        <v>220</v>
      </c>
      <c r="X91" s="87">
        <f t="shared" si="28"/>
        <v>2640</v>
      </c>
      <c r="Y91" s="90">
        <f t="shared" si="21"/>
        <v>2500.8000000000002</v>
      </c>
      <c r="Z91" s="90">
        <f t="shared" si="22"/>
        <v>2150.3999999999996</v>
      </c>
      <c r="AA91" s="90">
        <f t="shared" si="23"/>
        <v>1800</v>
      </c>
      <c r="AB91" s="90">
        <f t="shared" si="24"/>
        <v>1450.8000000000002</v>
      </c>
      <c r="AC91" s="90">
        <f t="shared" si="29"/>
        <v>1320</v>
      </c>
      <c r="AE91" s="75">
        <f t="shared" si="30"/>
        <v>220</v>
      </c>
      <c r="AF91" s="87">
        <f t="shared" si="31"/>
        <v>3640</v>
      </c>
      <c r="AG91" s="87">
        <f t="shared" si="32"/>
        <v>3700.8</v>
      </c>
      <c r="AH91" s="87">
        <f t="shared" si="33"/>
        <v>3850.3999999999996</v>
      </c>
      <c r="AI91" s="87">
        <f t="shared" si="34"/>
        <v>4000</v>
      </c>
      <c r="AJ91" s="87">
        <f t="shared" si="35"/>
        <v>4150.8</v>
      </c>
      <c r="AK91" s="87">
        <f t="shared" si="36"/>
        <v>4520</v>
      </c>
      <c r="AM91" s="87">
        <f t="shared" si="37"/>
        <v>220</v>
      </c>
      <c r="AN91" s="87">
        <f t="shared" si="38"/>
        <v>-139.19999999999982</v>
      </c>
      <c r="AO91" s="87">
        <f t="shared" si="39"/>
        <v>-489.60000000000036</v>
      </c>
      <c r="AP91" s="87">
        <f t="shared" si="40"/>
        <v>-840</v>
      </c>
      <c r="AQ91" s="87">
        <f t="shared" si="41"/>
        <v>-1189.1999999999998</v>
      </c>
      <c r="AR91" s="87">
        <f t="shared" si="42"/>
        <v>-1320</v>
      </c>
      <c r="AT91" s="87">
        <f t="shared" si="43"/>
        <v>220</v>
      </c>
      <c r="AU91" s="87">
        <f t="shared" si="44"/>
        <v>60.800000000000182</v>
      </c>
      <c r="AV91" s="87">
        <f t="shared" si="45"/>
        <v>210.39999999999964</v>
      </c>
      <c r="AW91" s="87">
        <f t="shared" si="46"/>
        <v>360</v>
      </c>
      <c r="AX91" s="87">
        <f t="shared" si="47"/>
        <v>510.80000000000018</v>
      </c>
      <c r="AY91" s="87">
        <f t="shared" si="48"/>
        <v>880</v>
      </c>
      <c r="BA91" s="75">
        <f t="shared" si="71"/>
        <v>220</v>
      </c>
      <c r="BB91" s="91">
        <f t="shared" si="72"/>
        <v>-139.19999999999982</v>
      </c>
      <c r="BC91" s="91">
        <f t="shared" si="73"/>
        <v>-489.60000000000036</v>
      </c>
      <c r="BD91" s="91">
        <f t="shared" si="74"/>
        <v>-840</v>
      </c>
      <c r="BE91" s="91">
        <f t="shared" si="75"/>
        <v>-1189.1999999999998</v>
      </c>
      <c r="BF91" s="91">
        <f t="shared" si="54"/>
        <v>-1320</v>
      </c>
      <c r="BG91" s="91">
        <f t="shared" si="76"/>
        <v>60.800000000000182</v>
      </c>
      <c r="BH91" s="91">
        <f t="shared" si="77"/>
        <v>210.39999999999964</v>
      </c>
      <c r="BI91" s="91">
        <f t="shared" si="78"/>
        <v>360</v>
      </c>
      <c r="BJ91" s="91">
        <f t="shared" si="79"/>
        <v>510.80000000000018</v>
      </c>
      <c r="BK91" s="91">
        <f t="shared" si="59"/>
        <v>880</v>
      </c>
      <c r="BM91" s="75">
        <f t="shared" si="60"/>
        <v>220</v>
      </c>
      <c r="BN91" s="92">
        <f t="shared" si="61"/>
        <v>-5.2727272727272657E-2</v>
      </c>
      <c r="BO91" s="92">
        <f t="shared" si="62"/>
        <v>-0.18545454545454559</v>
      </c>
      <c r="BP91" s="92">
        <f t="shared" si="63"/>
        <v>-0.31818181818181818</v>
      </c>
      <c r="BQ91" s="92">
        <f t="shared" si="64"/>
        <v>-0.45045454545454539</v>
      </c>
      <c r="BR91" s="92">
        <f t="shared" si="65"/>
        <v>-0.5</v>
      </c>
      <c r="BS91" s="92">
        <f t="shared" si="66"/>
        <v>1.6703296703296754E-2</v>
      </c>
      <c r="BT91" s="92">
        <f t="shared" si="67"/>
        <v>5.7802197802197704E-2</v>
      </c>
      <c r="BU91" s="92">
        <f t="shared" si="68"/>
        <v>9.8901098901098897E-2</v>
      </c>
      <c r="BV91" s="92">
        <f t="shared" si="69"/>
        <v>0.14032967032967039</v>
      </c>
      <c r="BW91" s="92">
        <f t="shared" si="70"/>
        <v>0.24175824175824176</v>
      </c>
    </row>
    <row r="92" spans="1:75" s="75" customFormat="1" x14ac:dyDescent="0.25">
      <c r="D92" s="72"/>
      <c r="E92" s="72"/>
      <c r="F92" s="72"/>
      <c r="G92" s="72"/>
      <c r="H92" s="72"/>
      <c r="I92" s="72"/>
      <c r="W92" s="75">
        <v>230</v>
      </c>
      <c r="X92" s="87">
        <f t="shared" si="28"/>
        <v>2760</v>
      </c>
      <c r="Y92" s="90">
        <f t="shared" si="21"/>
        <v>2620.8000000000002</v>
      </c>
      <c r="Z92" s="90">
        <f t="shared" si="22"/>
        <v>2270.3999999999996</v>
      </c>
      <c r="AA92" s="90">
        <f t="shared" si="23"/>
        <v>1920</v>
      </c>
      <c r="AB92" s="90">
        <f t="shared" si="24"/>
        <v>1570.8000000000002</v>
      </c>
      <c r="AC92" s="90">
        <f t="shared" si="29"/>
        <v>1380</v>
      </c>
      <c r="AE92" s="75">
        <f t="shared" si="30"/>
        <v>230</v>
      </c>
      <c r="AF92" s="87">
        <f t="shared" si="31"/>
        <v>3760</v>
      </c>
      <c r="AG92" s="87">
        <f t="shared" si="32"/>
        <v>3820.8</v>
      </c>
      <c r="AH92" s="87">
        <f t="shared" si="33"/>
        <v>3970.3999999999996</v>
      </c>
      <c r="AI92" s="87">
        <f t="shared" si="34"/>
        <v>4120</v>
      </c>
      <c r="AJ92" s="87">
        <f t="shared" si="35"/>
        <v>4270.8</v>
      </c>
      <c r="AK92" s="87">
        <f t="shared" si="36"/>
        <v>4580</v>
      </c>
      <c r="AM92" s="87">
        <f t="shared" si="37"/>
        <v>230</v>
      </c>
      <c r="AN92" s="87">
        <f t="shared" si="38"/>
        <v>-139.19999999999982</v>
      </c>
      <c r="AO92" s="87">
        <f t="shared" si="39"/>
        <v>-489.60000000000036</v>
      </c>
      <c r="AP92" s="87">
        <f t="shared" si="40"/>
        <v>-840</v>
      </c>
      <c r="AQ92" s="87">
        <f t="shared" si="41"/>
        <v>-1189.1999999999998</v>
      </c>
      <c r="AR92" s="87">
        <f t="shared" si="42"/>
        <v>-1380</v>
      </c>
      <c r="AT92" s="87">
        <f t="shared" si="43"/>
        <v>230</v>
      </c>
      <c r="AU92" s="87">
        <f t="shared" si="44"/>
        <v>60.800000000000182</v>
      </c>
      <c r="AV92" s="87">
        <f t="shared" si="45"/>
        <v>210.39999999999964</v>
      </c>
      <c r="AW92" s="87">
        <f t="shared" si="46"/>
        <v>360</v>
      </c>
      <c r="AX92" s="87">
        <f t="shared" si="47"/>
        <v>510.80000000000018</v>
      </c>
      <c r="AY92" s="87">
        <f t="shared" si="48"/>
        <v>820</v>
      </c>
      <c r="BA92" s="75">
        <f t="shared" si="71"/>
        <v>230</v>
      </c>
      <c r="BB92" s="91">
        <f t="shared" si="72"/>
        <v>-139.19999999999982</v>
      </c>
      <c r="BC92" s="91">
        <f t="shared" si="73"/>
        <v>-489.60000000000036</v>
      </c>
      <c r="BD92" s="91">
        <f t="shared" si="74"/>
        <v>-840</v>
      </c>
      <c r="BE92" s="91">
        <f t="shared" si="75"/>
        <v>-1189.1999999999998</v>
      </c>
      <c r="BF92" s="91">
        <f t="shared" si="54"/>
        <v>-1380</v>
      </c>
      <c r="BG92" s="91">
        <f t="shared" si="76"/>
        <v>60.800000000000182</v>
      </c>
      <c r="BH92" s="91">
        <f t="shared" si="77"/>
        <v>210.39999999999964</v>
      </c>
      <c r="BI92" s="91">
        <f t="shared" si="78"/>
        <v>360</v>
      </c>
      <c r="BJ92" s="91">
        <f t="shared" si="79"/>
        <v>510.80000000000018</v>
      </c>
      <c r="BK92" s="91">
        <f t="shared" si="59"/>
        <v>820</v>
      </c>
      <c r="BM92" s="75">
        <f t="shared" si="60"/>
        <v>230</v>
      </c>
      <c r="BN92" s="92">
        <f t="shared" si="61"/>
        <v>-5.0434782608695584E-2</v>
      </c>
      <c r="BO92" s="92">
        <f t="shared" si="62"/>
        <v>-0.17739130434782621</v>
      </c>
      <c r="BP92" s="92">
        <f t="shared" si="63"/>
        <v>-0.30434782608695654</v>
      </c>
      <c r="BQ92" s="92">
        <f t="shared" si="64"/>
        <v>-0.43086956521739123</v>
      </c>
      <c r="BR92" s="92">
        <f t="shared" si="65"/>
        <v>-0.5</v>
      </c>
      <c r="BS92" s="92">
        <f t="shared" si="66"/>
        <v>1.6170212765957495E-2</v>
      </c>
      <c r="BT92" s="92">
        <f t="shared" si="67"/>
        <v>5.5957446808510544E-2</v>
      </c>
      <c r="BU92" s="92">
        <f t="shared" si="68"/>
        <v>9.5744680851063829E-2</v>
      </c>
      <c r="BV92" s="92">
        <f t="shared" si="69"/>
        <v>0.13585106382978729</v>
      </c>
      <c r="BW92" s="92">
        <f t="shared" si="70"/>
        <v>0.21808510638297873</v>
      </c>
    </row>
    <row r="93" spans="1:75" s="75" customFormat="1" x14ac:dyDescent="0.25">
      <c r="W93" s="75">
        <v>240</v>
      </c>
      <c r="X93" s="87">
        <f t="shared" si="28"/>
        <v>2880</v>
      </c>
      <c r="Y93" s="90">
        <f t="shared" si="21"/>
        <v>2740.8</v>
      </c>
      <c r="Z93" s="90">
        <f t="shared" si="22"/>
        <v>2390.3999999999996</v>
      </c>
      <c r="AA93" s="90">
        <f t="shared" si="23"/>
        <v>2040</v>
      </c>
      <c r="AB93" s="90">
        <f t="shared" si="24"/>
        <v>1690.8000000000002</v>
      </c>
      <c r="AC93" s="90">
        <f t="shared" si="29"/>
        <v>1440</v>
      </c>
      <c r="AE93" s="75">
        <f t="shared" si="30"/>
        <v>240</v>
      </c>
      <c r="AF93" s="87">
        <f t="shared" si="31"/>
        <v>3880</v>
      </c>
      <c r="AG93" s="87">
        <f t="shared" si="32"/>
        <v>3940.8</v>
      </c>
      <c r="AH93" s="87">
        <f t="shared" si="33"/>
        <v>4090.3999999999996</v>
      </c>
      <c r="AI93" s="87">
        <f t="shared" si="34"/>
        <v>4240</v>
      </c>
      <c r="AJ93" s="87">
        <f t="shared" si="35"/>
        <v>4390.8</v>
      </c>
      <c r="AK93" s="87">
        <f t="shared" si="36"/>
        <v>4640</v>
      </c>
      <c r="AM93" s="87">
        <f t="shared" si="37"/>
        <v>240</v>
      </c>
      <c r="AN93" s="87">
        <f t="shared" si="38"/>
        <v>-139.19999999999982</v>
      </c>
      <c r="AO93" s="87">
        <f t="shared" si="39"/>
        <v>-489.60000000000036</v>
      </c>
      <c r="AP93" s="87">
        <f t="shared" si="40"/>
        <v>-840</v>
      </c>
      <c r="AQ93" s="87">
        <f t="shared" si="41"/>
        <v>-1189.1999999999998</v>
      </c>
      <c r="AR93" s="87">
        <f t="shared" si="42"/>
        <v>-1440</v>
      </c>
      <c r="AT93" s="87">
        <f t="shared" si="43"/>
        <v>240</v>
      </c>
      <c r="AU93" s="87">
        <f t="shared" si="44"/>
        <v>60.800000000000182</v>
      </c>
      <c r="AV93" s="87">
        <f t="shared" si="45"/>
        <v>210.39999999999964</v>
      </c>
      <c r="AW93" s="87">
        <f t="shared" si="46"/>
        <v>360</v>
      </c>
      <c r="AX93" s="87">
        <f t="shared" si="47"/>
        <v>510.80000000000018</v>
      </c>
      <c r="AY93" s="87">
        <f t="shared" si="48"/>
        <v>760</v>
      </c>
      <c r="BA93" s="75">
        <f t="shared" si="71"/>
        <v>240</v>
      </c>
      <c r="BB93" s="91">
        <f t="shared" si="72"/>
        <v>-139.19999999999982</v>
      </c>
      <c r="BC93" s="91">
        <f t="shared" si="73"/>
        <v>-489.60000000000036</v>
      </c>
      <c r="BD93" s="91">
        <f t="shared" si="74"/>
        <v>-840</v>
      </c>
      <c r="BE93" s="91">
        <f t="shared" si="75"/>
        <v>-1189.1999999999998</v>
      </c>
      <c r="BF93" s="91">
        <f t="shared" si="54"/>
        <v>-1440</v>
      </c>
      <c r="BG93" s="91">
        <f t="shared" si="76"/>
        <v>60.800000000000182</v>
      </c>
      <c r="BH93" s="91">
        <f t="shared" si="77"/>
        <v>210.39999999999964</v>
      </c>
      <c r="BI93" s="91">
        <f t="shared" si="78"/>
        <v>360</v>
      </c>
      <c r="BJ93" s="91">
        <f t="shared" si="79"/>
        <v>510.80000000000018</v>
      </c>
      <c r="BK93" s="91">
        <f t="shared" si="59"/>
        <v>760</v>
      </c>
      <c r="BM93" s="75">
        <f t="shared" si="60"/>
        <v>240</v>
      </c>
      <c r="BN93" s="92">
        <f t="shared" si="61"/>
        <v>-4.833333333333327E-2</v>
      </c>
      <c r="BO93" s="92">
        <f t="shared" si="62"/>
        <v>-0.17000000000000012</v>
      </c>
      <c r="BP93" s="92">
        <f t="shared" si="63"/>
        <v>-0.29166666666666669</v>
      </c>
      <c r="BQ93" s="92">
        <f t="shared" si="64"/>
        <v>-0.4129166666666666</v>
      </c>
      <c r="BR93" s="92">
        <f t="shared" si="65"/>
        <v>-0.5</v>
      </c>
      <c r="BS93" s="92">
        <f t="shared" si="66"/>
        <v>1.5670103092783553E-2</v>
      </c>
      <c r="BT93" s="92">
        <f t="shared" si="67"/>
        <v>5.4226804123711246E-2</v>
      </c>
      <c r="BU93" s="92">
        <f t="shared" si="68"/>
        <v>9.2783505154639179E-2</v>
      </c>
      <c r="BV93" s="92">
        <f t="shared" si="69"/>
        <v>0.13164948453608252</v>
      </c>
      <c r="BW93" s="92">
        <f t="shared" si="70"/>
        <v>0.19587628865979381</v>
      </c>
    </row>
    <row r="94" spans="1:75" s="68" customFormat="1" x14ac:dyDescent="0.25">
      <c r="A94" s="76" t="str">
        <f>"G1 Gain (-) ou perte (+) par an en frs en fonction des prestations annuelles et de la franchise choisie pour une prime mensuelle de base de "&amp;F11&amp;" frs par rapport au total à payer avec la franchise ordinaire de 300 frs"</f>
        <v>G1 Gain (-) ou perte (+) par an en frs en fonction des prestations annuelles et de la franchise choisie pour une prime mensuelle de base de 305.2 frs par rapport au total à payer avec la franchise ordinaire de 300 frs</v>
      </c>
      <c r="W94" s="75">
        <v>250</v>
      </c>
      <c r="X94" s="87">
        <f t="shared" si="28"/>
        <v>3000</v>
      </c>
      <c r="Y94" s="90">
        <f t="shared" si="21"/>
        <v>2860.8</v>
      </c>
      <c r="Z94" s="90">
        <f t="shared" si="22"/>
        <v>2510.3999999999996</v>
      </c>
      <c r="AA94" s="90">
        <f t="shared" si="23"/>
        <v>2160</v>
      </c>
      <c r="AB94" s="90">
        <f t="shared" si="24"/>
        <v>1810.8000000000002</v>
      </c>
      <c r="AC94" s="90">
        <f t="shared" si="29"/>
        <v>1500</v>
      </c>
      <c r="AE94" s="75">
        <f t="shared" si="30"/>
        <v>250</v>
      </c>
      <c r="AF94" s="87">
        <f t="shared" si="31"/>
        <v>4000</v>
      </c>
      <c r="AG94" s="87">
        <f t="shared" si="32"/>
        <v>4060.8</v>
      </c>
      <c r="AH94" s="87">
        <f t="shared" si="33"/>
        <v>4210.3999999999996</v>
      </c>
      <c r="AI94" s="87">
        <f t="shared" si="34"/>
        <v>4360</v>
      </c>
      <c r="AJ94" s="87">
        <f t="shared" si="35"/>
        <v>4510.8</v>
      </c>
      <c r="AK94" s="87">
        <f t="shared" si="36"/>
        <v>4700</v>
      </c>
      <c r="AM94" s="87">
        <f t="shared" si="37"/>
        <v>250</v>
      </c>
      <c r="AN94" s="87">
        <f t="shared" si="38"/>
        <v>-139.19999999999982</v>
      </c>
      <c r="AO94" s="87">
        <f t="shared" si="39"/>
        <v>-489.60000000000036</v>
      </c>
      <c r="AP94" s="87">
        <f t="shared" si="40"/>
        <v>-840</v>
      </c>
      <c r="AQ94" s="87">
        <f t="shared" si="41"/>
        <v>-1189.1999999999998</v>
      </c>
      <c r="AR94" s="87">
        <f t="shared" si="42"/>
        <v>-1500</v>
      </c>
      <c r="AS94" s="75"/>
      <c r="AT94" s="87">
        <f t="shared" si="43"/>
        <v>250</v>
      </c>
      <c r="AU94" s="87">
        <f t="shared" si="44"/>
        <v>60.800000000000182</v>
      </c>
      <c r="AV94" s="87">
        <f t="shared" si="45"/>
        <v>210.39999999999964</v>
      </c>
      <c r="AW94" s="87">
        <f t="shared" si="46"/>
        <v>360</v>
      </c>
      <c r="AX94" s="87">
        <f t="shared" si="47"/>
        <v>510.80000000000018</v>
      </c>
      <c r="AY94" s="87">
        <f t="shared" si="48"/>
        <v>700</v>
      </c>
      <c r="BA94" s="75">
        <f t="shared" si="71"/>
        <v>250</v>
      </c>
      <c r="BB94" s="91">
        <f t="shared" si="72"/>
        <v>-139.19999999999982</v>
      </c>
      <c r="BC94" s="91">
        <f t="shared" si="73"/>
        <v>-489.60000000000036</v>
      </c>
      <c r="BD94" s="91">
        <f t="shared" si="74"/>
        <v>-840</v>
      </c>
      <c r="BE94" s="91">
        <f t="shared" si="75"/>
        <v>-1189.1999999999998</v>
      </c>
      <c r="BF94" s="91">
        <f t="shared" si="54"/>
        <v>-1500</v>
      </c>
      <c r="BG94" s="91">
        <f t="shared" si="76"/>
        <v>60.800000000000182</v>
      </c>
      <c r="BH94" s="91">
        <f t="shared" si="77"/>
        <v>210.39999999999964</v>
      </c>
      <c r="BI94" s="91">
        <f t="shared" si="78"/>
        <v>360</v>
      </c>
      <c r="BJ94" s="91">
        <f t="shared" si="79"/>
        <v>510.80000000000018</v>
      </c>
      <c r="BK94" s="91">
        <f t="shared" si="59"/>
        <v>700</v>
      </c>
      <c r="BM94" s="75">
        <f t="shared" si="60"/>
        <v>250</v>
      </c>
      <c r="BN94" s="92">
        <f t="shared" si="61"/>
        <v>-4.6399999999999941E-2</v>
      </c>
      <c r="BO94" s="92">
        <f t="shared" si="62"/>
        <v>-0.16320000000000012</v>
      </c>
      <c r="BP94" s="92">
        <f t="shared" si="63"/>
        <v>-0.28000000000000003</v>
      </c>
      <c r="BQ94" s="92">
        <f t="shared" si="64"/>
        <v>-0.39639999999999992</v>
      </c>
      <c r="BR94" s="92">
        <f t="shared" si="65"/>
        <v>-0.5</v>
      </c>
      <c r="BS94" s="92">
        <f t="shared" si="66"/>
        <v>1.5200000000000045E-2</v>
      </c>
      <c r="BT94" s="92">
        <f t="shared" si="67"/>
        <v>5.2599999999999911E-2</v>
      </c>
      <c r="BU94" s="92">
        <f t="shared" si="68"/>
        <v>0.09</v>
      </c>
      <c r="BV94" s="92">
        <f t="shared" si="69"/>
        <v>0.12770000000000004</v>
      </c>
      <c r="BW94" s="92">
        <f t="shared" si="70"/>
        <v>0.17499999999999999</v>
      </c>
    </row>
    <row r="95" spans="1:75" s="75" customFormat="1" x14ac:dyDescent="0.25">
      <c r="A95" s="76" t="str">
        <f>"G2 Gain (-) ou perte (+) par an en % en fonction des prestations annuelles et de la franchise choisie pour une prime mensuelle de base de "&amp;F11&amp;" frs par rapport au total à payer avec la franchise ordinaire de 300 frs "</f>
        <v xml:space="preserve">G2 Gain (-) ou perte (+) par an en % en fonction des prestations annuelles et de la franchise choisie pour une prime mensuelle de base de 305.2 frs par rapport au total à payer avec la franchise ordinaire de 300 frs </v>
      </c>
      <c r="W95" s="75">
        <v>260</v>
      </c>
      <c r="X95" s="87">
        <f t="shared" si="28"/>
        <v>3120</v>
      </c>
      <c r="Y95" s="90">
        <f t="shared" si="21"/>
        <v>2980.8</v>
      </c>
      <c r="Z95" s="90">
        <f t="shared" si="22"/>
        <v>2630.3999999999996</v>
      </c>
      <c r="AA95" s="90">
        <f t="shared" si="23"/>
        <v>2280</v>
      </c>
      <c r="AB95" s="90">
        <f t="shared" si="24"/>
        <v>1930.8000000000002</v>
      </c>
      <c r="AC95" s="90">
        <f t="shared" si="29"/>
        <v>1580.4</v>
      </c>
      <c r="AE95" s="75">
        <f t="shared" si="30"/>
        <v>260</v>
      </c>
      <c r="AF95" s="87">
        <f t="shared" si="31"/>
        <v>4120</v>
      </c>
      <c r="AG95" s="87">
        <f t="shared" si="32"/>
        <v>4180.8</v>
      </c>
      <c r="AH95" s="87">
        <f t="shared" si="33"/>
        <v>4330.3999999999996</v>
      </c>
      <c r="AI95" s="87">
        <f t="shared" si="34"/>
        <v>4480</v>
      </c>
      <c r="AJ95" s="87">
        <f t="shared" si="35"/>
        <v>4630.8</v>
      </c>
      <c r="AK95" s="87">
        <f t="shared" si="36"/>
        <v>4780.3999999999996</v>
      </c>
      <c r="AM95" s="87">
        <f t="shared" si="37"/>
        <v>260</v>
      </c>
      <c r="AN95" s="87">
        <f t="shared" si="38"/>
        <v>-139.19999999999982</v>
      </c>
      <c r="AO95" s="87">
        <f t="shared" si="39"/>
        <v>-489.60000000000036</v>
      </c>
      <c r="AP95" s="87">
        <f t="shared" si="40"/>
        <v>-840</v>
      </c>
      <c r="AQ95" s="87">
        <f t="shared" si="41"/>
        <v>-1189.1999999999998</v>
      </c>
      <c r="AR95" s="87">
        <f t="shared" si="42"/>
        <v>-1539.6</v>
      </c>
      <c r="AT95" s="87">
        <f t="shared" si="43"/>
        <v>260</v>
      </c>
      <c r="AU95" s="87">
        <f t="shared" si="44"/>
        <v>60.800000000000182</v>
      </c>
      <c r="AV95" s="87">
        <f t="shared" si="45"/>
        <v>210.39999999999964</v>
      </c>
      <c r="AW95" s="87">
        <f t="shared" si="46"/>
        <v>360</v>
      </c>
      <c r="AX95" s="87">
        <f t="shared" si="47"/>
        <v>510.80000000000018</v>
      </c>
      <c r="AY95" s="87">
        <f t="shared" si="48"/>
        <v>660.39999999999964</v>
      </c>
      <c r="BA95" s="75">
        <f t="shared" si="71"/>
        <v>260</v>
      </c>
      <c r="BB95" s="91">
        <f t="shared" si="72"/>
        <v>-139.19999999999982</v>
      </c>
      <c r="BC95" s="91">
        <f t="shared" si="73"/>
        <v>-489.60000000000036</v>
      </c>
      <c r="BD95" s="91">
        <f t="shared" si="74"/>
        <v>-840</v>
      </c>
      <c r="BE95" s="91">
        <f t="shared" si="75"/>
        <v>-1189.1999999999998</v>
      </c>
      <c r="BF95" s="91">
        <f t="shared" si="54"/>
        <v>-1539.6</v>
      </c>
      <c r="BG95" s="91">
        <f t="shared" si="76"/>
        <v>60.800000000000182</v>
      </c>
      <c r="BH95" s="91">
        <f t="shared" si="77"/>
        <v>210.39999999999964</v>
      </c>
      <c r="BI95" s="91">
        <f t="shared" si="78"/>
        <v>360</v>
      </c>
      <c r="BJ95" s="91">
        <f t="shared" si="79"/>
        <v>510.80000000000018</v>
      </c>
      <c r="BK95" s="91">
        <f t="shared" si="59"/>
        <v>660.39999999999964</v>
      </c>
      <c r="BM95" s="75">
        <f t="shared" si="60"/>
        <v>260</v>
      </c>
      <c r="BN95" s="92">
        <f t="shared" si="61"/>
        <v>-4.4615384615384557E-2</v>
      </c>
      <c r="BO95" s="92">
        <f t="shared" si="62"/>
        <v>-0.15692307692307703</v>
      </c>
      <c r="BP95" s="92">
        <f t="shared" si="63"/>
        <v>-0.26923076923076922</v>
      </c>
      <c r="BQ95" s="92">
        <f t="shared" si="64"/>
        <v>-0.38115384615384612</v>
      </c>
      <c r="BR95" s="92">
        <f t="shared" si="65"/>
        <v>-0.49346153846153845</v>
      </c>
      <c r="BS95" s="92">
        <f t="shared" si="66"/>
        <v>1.4757281553398102E-2</v>
      </c>
      <c r="BT95" s="92">
        <f t="shared" si="67"/>
        <v>5.1067961165048456E-2</v>
      </c>
      <c r="BU95" s="92">
        <f t="shared" si="68"/>
        <v>8.7378640776699032E-2</v>
      </c>
      <c r="BV95" s="92">
        <f t="shared" si="69"/>
        <v>0.1239805825242719</v>
      </c>
      <c r="BW95" s="92">
        <f t="shared" si="70"/>
        <v>0.16029126213592224</v>
      </c>
    </row>
    <row r="96" spans="1:75" s="75" customFormat="1" x14ac:dyDescent="0.25">
      <c r="A96" s="76" t="str">
        <f>"G3 Gain (-) ou perte (+) par an en frs en fonction des prestations annuelles et de la franchise choisie pour une prime mensuelle de base de "&amp;F11&amp;" frs par rapport au total à payer avec la franchise ordinaire de 300 frs"</f>
        <v>G3 Gain (-) ou perte (+) par an en frs en fonction des prestations annuelles et de la franchise choisie pour une prime mensuelle de base de 305.2 frs par rapport au total à payer avec la franchise ordinaire de 300 frs</v>
      </c>
      <c r="W96" s="75">
        <v>270</v>
      </c>
      <c r="X96" s="87">
        <f t="shared" si="28"/>
        <v>3240</v>
      </c>
      <c r="Y96" s="90">
        <f t="shared" si="21"/>
        <v>3100.8</v>
      </c>
      <c r="Z96" s="90">
        <f t="shared" si="22"/>
        <v>2750.3999999999996</v>
      </c>
      <c r="AA96" s="90">
        <f t="shared" si="23"/>
        <v>2400</v>
      </c>
      <c r="AB96" s="90">
        <f t="shared" si="24"/>
        <v>2050.8000000000002</v>
      </c>
      <c r="AC96" s="90">
        <f t="shared" si="29"/>
        <v>1700.4</v>
      </c>
      <c r="AE96" s="75">
        <f t="shared" si="30"/>
        <v>270</v>
      </c>
      <c r="AF96" s="87">
        <f t="shared" si="31"/>
        <v>4240</v>
      </c>
      <c r="AG96" s="87">
        <f t="shared" si="32"/>
        <v>4300.8</v>
      </c>
      <c r="AH96" s="87">
        <f t="shared" si="33"/>
        <v>4450.3999999999996</v>
      </c>
      <c r="AI96" s="87">
        <f t="shared" si="34"/>
        <v>4600</v>
      </c>
      <c r="AJ96" s="87">
        <f t="shared" si="35"/>
        <v>4750.8</v>
      </c>
      <c r="AK96" s="87">
        <f t="shared" si="36"/>
        <v>4900.3999999999996</v>
      </c>
      <c r="AM96" s="87">
        <f t="shared" si="37"/>
        <v>270</v>
      </c>
      <c r="AN96" s="87">
        <f t="shared" si="38"/>
        <v>-139.19999999999982</v>
      </c>
      <c r="AO96" s="87">
        <f t="shared" si="39"/>
        <v>-489.60000000000036</v>
      </c>
      <c r="AP96" s="87">
        <f t="shared" si="40"/>
        <v>-840</v>
      </c>
      <c r="AQ96" s="87">
        <f t="shared" si="41"/>
        <v>-1189.1999999999998</v>
      </c>
      <c r="AR96" s="87">
        <f t="shared" si="42"/>
        <v>-1539.6</v>
      </c>
      <c r="AT96" s="87">
        <f t="shared" si="43"/>
        <v>270</v>
      </c>
      <c r="AU96" s="87">
        <f t="shared" si="44"/>
        <v>60.800000000000182</v>
      </c>
      <c r="AV96" s="87">
        <f t="shared" si="45"/>
        <v>210.39999999999964</v>
      </c>
      <c r="AW96" s="87">
        <f t="shared" si="46"/>
        <v>360</v>
      </c>
      <c r="AX96" s="87">
        <f t="shared" si="47"/>
        <v>510.80000000000018</v>
      </c>
      <c r="AY96" s="87">
        <f t="shared" si="48"/>
        <v>660.39999999999964</v>
      </c>
      <c r="BA96" s="75">
        <f t="shared" si="71"/>
        <v>270</v>
      </c>
      <c r="BB96" s="91">
        <f t="shared" si="72"/>
        <v>-139.19999999999982</v>
      </c>
      <c r="BC96" s="91">
        <f t="shared" si="73"/>
        <v>-489.60000000000036</v>
      </c>
      <c r="BD96" s="91">
        <f t="shared" si="74"/>
        <v>-840</v>
      </c>
      <c r="BE96" s="91">
        <f t="shared" si="75"/>
        <v>-1189.1999999999998</v>
      </c>
      <c r="BF96" s="91">
        <f t="shared" si="54"/>
        <v>-1539.6</v>
      </c>
      <c r="BG96" s="91">
        <f t="shared" si="76"/>
        <v>60.800000000000182</v>
      </c>
      <c r="BH96" s="91">
        <f t="shared" si="77"/>
        <v>210.39999999999964</v>
      </c>
      <c r="BI96" s="91">
        <f t="shared" si="78"/>
        <v>360</v>
      </c>
      <c r="BJ96" s="91">
        <f t="shared" si="79"/>
        <v>510.80000000000018</v>
      </c>
      <c r="BK96" s="91">
        <f t="shared" si="59"/>
        <v>660.39999999999964</v>
      </c>
      <c r="BM96" s="75">
        <f t="shared" si="60"/>
        <v>270</v>
      </c>
      <c r="BN96" s="92">
        <f t="shared" si="61"/>
        <v>-4.2962962962962904E-2</v>
      </c>
      <c r="BO96" s="92">
        <f t="shared" si="62"/>
        <v>-0.15111111111111122</v>
      </c>
      <c r="BP96" s="92">
        <f t="shared" si="63"/>
        <v>-0.25925925925925924</v>
      </c>
      <c r="BQ96" s="92">
        <f t="shared" si="64"/>
        <v>-0.367037037037037</v>
      </c>
      <c r="BR96" s="92">
        <f t="shared" si="65"/>
        <v>-0.47518518518518515</v>
      </c>
      <c r="BS96" s="92">
        <f t="shared" si="66"/>
        <v>1.4339622641509477E-2</v>
      </c>
      <c r="BT96" s="92">
        <f t="shared" si="67"/>
        <v>4.9622641509433879E-2</v>
      </c>
      <c r="BU96" s="92">
        <f t="shared" si="68"/>
        <v>8.4905660377358486E-2</v>
      </c>
      <c r="BV96" s="92">
        <f t="shared" si="69"/>
        <v>0.12047169811320758</v>
      </c>
      <c r="BW96" s="92">
        <f t="shared" si="70"/>
        <v>0.155754716981132</v>
      </c>
    </row>
    <row r="97" spans="1:75" s="75" customFormat="1" x14ac:dyDescent="0.25">
      <c r="A97" s="76" t="str">
        <f>"G4 Gain (-) ou perte (+) par an en % en fonction des prestations annuelles et de la franchise choisie pour une prime mensuelle de base de "&amp;F11&amp;" frs par rapport au total à payer avec la franchise ordinaire de 300 frs "</f>
        <v xml:space="preserve">G4 Gain (-) ou perte (+) par an en % en fonction des prestations annuelles et de la franchise choisie pour une prime mensuelle de base de 305.2 frs par rapport au total à payer avec la franchise ordinaire de 300 frs </v>
      </c>
      <c r="W97" s="75">
        <v>280</v>
      </c>
      <c r="X97" s="87">
        <f t="shared" si="28"/>
        <v>3360</v>
      </c>
      <c r="Y97" s="90">
        <f t="shared" si="21"/>
        <v>3220.8</v>
      </c>
      <c r="Z97" s="90">
        <f t="shared" si="22"/>
        <v>2870.3999999999996</v>
      </c>
      <c r="AA97" s="90">
        <f t="shared" si="23"/>
        <v>2520</v>
      </c>
      <c r="AB97" s="90">
        <f t="shared" si="24"/>
        <v>2170.8000000000002</v>
      </c>
      <c r="AC97" s="90">
        <f t="shared" si="29"/>
        <v>1820.4</v>
      </c>
      <c r="AE97" s="75">
        <f t="shared" si="30"/>
        <v>280</v>
      </c>
      <c r="AF97" s="87">
        <f t="shared" si="31"/>
        <v>4360</v>
      </c>
      <c r="AG97" s="87">
        <f t="shared" si="32"/>
        <v>4420.8</v>
      </c>
      <c r="AH97" s="87">
        <f t="shared" si="33"/>
        <v>4570.3999999999996</v>
      </c>
      <c r="AI97" s="87">
        <f t="shared" si="34"/>
        <v>4720</v>
      </c>
      <c r="AJ97" s="87">
        <f t="shared" si="35"/>
        <v>4870.8</v>
      </c>
      <c r="AK97" s="87">
        <f t="shared" si="36"/>
        <v>5020.3999999999996</v>
      </c>
      <c r="AM97" s="87">
        <f t="shared" si="37"/>
        <v>280</v>
      </c>
      <c r="AN97" s="87">
        <f t="shared" si="38"/>
        <v>-139.19999999999982</v>
      </c>
      <c r="AO97" s="87">
        <f t="shared" si="39"/>
        <v>-489.60000000000036</v>
      </c>
      <c r="AP97" s="87">
        <f t="shared" si="40"/>
        <v>-840</v>
      </c>
      <c r="AQ97" s="87">
        <f t="shared" si="41"/>
        <v>-1189.1999999999998</v>
      </c>
      <c r="AR97" s="87">
        <f t="shared" si="42"/>
        <v>-1539.6</v>
      </c>
      <c r="AT97" s="87">
        <f t="shared" si="43"/>
        <v>280</v>
      </c>
      <c r="AU97" s="87">
        <f t="shared" si="44"/>
        <v>60.800000000000182</v>
      </c>
      <c r="AV97" s="87">
        <f t="shared" si="45"/>
        <v>210.39999999999964</v>
      </c>
      <c r="AW97" s="87">
        <f t="shared" si="46"/>
        <v>360</v>
      </c>
      <c r="AX97" s="87">
        <f t="shared" si="47"/>
        <v>510.80000000000018</v>
      </c>
      <c r="AY97" s="87">
        <f t="shared" si="48"/>
        <v>660.39999999999964</v>
      </c>
      <c r="BA97" s="75">
        <f t="shared" si="71"/>
        <v>280</v>
      </c>
      <c r="BB97" s="91">
        <f t="shared" si="72"/>
        <v>-139.19999999999982</v>
      </c>
      <c r="BC97" s="91">
        <f t="shared" si="73"/>
        <v>-489.60000000000036</v>
      </c>
      <c r="BD97" s="91">
        <f t="shared" si="74"/>
        <v>-840</v>
      </c>
      <c r="BE97" s="91">
        <f t="shared" si="75"/>
        <v>-1189.1999999999998</v>
      </c>
      <c r="BF97" s="91">
        <f t="shared" si="54"/>
        <v>-1539.6</v>
      </c>
      <c r="BG97" s="91">
        <f t="shared" si="76"/>
        <v>60.800000000000182</v>
      </c>
      <c r="BH97" s="91">
        <f t="shared" si="77"/>
        <v>210.39999999999964</v>
      </c>
      <c r="BI97" s="91">
        <f t="shared" si="78"/>
        <v>360</v>
      </c>
      <c r="BJ97" s="91">
        <f t="shared" si="79"/>
        <v>510.80000000000018</v>
      </c>
      <c r="BK97" s="91">
        <f t="shared" si="59"/>
        <v>660.39999999999964</v>
      </c>
      <c r="BM97" s="75">
        <f t="shared" si="60"/>
        <v>280</v>
      </c>
      <c r="BN97" s="92">
        <f t="shared" si="61"/>
        <v>-4.1428571428571377E-2</v>
      </c>
      <c r="BO97" s="92">
        <f t="shared" si="62"/>
        <v>-0.14571428571428582</v>
      </c>
      <c r="BP97" s="92">
        <f t="shared" si="63"/>
        <v>-0.25</v>
      </c>
      <c r="BQ97" s="92">
        <f t="shared" si="64"/>
        <v>-0.35392857142857137</v>
      </c>
      <c r="BR97" s="92">
        <f t="shared" si="65"/>
        <v>-0.45821428571428569</v>
      </c>
      <c r="BS97" s="92">
        <f t="shared" si="66"/>
        <v>1.3944954128440408E-2</v>
      </c>
      <c r="BT97" s="92">
        <f t="shared" si="67"/>
        <v>4.8256880733944872E-2</v>
      </c>
      <c r="BU97" s="92">
        <f t="shared" si="68"/>
        <v>8.2568807339449546E-2</v>
      </c>
      <c r="BV97" s="92">
        <f t="shared" si="69"/>
        <v>0.11715596330275234</v>
      </c>
      <c r="BW97" s="92">
        <f t="shared" si="70"/>
        <v>0.1514678899082568</v>
      </c>
    </row>
    <row r="98" spans="1:75" s="75" customFormat="1" x14ac:dyDescent="0.25">
      <c r="W98" s="75">
        <v>290</v>
      </c>
      <c r="X98" s="87">
        <f t="shared" si="28"/>
        <v>3480</v>
      </c>
      <c r="Y98" s="90">
        <f t="shared" si="21"/>
        <v>3340.8</v>
      </c>
      <c r="Z98" s="90">
        <f t="shared" si="22"/>
        <v>2990.3999999999996</v>
      </c>
      <c r="AA98" s="90">
        <f t="shared" si="23"/>
        <v>2640</v>
      </c>
      <c r="AB98" s="90">
        <f t="shared" si="24"/>
        <v>2290.8000000000002</v>
      </c>
      <c r="AC98" s="90">
        <f t="shared" si="29"/>
        <v>1940.4</v>
      </c>
      <c r="AE98" s="75">
        <f t="shared" si="30"/>
        <v>290</v>
      </c>
      <c r="AF98" s="87">
        <f t="shared" si="31"/>
        <v>4480</v>
      </c>
      <c r="AG98" s="87">
        <f t="shared" si="32"/>
        <v>4540.8</v>
      </c>
      <c r="AH98" s="87">
        <f t="shared" si="33"/>
        <v>4690.3999999999996</v>
      </c>
      <c r="AI98" s="87">
        <f t="shared" si="34"/>
        <v>4840</v>
      </c>
      <c r="AJ98" s="87">
        <f t="shared" si="35"/>
        <v>4990.8</v>
      </c>
      <c r="AK98" s="87">
        <f t="shared" si="36"/>
        <v>5140.3999999999996</v>
      </c>
      <c r="AM98" s="87">
        <f t="shared" si="37"/>
        <v>290</v>
      </c>
      <c r="AN98" s="87">
        <f t="shared" si="38"/>
        <v>-139.19999999999982</v>
      </c>
      <c r="AO98" s="87">
        <f t="shared" si="39"/>
        <v>-489.60000000000036</v>
      </c>
      <c r="AP98" s="87">
        <f t="shared" si="40"/>
        <v>-840</v>
      </c>
      <c r="AQ98" s="87">
        <f t="shared" si="41"/>
        <v>-1189.1999999999998</v>
      </c>
      <c r="AR98" s="87">
        <f t="shared" si="42"/>
        <v>-1539.6</v>
      </c>
      <c r="AT98" s="87">
        <f t="shared" si="43"/>
        <v>290</v>
      </c>
      <c r="AU98" s="87">
        <f t="shared" si="44"/>
        <v>60.800000000000182</v>
      </c>
      <c r="AV98" s="87">
        <f t="shared" si="45"/>
        <v>210.39999999999964</v>
      </c>
      <c r="AW98" s="87">
        <f t="shared" si="46"/>
        <v>360</v>
      </c>
      <c r="AX98" s="87">
        <f t="shared" si="47"/>
        <v>510.80000000000018</v>
      </c>
      <c r="AY98" s="87">
        <f t="shared" si="48"/>
        <v>660.39999999999964</v>
      </c>
      <c r="BA98" s="75">
        <f t="shared" si="71"/>
        <v>290</v>
      </c>
      <c r="BB98" s="91">
        <f t="shared" si="72"/>
        <v>-139.19999999999982</v>
      </c>
      <c r="BC98" s="91">
        <f t="shared" si="73"/>
        <v>-489.60000000000036</v>
      </c>
      <c r="BD98" s="91">
        <f t="shared" si="74"/>
        <v>-840</v>
      </c>
      <c r="BE98" s="91">
        <f t="shared" si="75"/>
        <v>-1189.1999999999998</v>
      </c>
      <c r="BF98" s="91">
        <f t="shared" si="54"/>
        <v>-1539.6</v>
      </c>
      <c r="BG98" s="91">
        <f t="shared" si="76"/>
        <v>60.800000000000182</v>
      </c>
      <c r="BH98" s="91">
        <f t="shared" si="77"/>
        <v>210.39999999999964</v>
      </c>
      <c r="BI98" s="91">
        <f t="shared" si="78"/>
        <v>360</v>
      </c>
      <c r="BJ98" s="91">
        <f t="shared" si="79"/>
        <v>510.80000000000018</v>
      </c>
      <c r="BK98" s="91">
        <f t="shared" si="59"/>
        <v>660.39999999999964</v>
      </c>
      <c r="BM98" s="75">
        <f t="shared" si="60"/>
        <v>290</v>
      </c>
      <c r="BN98" s="92">
        <f t="shared" si="61"/>
        <v>-3.9999999999999945E-2</v>
      </c>
      <c r="BO98" s="92">
        <f t="shared" si="62"/>
        <v>-0.14068965517241389</v>
      </c>
      <c r="BP98" s="92">
        <f t="shared" si="63"/>
        <v>-0.2413793103448276</v>
      </c>
      <c r="BQ98" s="92">
        <f t="shared" si="64"/>
        <v>-0.34172413793103446</v>
      </c>
      <c r="BR98" s="92">
        <f t="shared" si="65"/>
        <v>-0.44241379310344825</v>
      </c>
      <c r="BS98" s="92">
        <f t="shared" si="66"/>
        <v>1.3571428571428613E-2</v>
      </c>
      <c r="BT98" s="92">
        <f t="shared" si="67"/>
        <v>4.6964285714285632E-2</v>
      </c>
      <c r="BU98" s="92">
        <f t="shared" si="68"/>
        <v>8.0357142857142863E-2</v>
      </c>
      <c r="BV98" s="92">
        <f t="shared" si="69"/>
        <v>0.11401785714285718</v>
      </c>
      <c r="BW98" s="92">
        <f t="shared" si="70"/>
        <v>0.1474107142857142</v>
      </c>
    </row>
    <row r="99" spans="1:75" s="75" customFormat="1" x14ac:dyDescent="0.25">
      <c r="A99" s="77" t="s">
        <v>31</v>
      </c>
      <c r="W99" s="75">
        <v>300</v>
      </c>
      <c r="X99" s="87">
        <f t="shared" si="28"/>
        <v>3600</v>
      </c>
      <c r="Y99" s="90">
        <f t="shared" si="21"/>
        <v>3460.8</v>
      </c>
      <c r="Z99" s="90">
        <f t="shared" si="22"/>
        <v>3110.3999999999996</v>
      </c>
      <c r="AA99" s="90">
        <f t="shared" si="23"/>
        <v>2760</v>
      </c>
      <c r="AB99" s="90">
        <f t="shared" si="24"/>
        <v>2410.8000000000002</v>
      </c>
      <c r="AC99" s="90">
        <f t="shared" si="29"/>
        <v>2060.4</v>
      </c>
      <c r="AE99" s="75">
        <f t="shared" si="30"/>
        <v>300</v>
      </c>
      <c r="AF99" s="87">
        <f t="shared" si="31"/>
        <v>4600</v>
      </c>
      <c r="AG99" s="87">
        <f t="shared" si="32"/>
        <v>4660.8</v>
      </c>
      <c r="AH99" s="87">
        <f t="shared" si="33"/>
        <v>4810.3999999999996</v>
      </c>
      <c r="AI99" s="87">
        <f t="shared" si="34"/>
        <v>4960</v>
      </c>
      <c r="AJ99" s="87">
        <f t="shared" si="35"/>
        <v>5110.8</v>
      </c>
      <c r="AK99" s="87">
        <f t="shared" si="36"/>
        <v>5260.4</v>
      </c>
      <c r="AM99" s="87">
        <f t="shared" si="37"/>
        <v>300</v>
      </c>
      <c r="AN99" s="87">
        <f t="shared" si="38"/>
        <v>-139.19999999999982</v>
      </c>
      <c r="AO99" s="87">
        <f t="shared" si="39"/>
        <v>-489.60000000000036</v>
      </c>
      <c r="AP99" s="87">
        <f t="shared" si="40"/>
        <v>-840</v>
      </c>
      <c r="AQ99" s="87">
        <f t="shared" si="41"/>
        <v>-1189.1999999999998</v>
      </c>
      <c r="AR99" s="87">
        <f t="shared" si="42"/>
        <v>-1539.6</v>
      </c>
      <c r="AT99" s="87">
        <f t="shared" si="43"/>
        <v>300</v>
      </c>
      <c r="AU99" s="87">
        <f t="shared" si="44"/>
        <v>60.800000000000182</v>
      </c>
      <c r="AV99" s="87">
        <f t="shared" si="45"/>
        <v>210.39999999999964</v>
      </c>
      <c r="AW99" s="87">
        <f t="shared" si="46"/>
        <v>360</v>
      </c>
      <c r="AX99" s="87">
        <f t="shared" si="47"/>
        <v>510.80000000000018</v>
      </c>
      <c r="AY99" s="87">
        <f t="shared" si="48"/>
        <v>660.39999999999964</v>
      </c>
      <c r="BA99" s="75">
        <f t="shared" si="71"/>
        <v>300</v>
      </c>
      <c r="BB99" s="91">
        <f t="shared" si="72"/>
        <v>-139.19999999999982</v>
      </c>
      <c r="BC99" s="91">
        <f t="shared" si="73"/>
        <v>-489.60000000000036</v>
      </c>
      <c r="BD99" s="91">
        <f t="shared" si="74"/>
        <v>-840</v>
      </c>
      <c r="BE99" s="91">
        <f t="shared" si="75"/>
        <v>-1189.1999999999998</v>
      </c>
      <c r="BF99" s="91">
        <f t="shared" si="54"/>
        <v>-1539.6</v>
      </c>
      <c r="BG99" s="91">
        <f t="shared" si="76"/>
        <v>60.800000000000182</v>
      </c>
      <c r="BH99" s="91">
        <f t="shared" si="77"/>
        <v>210.39999999999964</v>
      </c>
      <c r="BI99" s="91">
        <f t="shared" si="78"/>
        <v>360</v>
      </c>
      <c r="BJ99" s="91">
        <f t="shared" si="79"/>
        <v>510.80000000000018</v>
      </c>
      <c r="BK99" s="91">
        <f t="shared" si="59"/>
        <v>660.39999999999964</v>
      </c>
      <c r="BM99" s="75">
        <f t="shared" si="60"/>
        <v>300</v>
      </c>
      <c r="BN99" s="92">
        <f t="shared" si="61"/>
        <v>-3.8666666666666613E-2</v>
      </c>
      <c r="BO99" s="92">
        <f t="shared" si="62"/>
        <v>-0.13600000000000009</v>
      </c>
      <c r="BP99" s="92">
        <f t="shared" si="63"/>
        <v>-0.23333333333333334</v>
      </c>
      <c r="BQ99" s="92">
        <f t="shared" si="64"/>
        <v>-0.33033333333333326</v>
      </c>
      <c r="BR99" s="92">
        <f t="shared" si="65"/>
        <v>-0.42766666666666664</v>
      </c>
      <c r="BS99" s="92">
        <f t="shared" si="66"/>
        <v>1.3217391304347865E-2</v>
      </c>
      <c r="BT99" s="92">
        <f t="shared" si="67"/>
        <v>4.5739130434782532E-2</v>
      </c>
      <c r="BU99" s="92">
        <f t="shared" si="68"/>
        <v>7.8260869565217397E-2</v>
      </c>
      <c r="BV99" s="92">
        <f t="shared" si="69"/>
        <v>0.1110434782608696</v>
      </c>
      <c r="BW99" s="92">
        <f t="shared" si="70"/>
        <v>0.14356521739130426</v>
      </c>
    </row>
    <row r="100" spans="1:75" s="75" customFormat="1" x14ac:dyDescent="0.25">
      <c r="A100" s="77" t="s">
        <v>17</v>
      </c>
      <c r="W100" s="75">
        <v>310</v>
      </c>
      <c r="X100" s="87">
        <f t="shared" si="28"/>
        <v>3720</v>
      </c>
      <c r="Y100" s="90">
        <f t="shared" si="21"/>
        <v>3580.8</v>
      </c>
      <c r="Z100" s="90">
        <f t="shared" si="22"/>
        <v>3230.3999999999996</v>
      </c>
      <c r="AA100" s="90">
        <f t="shared" si="23"/>
        <v>2880</v>
      </c>
      <c r="AB100" s="90">
        <f t="shared" si="24"/>
        <v>2530.8000000000002</v>
      </c>
      <c r="AC100" s="90">
        <f t="shared" si="29"/>
        <v>2180.4</v>
      </c>
      <c r="AE100" s="75">
        <f t="shared" si="30"/>
        <v>310</v>
      </c>
      <c r="AF100" s="87">
        <f t="shared" si="31"/>
        <v>4720</v>
      </c>
      <c r="AG100" s="87">
        <f t="shared" si="32"/>
        <v>4780.8</v>
      </c>
      <c r="AH100" s="87">
        <f t="shared" si="33"/>
        <v>4930.3999999999996</v>
      </c>
      <c r="AI100" s="87">
        <f t="shared" si="34"/>
        <v>5080</v>
      </c>
      <c r="AJ100" s="87">
        <f t="shared" si="35"/>
        <v>5230.8</v>
      </c>
      <c r="AK100" s="87">
        <f t="shared" si="36"/>
        <v>5380.4</v>
      </c>
      <c r="AM100" s="87">
        <f t="shared" si="37"/>
        <v>310</v>
      </c>
      <c r="AN100" s="87">
        <f t="shared" si="38"/>
        <v>-139.19999999999982</v>
      </c>
      <c r="AO100" s="87">
        <f t="shared" si="39"/>
        <v>-489.60000000000036</v>
      </c>
      <c r="AP100" s="87">
        <f t="shared" si="40"/>
        <v>-840</v>
      </c>
      <c r="AQ100" s="87">
        <f t="shared" si="41"/>
        <v>-1189.1999999999998</v>
      </c>
      <c r="AR100" s="87">
        <f t="shared" si="42"/>
        <v>-1539.6</v>
      </c>
      <c r="AT100" s="87">
        <f t="shared" si="43"/>
        <v>310</v>
      </c>
      <c r="AU100" s="87">
        <f t="shared" si="44"/>
        <v>60.800000000000182</v>
      </c>
      <c r="AV100" s="87">
        <f t="shared" si="45"/>
        <v>210.39999999999964</v>
      </c>
      <c r="AW100" s="87">
        <f t="shared" si="46"/>
        <v>360</v>
      </c>
      <c r="AX100" s="87">
        <f t="shared" si="47"/>
        <v>510.80000000000018</v>
      </c>
      <c r="AY100" s="87">
        <f t="shared" si="48"/>
        <v>660.39999999999964</v>
      </c>
      <c r="BA100" s="75">
        <f t="shared" si="71"/>
        <v>310</v>
      </c>
      <c r="BB100" s="91">
        <f t="shared" si="72"/>
        <v>-139.19999999999982</v>
      </c>
      <c r="BC100" s="91">
        <f t="shared" si="73"/>
        <v>-489.60000000000036</v>
      </c>
      <c r="BD100" s="91">
        <f t="shared" si="74"/>
        <v>-840</v>
      </c>
      <c r="BE100" s="91">
        <f t="shared" si="75"/>
        <v>-1189.1999999999998</v>
      </c>
      <c r="BF100" s="91">
        <f t="shared" si="54"/>
        <v>-1539.6</v>
      </c>
      <c r="BG100" s="91">
        <f t="shared" si="76"/>
        <v>60.800000000000182</v>
      </c>
      <c r="BH100" s="91">
        <f t="shared" si="77"/>
        <v>210.39999999999964</v>
      </c>
      <c r="BI100" s="91">
        <f t="shared" si="78"/>
        <v>360</v>
      </c>
      <c r="BJ100" s="91">
        <f t="shared" si="79"/>
        <v>510.80000000000018</v>
      </c>
      <c r="BK100" s="91">
        <f t="shared" si="59"/>
        <v>660.39999999999964</v>
      </c>
      <c r="BM100" s="75">
        <f t="shared" si="60"/>
        <v>310</v>
      </c>
      <c r="BN100" s="92">
        <f t="shared" si="61"/>
        <v>-3.7419354838709631E-2</v>
      </c>
      <c r="BO100" s="92">
        <f t="shared" si="62"/>
        <v>-0.13161290322580654</v>
      </c>
      <c r="BP100" s="92">
        <f t="shared" si="63"/>
        <v>-0.22580645161290322</v>
      </c>
      <c r="BQ100" s="92">
        <f t="shared" si="64"/>
        <v>-0.31967741935483868</v>
      </c>
      <c r="BR100" s="92">
        <f t="shared" si="65"/>
        <v>-0.41387096774193544</v>
      </c>
      <c r="BS100" s="92">
        <f t="shared" si="66"/>
        <v>1.2881355932203428E-2</v>
      </c>
      <c r="BT100" s="92">
        <f t="shared" si="67"/>
        <v>4.45762711864406E-2</v>
      </c>
      <c r="BU100" s="92">
        <f t="shared" si="68"/>
        <v>7.6271186440677971E-2</v>
      </c>
      <c r="BV100" s="92">
        <f t="shared" si="69"/>
        <v>0.10822033898305089</v>
      </c>
      <c r="BW100" s="92">
        <f t="shared" si="70"/>
        <v>0.13991525423728807</v>
      </c>
    </row>
    <row r="101" spans="1:75" s="75" customFormat="1" x14ac:dyDescent="0.25">
      <c r="A101" s="77" t="s">
        <v>40</v>
      </c>
      <c r="W101" s="75">
        <v>320</v>
      </c>
      <c r="X101" s="87">
        <f t="shared" si="28"/>
        <v>3840</v>
      </c>
      <c r="Y101" s="90">
        <f t="shared" si="21"/>
        <v>3700.8</v>
      </c>
      <c r="Z101" s="90">
        <f t="shared" si="22"/>
        <v>3350.3999999999996</v>
      </c>
      <c r="AA101" s="90">
        <f t="shared" si="23"/>
        <v>3000</v>
      </c>
      <c r="AB101" s="90">
        <f t="shared" si="24"/>
        <v>2650.8</v>
      </c>
      <c r="AC101" s="90">
        <f t="shared" si="29"/>
        <v>2300.4</v>
      </c>
      <c r="AE101" s="75">
        <f t="shared" si="30"/>
        <v>320</v>
      </c>
      <c r="AF101" s="87">
        <f t="shared" si="31"/>
        <v>4840</v>
      </c>
      <c r="AG101" s="87">
        <f t="shared" si="32"/>
        <v>4900.8</v>
      </c>
      <c r="AH101" s="87">
        <f t="shared" si="33"/>
        <v>5050.3999999999996</v>
      </c>
      <c r="AI101" s="87">
        <f t="shared" si="34"/>
        <v>5200</v>
      </c>
      <c r="AJ101" s="87">
        <f t="shared" si="35"/>
        <v>5350.8</v>
      </c>
      <c r="AK101" s="87">
        <f t="shared" si="36"/>
        <v>5500.4</v>
      </c>
      <c r="AM101" s="87">
        <f t="shared" si="37"/>
        <v>320</v>
      </c>
      <c r="AN101" s="87">
        <f t="shared" si="38"/>
        <v>-139.19999999999982</v>
      </c>
      <c r="AO101" s="87">
        <f t="shared" si="39"/>
        <v>-489.60000000000036</v>
      </c>
      <c r="AP101" s="87">
        <f t="shared" si="40"/>
        <v>-840</v>
      </c>
      <c r="AQ101" s="87">
        <f t="shared" si="41"/>
        <v>-1189.1999999999998</v>
      </c>
      <c r="AR101" s="87">
        <f t="shared" si="42"/>
        <v>-1539.6</v>
      </c>
      <c r="AT101" s="87">
        <f t="shared" si="43"/>
        <v>320</v>
      </c>
      <c r="AU101" s="87">
        <f t="shared" si="44"/>
        <v>60.800000000000182</v>
      </c>
      <c r="AV101" s="87">
        <f t="shared" si="45"/>
        <v>210.39999999999964</v>
      </c>
      <c r="AW101" s="87">
        <f t="shared" si="46"/>
        <v>360</v>
      </c>
      <c r="AX101" s="87">
        <f t="shared" si="47"/>
        <v>510.80000000000018</v>
      </c>
      <c r="AY101" s="87">
        <f t="shared" si="48"/>
        <v>660.39999999999964</v>
      </c>
      <c r="BA101" s="75">
        <f t="shared" si="71"/>
        <v>320</v>
      </c>
      <c r="BB101" s="91">
        <f t="shared" si="72"/>
        <v>-139.19999999999982</v>
      </c>
      <c r="BC101" s="91">
        <f t="shared" si="73"/>
        <v>-489.60000000000036</v>
      </c>
      <c r="BD101" s="91">
        <f t="shared" si="74"/>
        <v>-840</v>
      </c>
      <c r="BE101" s="91">
        <f t="shared" si="75"/>
        <v>-1189.1999999999998</v>
      </c>
      <c r="BF101" s="91">
        <f t="shared" si="54"/>
        <v>-1539.6</v>
      </c>
      <c r="BG101" s="91">
        <f t="shared" si="76"/>
        <v>60.800000000000182</v>
      </c>
      <c r="BH101" s="91">
        <f t="shared" si="77"/>
        <v>210.39999999999964</v>
      </c>
      <c r="BI101" s="91">
        <f t="shared" si="78"/>
        <v>360</v>
      </c>
      <c r="BJ101" s="91">
        <f t="shared" si="79"/>
        <v>510.80000000000018</v>
      </c>
      <c r="BK101" s="91">
        <f t="shared" si="59"/>
        <v>660.39999999999964</v>
      </c>
      <c r="BM101" s="75">
        <f t="shared" si="60"/>
        <v>320</v>
      </c>
      <c r="BN101" s="92">
        <f t="shared" si="61"/>
        <v>-3.6249999999999956E-2</v>
      </c>
      <c r="BO101" s="92">
        <f t="shared" si="62"/>
        <v>-0.12750000000000009</v>
      </c>
      <c r="BP101" s="92">
        <f t="shared" si="63"/>
        <v>-0.21875</v>
      </c>
      <c r="BQ101" s="92">
        <f t="shared" si="64"/>
        <v>-0.30968749999999995</v>
      </c>
      <c r="BR101" s="92">
        <f t="shared" si="65"/>
        <v>-0.4009375</v>
      </c>
      <c r="BS101" s="92">
        <f t="shared" si="66"/>
        <v>1.2561983471074418E-2</v>
      </c>
      <c r="BT101" s="92">
        <f t="shared" si="67"/>
        <v>4.3471074380165217E-2</v>
      </c>
      <c r="BU101" s="92">
        <f t="shared" si="68"/>
        <v>7.43801652892562E-2</v>
      </c>
      <c r="BV101" s="92">
        <f t="shared" si="69"/>
        <v>0.10553719008264467</v>
      </c>
      <c r="BW101" s="92">
        <f t="shared" si="70"/>
        <v>0.13644628099173547</v>
      </c>
    </row>
    <row r="102" spans="1:75" s="75" customFormat="1" x14ac:dyDescent="0.25">
      <c r="W102" s="75">
        <v>330</v>
      </c>
      <c r="X102" s="87">
        <f t="shared" si="28"/>
        <v>3960</v>
      </c>
      <c r="Y102" s="90">
        <f t="shared" ref="Y102:Y119" si="80">MAX($X102*(1-$B$12),$X102-$C$12)</f>
        <v>3820.8</v>
      </c>
      <c r="Z102" s="90">
        <f t="shared" ref="Z102:Z119" si="81">MAX($X102*(1-$B$13),$X102-$C$13)</f>
        <v>3470.3999999999996</v>
      </c>
      <c r="AA102" s="90">
        <f t="shared" ref="AA102:AA119" si="82">MAX($X102*(1-$B$14),$X102-$C$14)</f>
        <v>3120</v>
      </c>
      <c r="AB102" s="90">
        <f t="shared" ref="AB102:AB119" si="83">MAX($X102*(1-$B$15),$X102-$C$15)</f>
        <v>2770.8</v>
      </c>
      <c r="AC102" s="90">
        <f t="shared" si="29"/>
        <v>2420.4</v>
      </c>
      <c r="AE102" s="75">
        <f t="shared" si="30"/>
        <v>330</v>
      </c>
      <c r="AF102" s="87">
        <f t="shared" si="31"/>
        <v>4960</v>
      </c>
      <c r="AG102" s="87">
        <f t="shared" si="32"/>
        <v>5020.8</v>
      </c>
      <c r="AH102" s="87">
        <f t="shared" si="33"/>
        <v>5170.3999999999996</v>
      </c>
      <c r="AI102" s="87">
        <f t="shared" si="34"/>
        <v>5320</v>
      </c>
      <c r="AJ102" s="87">
        <f t="shared" si="35"/>
        <v>5470.8</v>
      </c>
      <c r="AK102" s="87">
        <f t="shared" si="36"/>
        <v>5620.4</v>
      </c>
      <c r="AM102" s="87">
        <f t="shared" si="37"/>
        <v>330</v>
      </c>
      <c r="AN102" s="87">
        <f t="shared" si="38"/>
        <v>-139.19999999999982</v>
      </c>
      <c r="AO102" s="87">
        <f t="shared" si="39"/>
        <v>-489.60000000000036</v>
      </c>
      <c r="AP102" s="87">
        <f t="shared" si="40"/>
        <v>-840</v>
      </c>
      <c r="AQ102" s="87">
        <f t="shared" si="41"/>
        <v>-1189.1999999999998</v>
      </c>
      <c r="AR102" s="87">
        <f t="shared" si="42"/>
        <v>-1539.6</v>
      </c>
      <c r="AT102" s="87">
        <f t="shared" si="43"/>
        <v>330</v>
      </c>
      <c r="AU102" s="87">
        <f t="shared" si="44"/>
        <v>60.800000000000182</v>
      </c>
      <c r="AV102" s="87">
        <f t="shared" si="45"/>
        <v>210.39999999999964</v>
      </c>
      <c r="AW102" s="87">
        <f t="shared" si="46"/>
        <v>360</v>
      </c>
      <c r="AX102" s="87">
        <f t="shared" si="47"/>
        <v>510.80000000000018</v>
      </c>
      <c r="AY102" s="87">
        <f t="shared" si="48"/>
        <v>660.39999999999964</v>
      </c>
      <c r="BA102" s="75">
        <f t="shared" si="71"/>
        <v>330</v>
      </c>
      <c r="BB102" s="91">
        <f t="shared" si="72"/>
        <v>-139.19999999999982</v>
      </c>
      <c r="BC102" s="91">
        <f t="shared" si="73"/>
        <v>-489.60000000000036</v>
      </c>
      <c r="BD102" s="91">
        <f t="shared" si="74"/>
        <v>-840</v>
      </c>
      <c r="BE102" s="91">
        <f t="shared" si="75"/>
        <v>-1189.1999999999998</v>
      </c>
      <c r="BF102" s="91">
        <f t="shared" si="54"/>
        <v>-1539.6</v>
      </c>
      <c r="BG102" s="91">
        <f t="shared" si="76"/>
        <v>60.800000000000182</v>
      </c>
      <c r="BH102" s="91">
        <f t="shared" si="77"/>
        <v>210.39999999999964</v>
      </c>
      <c r="BI102" s="91">
        <f t="shared" si="78"/>
        <v>360</v>
      </c>
      <c r="BJ102" s="91">
        <f t="shared" si="79"/>
        <v>510.80000000000018</v>
      </c>
      <c r="BK102" s="91">
        <f t="shared" si="59"/>
        <v>660.39999999999964</v>
      </c>
      <c r="BM102" s="75">
        <f t="shared" si="60"/>
        <v>330</v>
      </c>
      <c r="BN102" s="92">
        <f t="shared" si="61"/>
        <v>-3.5151515151515107E-2</v>
      </c>
      <c r="BO102" s="92">
        <f t="shared" si="62"/>
        <v>-0.12363636363636372</v>
      </c>
      <c r="BP102" s="92">
        <f t="shared" si="63"/>
        <v>-0.21212121212121213</v>
      </c>
      <c r="BQ102" s="92">
        <f t="shared" si="64"/>
        <v>-0.30030303030303024</v>
      </c>
      <c r="BR102" s="92">
        <f t="shared" si="65"/>
        <v>-0.38878787878787874</v>
      </c>
      <c r="BS102" s="92">
        <f t="shared" si="66"/>
        <v>1.2258064516129069E-2</v>
      </c>
      <c r="BT102" s="92">
        <f t="shared" si="67"/>
        <v>4.2419354838709601E-2</v>
      </c>
      <c r="BU102" s="92">
        <f t="shared" si="68"/>
        <v>7.2580645161290328E-2</v>
      </c>
      <c r="BV102" s="92">
        <f t="shared" si="69"/>
        <v>0.10298387096774198</v>
      </c>
      <c r="BW102" s="92">
        <f t="shared" si="70"/>
        <v>0.1331451612903225</v>
      </c>
    </row>
    <row r="103" spans="1:75" s="75" customFormat="1" x14ac:dyDescent="0.25">
      <c r="A103" s="93" t="s">
        <v>55</v>
      </c>
      <c r="W103" s="75">
        <v>340</v>
      </c>
      <c r="X103" s="87">
        <f t="shared" si="28"/>
        <v>4080</v>
      </c>
      <c r="Y103" s="90">
        <f t="shared" si="80"/>
        <v>3940.8</v>
      </c>
      <c r="Z103" s="90">
        <f t="shared" si="81"/>
        <v>3590.3999999999996</v>
      </c>
      <c r="AA103" s="90">
        <f t="shared" si="82"/>
        <v>3240</v>
      </c>
      <c r="AB103" s="90">
        <f t="shared" si="83"/>
        <v>2890.8</v>
      </c>
      <c r="AC103" s="90">
        <f t="shared" si="29"/>
        <v>2540.4</v>
      </c>
      <c r="AE103" s="75">
        <f t="shared" si="30"/>
        <v>340</v>
      </c>
      <c r="AF103" s="87">
        <f t="shared" ref="AF103:AF119" si="84">X103+AF$69+MIN(($AE$67-AF$69)*0.1,700)</f>
        <v>5080</v>
      </c>
      <c r="AG103" s="87">
        <f t="shared" ref="AG103:AG119" si="85">Y103+AG$69+MIN(($AE$67-AG$69)*0.1,700)</f>
        <v>5140.8</v>
      </c>
      <c r="AH103" s="87">
        <f t="shared" ref="AH103:AH119" si="86">Z103+AH$69+MIN(($AE$67-AH$69)*0.1,700)</f>
        <v>5290.4</v>
      </c>
      <c r="AI103" s="87">
        <f t="shared" ref="AI103:AI119" si="87">AA103+AI$69+MIN(($AE$67-AI$69)*0.1,700)</f>
        <v>5440</v>
      </c>
      <c r="AJ103" s="87">
        <f t="shared" ref="AJ103:AJ119" si="88">AB103+AJ$69+MIN(($AE$67-AJ$69)*0.1,700)</f>
        <v>5590.8</v>
      </c>
      <c r="AK103" s="87">
        <f t="shared" si="36"/>
        <v>5740.4</v>
      </c>
      <c r="AM103" s="87">
        <f t="shared" si="37"/>
        <v>340</v>
      </c>
      <c r="AN103" s="87">
        <f t="shared" ref="AN103:AN119" si="89">Y103-$X103</f>
        <v>-139.19999999999982</v>
      </c>
      <c r="AO103" s="87">
        <f t="shared" ref="AO103:AO119" si="90">Z103-$X103</f>
        <v>-489.60000000000036</v>
      </c>
      <c r="AP103" s="87">
        <f t="shared" ref="AP103:AP119" si="91">AA103-$X103</f>
        <v>-840</v>
      </c>
      <c r="AQ103" s="87">
        <f t="shared" ref="AQ103:AQ119" si="92">AB103-$X103</f>
        <v>-1189.1999999999998</v>
      </c>
      <c r="AR103" s="87">
        <f t="shared" si="42"/>
        <v>-1539.6</v>
      </c>
      <c r="AT103" s="87">
        <f t="shared" si="43"/>
        <v>340</v>
      </c>
      <c r="AU103" s="87">
        <f t="shared" ref="AU103:AU119" si="93">AG103-$AF103</f>
        <v>60.800000000000182</v>
      </c>
      <c r="AV103" s="87">
        <f t="shared" ref="AV103:AV119" si="94">AH103-$AF103</f>
        <v>210.39999999999964</v>
      </c>
      <c r="AW103" s="87">
        <f t="shared" ref="AW103:AW119" si="95">AI103-$AF103</f>
        <v>360</v>
      </c>
      <c r="AX103" s="87">
        <f t="shared" ref="AX103:AX119" si="96">AJ103-$AF103</f>
        <v>510.80000000000018</v>
      </c>
      <c r="AY103" s="87">
        <f t="shared" si="48"/>
        <v>660.39999999999964</v>
      </c>
      <c r="BA103" s="75">
        <f t="shared" si="71"/>
        <v>340</v>
      </c>
      <c r="BB103" s="91">
        <f t="shared" si="72"/>
        <v>-139.19999999999982</v>
      </c>
      <c r="BC103" s="91">
        <f t="shared" si="73"/>
        <v>-489.60000000000036</v>
      </c>
      <c r="BD103" s="91">
        <f t="shared" si="74"/>
        <v>-840</v>
      </c>
      <c r="BE103" s="91">
        <f t="shared" si="75"/>
        <v>-1189.1999999999998</v>
      </c>
      <c r="BF103" s="91">
        <f t="shared" si="54"/>
        <v>-1539.6</v>
      </c>
      <c r="BG103" s="91">
        <f t="shared" si="76"/>
        <v>60.800000000000182</v>
      </c>
      <c r="BH103" s="91">
        <f t="shared" si="77"/>
        <v>210.39999999999964</v>
      </c>
      <c r="BI103" s="91">
        <f t="shared" si="78"/>
        <v>360</v>
      </c>
      <c r="BJ103" s="91">
        <f t="shared" si="79"/>
        <v>510.80000000000018</v>
      </c>
      <c r="BK103" s="91">
        <f t="shared" si="59"/>
        <v>660.39999999999964</v>
      </c>
      <c r="BM103" s="75">
        <f t="shared" si="60"/>
        <v>340</v>
      </c>
      <c r="BN103" s="92">
        <f t="shared" ref="BN103:BN119" si="97">(BB103/$X103)</f>
        <v>-3.4117647058823482E-2</v>
      </c>
      <c r="BO103" s="92">
        <f t="shared" ref="BO103:BO119" si="98">(BC103/$X103)</f>
        <v>-0.12000000000000009</v>
      </c>
      <c r="BP103" s="92">
        <f t="shared" ref="BP103:BP119" si="99">(BD103/$X103)</f>
        <v>-0.20588235294117646</v>
      </c>
      <c r="BQ103" s="92">
        <f t="shared" ref="BQ103:BQ119" si="100">(BE103/$X103)</f>
        <v>-0.29147058823529409</v>
      </c>
      <c r="BR103" s="92">
        <f t="shared" si="65"/>
        <v>-0.37735294117647056</v>
      </c>
      <c r="BS103" s="92">
        <f t="shared" ref="BS103:BS119" si="101">(BG103/$AF103)</f>
        <v>1.1968503937007911E-2</v>
      </c>
      <c r="BT103" s="92">
        <f t="shared" ref="BT103:BT119" si="102">(BH103/$AF103)</f>
        <v>4.1417322834645595E-2</v>
      </c>
      <c r="BU103" s="92">
        <f t="shared" ref="BU103:BU119" si="103">(BI103/$AF103)</f>
        <v>7.0866141732283464E-2</v>
      </c>
      <c r="BV103" s="92">
        <f t="shared" ref="BV103:BV119" si="104">(BJ103/$AF103)</f>
        <v>0.10055118110236225</v>
      </c>
      <c r="BW103" s="92">
        <f t="shared" si="70"/>
        <v>0.12999999999999992</v>
      </c>
    </row>
    <row r="104" spans="1:75" s="75" customFormat="1" x14ac:dyDescent="0.25">
      <c r="A104" s="93" t="s">
        <v>56</v>
      </c>
      <c r="W104" s="75">
        <v>350</v>
      </c>
      <c r="X104" s="87">
        <f t="shared" si="28"/>
        <v>4200</v>
      </c>
      <c r="Y104" s="90">
        <f t="shared" si="80"/>
        <v>4060.8</v>
      </c>
      <c r="Z104" s="90">
        <f t="shared" si="81"/>
        <v>3710.3999999999996</v>
      </c>
      <c r="AA104" s="90">
        <f t="shared" si="82"/>
        <v>3360</v>
      </c>
      <c r="AB104" s="90">
        <f t="shared" si="83"/>
        <v>3010.8</v>
      </c>
      <c r="AC104" s="90">
        <f t="shared" si="29"/>
        <v>2660.4</v>
      </c>
      <c r="AE104" s="75">
        <f t="shared" si="30"/>
        <v>350</v>
      </c>
      <c r="AF104" s="87">
        <f t="shared" si="84"/>
        <v>5200</v>
      </c>
      <c r="AG104" s="87">
        <f t="shared" si="85"/>
        <v>5260.8</v>
      </c>
      <c r="AH104" s="87">
        <f t="shared" si="86"/>
        <v>5410.4</v>
      </c>
      <c r="AI104" s="87">
        <f t="shared" si="87"/>
        <v>5560</v>
      </c>
      <c r="AJ104" s="87">
        <f t="shared" si="88"/>
        <v>5710.8</v>
      </c>
      <c r="AK104" s="87">
        <f t="shared" si="36"/>
        <v>5860.4</v>
      </c>
      <c r="AM104" s="87">
        <f t="shared" si="37"/>
        <v>350</v>
      </c>
      <c r="AN104" s="87">
        <f t="shared" si="89"/>
        <v>-139.19999999999982</v>
      </c>
      <c r="AO104" s="87">
        <f t="shared" si="90"/>
        <v>-489.60000000000036</v>
      </c>
      <c r="AP104" s="87">
        <f t="shared" si="91"/>
        <v>-840</v>
      </c>
      <c r="AQ104" s="87">
        <f t="shared" si="92"/>
        <v>-1189.1999999999998</v>
      </c>
      <c r="AR104" s="87">
        <f t="shared" si="42"/>
        <v>-1539.6</v>
      </c>
      <c r="AT104" s="87">
        <f t="shared" si="43"/>
        <v>350</v>
      </c>
      <c r="AU104" s="87">
        <f t="shared" si="93"/>
        <v>60.800000000000182</v>
      </c>
      <c r="AV104" s="87">
        <f t="shared" si="94"/>
        <v>210.39999999999964</v>
      </c>
      <c r="AW104" s="87">
        <f t="shared" si="95"/>
        <v>360</v>
      </c>
      <c r="AX104" s="87">
        <f t="shared" si="96"/>
        <v>510.80000000000018</v>
      </c>
      <c r="AY104" s="87">
        <f t="shared" si="48"/>
        <v>660.39999999999964</v>
      </c>
      <c r="BA104" s="75">
        <f t="shared" si="71"/>
        <v>350</v>
      </c>
      <c r="BB104" s="91">
        <f t="shared" si="72"/>
        <v>-139.19999999999982</v>
      </c>
      <c r="BC104" s="91">
        <f t="shared" si="73"/>
        <v>-489.60000000000036</v>
      </c>
      <c r="BD104" s="91">
        <f t="shared" si="74"/>
        <v>-840</v>
      </c>
      <c r="BE104" s="91">
        <f t="shared" si="75"/>
        <v>-1189.1999999999998</v>
      </c>
      <c r="BF104" s="91">
        <f t="shared" si="54"/>
        <v>-1539.6</v>
      </c>
      <c r="BG104" s="91">
        <f t="shared" si="76"/>
        <v>60.800000000000182</v>
      </c>
      <c r="BH104" s="91">
        <f t="shared" si="77"/>
        <v>210.39999999999964</v>
      </c>
      <c r="BI104" s="91">
        <f t="shared" si="78"/>
        <v>360</v>
      </c>
      <c r="BJ104" s="91">
        <f t="shared" si="79"/>
        <v>510.80000000000018</v>
      </c>
      <c r="BK104" s="91">
        <f t="shared" si="59"/>
        <v>660.39999999999964</v>
      </c>
      <c r="BM104" s="75">
        <f t="shared" si="60"/>
        <v>350</v>
      </c>
      <c r="BN104" s="92">
        <f t="shared" si="97"/>
        <v>-3.3142857142857099E-2</v>
      </c>
      <c r="BO104" s="92">
        <f t="shared" si="98"/>
        <v>-0.11657142857142866</v>
      </c>
      <c r="BP104" s="92">
        <f t="shared" si="99"/>
        <v>-0.2</v>
      </c>
      <c r="BQ104" s="92">
        <f t="shared" si="100"/>
        <v>-0.28314285714285709</v>
      </c>
      <c r="BR104" s="92">
        <f t="shared" si="65"/>
        <v>-0.36657142857142855</v>
      </c>
      <c r="BS104" s="92">
        <f t="shared" si="101"/>
        <v>1.1692307692307728E-2</v>
      </c>
      <c r="BT104" s="92">
        <f t="shared" si="102"/>
        <v>4.0461538461538389E-2</v>
      </c>
      <c r="BU104" s="92">
        <f t="shared" si="103"/>
        <v>6.9230769230769235E-2</v>
      </c>
      <c r="BV104" s="92">
        <f t="shared" si="104"/>
        <v>9.823076923076926E-2</v>
      </c>
      <c r="BW104" s="92">
        <f t="shared" si="70"/>
        <v>0.12699999999999992</v>
      </c>
    </row>
    <row r="105" spans="1:75" s="75" customFormat="1" x14ac:dyDescent="0.25">
      <c r="A105" s="93" t="s">
        <v>55</v>
      </c>
      <c r="W105" s="75">
        <v>360</v>
      </c>
      <c r="X105" s="87">
        <f t="shared" si="28"/>
        <v>4320</v>
      </c>
      <c r="Y105" s="90">
        <f t="shared" si="80"/>
        <v>4180.8</v>
      </c>
      <c r="Z105" s="90">
        <f t="shared" si="81"/>
        <v>3830.3999999999996</v>
      </c>
      <c r="AA105" s="90">
        <f t="shared" si="82"/>
        <v>3480</v>
      </c>
      <c r="AB105" s="90">
        <f t="shared" si="83"/>
        <v>3130.8</v>
      </c>
      <c r="AC105" s="90">
        <f t="shared" si="29"/>
        <v>2780.4</v>
      </c>
      <c r="AE105" s="75">
        <f t="shared" si="30"/>
        <v>360</v>
      </c>
      <c r="AF105" s="87">
        <f t="shared" si="84"/>
        <v>5320</v>
      </c>
      <c r="AG105" s="87">
        <f t="shared" si="85"/>
        <v>5380.8</v>
      </c>
      <c r="AH105" s="87">
        <f t="shared" si="86"/>
        <v>5530.4</v>
      </c>
      <c r="AI105" s="87">
        <f t="shared" si="87"/>
        <v>5680</v>
      </c>
      <c r="AJ105" s="87">
        <f t="shared" si="88"/>
        <v>5830.8</v>
      </c>
      <c r="AK105" s="87">
        <f t="shared" si="36"/>
        <v>5980.4</v>
      </c>
      <c r="AM105" s="87">
        <f t="shared" si="37"/>
        <v>360</v>
      </c>
      <c r="AN105" s="87">
        <f t="shared" si="89"/>
        <v>-139.19999999999982</v>
      </c>
      <c r="AO105" s="87">
        <f t="shared" si="90"/>
        <v>-489.60000000000036</v>
      </c>
      <c r="AP105" s="87">
        <f t="shared" si="91"/>
        <v>-840</v>
      </c>
      <c r="AQ105" s="87">
        <f t="shared" si="92"/>
        <v>-1189.1999999999998</v>
      </c>
      <c r="AR105" s="87">
        <f t="shared" si="42"/>
        <v>-1539.6</v>
      </c>
      <c r="AT105" s="87">
        <f t="shared" si="43"/>
        <v>360</v>
      </c>
      <c r="AU105" s="87">
        <f t="shared" si="93"/>
        <v>60.800000000000182</v>
      </c>
      <c r="AV105" s="87">
        <f t="shared" si="94"/>
        <v>210.39999999999964</v>
      </c>
      <c r="AW105" s="87">
        <f t="shared" si="95"/>
        <v>360</v>
      </c>
      <c r="AX105" s="87">
        <f t="shared" si="96"/>
        <v>510.80000000000018</v>
      </c>
      <c r="AY105" s="87">
        <f t="shared" si="48"/>
        <v>660.39999999999964</v>
      </c>
      <c r="BA105" s="75">
        <f t="shared" si="71"/>
        <v>360</v>
      </c>
      <c r="BB105" s="91">
        <f t="shared" si="72"/>
        <v>-139.19999999999982</v>
      </c>
      <c r="BC105" s="91">
        <f t="shared" si="73"/>
        <v>-489.60000000000036</v>
      </c>
      <c r="BD105" s="91">
        <f t="shared" si="74"/>
        <v>-840</v>
      </c>
      <c r="BE105" s="91">
        <f t="shared" si="75"/>
        <v>-1189.1999999999998</v>
      </c>
      <c r="BF105" s="91">
        <f t="shared" si="54"/>
        <v>-1539.6</v>
      </c>
      <c r="BG105" s="91">
        <f t="shared" si="76"/>
        <v>60.800000000000182</v>
      </c>
      <c r="BH105" s="91">
        <f t="shared" si="77"/>
        <v>210.39999999999964</v>
      </c>
      <c r="BI105" s="91">
        <f t="shared" si="78"/>
        <v>360</v>
      </c>
      <c r="BJ105" s="91">
        <f t="shared" si="79"/>
        <v>510.80000000000018</v>
      </c>
      <c r="BK105" s="91">
        <f t="shared" si="59"/>
        <v>660.39999999999964</v>
      </c>
      <c r="BM105" s="75">
        <f t="shared" si="60"/>
        <v>360</v>
      </c>
      <c r="BN105" s="92">
        <f t="shared" si="97"/>
        <v>-3.222222222222218E-2</v>
      </c>
      <c r="BO105" s="92">
        <f t="shared" si="98"/>
        <v>-0.11333333333333341</v>
      </c>
      <c r="BP105" s="92">
        <f t="shared" si="99"/>
        <v>-0.19444444444444445</v>
      </c>
      <c r="BQ105" s="92">
        <f t="shared" si="100"/>
        <v>-0.27527777777777773</v>
      </c>
      <c r="BR105" s="92">
        <f t="shared" si="65"/>
        <v>-0.35638888888888887</v>
      </c>
      <c r="BS105" s="92">
        <f t="shared" si="101"/>
        <v>1.1428571428571463E-2</v>
      </c>
      <c r="BT105" s="92">
        <f t="shared" si="102"/>
        <v>3.9548872180451063E-2</v>
      </c>
      <c r="BU105" s="92">
        <f t="shared" si="103"/>
        <v>6.7669172932330823E-2</v>
      </c>
      <c r="BV105" s="92">
        <f t="shared" si="104"/>
        <v>9.6015037593984998E-2</v>
      </c>
      <c r="BW105" s="92">
        <f t="shared" si="70"/>
        <v>0.1241353383458646</v>
      </c>
    </row>
    <row r="106" spans="1:75" s="75" customFormat="1" x14ac:dyDescent="0.25">
      <c r="A106" s="93" t="s">
        <v>56</v>
      </c>
      <c r="W106" s="75">
        <v>370</v>
      </c>
      <c r="X106" s="87">
        <f t="shared" si="28"/>
        <v>4440</v>
      </c>
      <c r="Y106" s="90">
        <f t="shared" si="80"/>
        <v>4300.8</v>
      </c>
      <c r="Z106" s="90">
        <f t="shared" si="81"/>
        <v>3950.3999999999996</v>
      </c>
      <c r="AA106" s="90">
        <f t="shared" si="82"/>
        <v>3600</v>
      </c>
      <c r="AB106" s="90">
        <f t="shared" si="83"/>
        <v>3250.8</v>
      </c>
      <c r="AC106" s="90">
        <f t="shared" si="29"/>
        <v>2900.4</v>
      </c>
      <c r="AE106" s="75">
        <f t="shared" si="30"/>
        <v>370</v>
      </c>
      <c r="AF106" s="87">
        <f t="shared" si="84"/>
        <v>5440</v>
      </c>
      <c r="AG106" s="87">
        <f t="shared" si="85"/>
        <v>5500.8</v>
      </c>
      <c r="AH106" s="87">
        <f t="shared" si="86"/>
        <v>5650.4</v>
      </c>
      <c r="AI106" s="87">
        <f t="shared" si="87"/>
        <v>5800</v>
      </c>
      <c r="AJ106" s="87">
        <f t="shared" si="88"/>
        <v>5950.8</v>
      </c>
      <c r="AK106" s="87">
        <f t="shared" si="36"/>
        <v>6100.4</v>
      </c>
      <c r="AM106" s="87">
        <f t="shared" si="37"/>
        <v>370</v>
      </c>
      <c r="AN106" s="87">
        <f t="shared" si="89"/>
        <v>-139.19999999999982</v>
      </c>
      <c r="AO106" s="87">
        <f t="shared" si="90"/>
        <v>-489.60000000000036</v>
      </c>
      <c r="AP106" s="87">
        <f t="shared" si="91"/>
        <v>-840</v>
      </c>
      <c r="AQ106" s="87">
        <f t="shared" si="92"/>
        <v>-1189.1999999999998</v>
      </c>
      <c r="AR106" s="87">
        <f t="shared" si="42"/>
        <v>-1539.6</v>
      </c>
      <c r="AT106" s="87">
        <f t="shared" si="43"/>
        <v>370</v>
      </c>
      <c r="AU106" s="87">
        <f t="shared" si="93"/>
        <v>60.800000000000182</v>
      </c>
      <c r="AV106" s="87">
        <f t="shared" si="94"/>
        <v>210.39999999999964</v>
      </c>
      <c r="AW106" s="87">
        <f t="shared" si="95"/>
        <v>360</v>
      </c>
      <c r="AX106" s="87">
        <f t="shared" si="96"/>
        <v>510.80000000000018</v>
      </c>
      <c r="AY106" s="87">
        <f t="shared" si="48"/>
        <v>660.39999999999964</v>
      </c>
      <c r="BA106" s="75">
        <f t="shared" si="71"/>
        <v>370</v>
      </c>
      <c r="BB106" s="91">
        <f t="shared" si="72"/>
        <v>-139.19999999999982</v>
      </c>
      <c r="BC106" s="91">
        <f t="shared" si="73"/>
        <v>-489.60000000000036</v>
      </c>
      <c r="BD106" s="91">
        <f t="shared" si="74"/>
        <v>-840</v>
      </c>
      <c r="BE106" s="91">
        <f t="shared" si="75"/>
        <v>-1189.1999999999998</v>
      </c>
      <c r="BF106" s="91">
        <f t="shared" si="54"/>
        <v>-1539.6</v>
      </c>
      <c r="BG106" s="91">
        <f t="shared" si="76"/>
        <v>60.800000000000182</v>
      </c>
      <c r="BH106" s="91">
        <f t="shared" si="77"/>
        <v>210.39999999999964</v>
      </c>
      <c r="BI106" s="91">
        <f t="shared" si="78"/>
        <v>360</v>
      </c>
      <c r="BJ106" s="91">
        <f t="shared" si="79"/>
        <v>510.80000000000018</v>
      </c>
      <c r="BK106" s="91">
        <f t="shared" si="59"/>
        <v>660.39999999999964</v>
      </c>
      <c r="BM106" s="75">
        <f t="shared" si="60"/>
        <v>370</v>
      </c>
      <c r="BN106" s="92">
        <f t="shared" si="97"/>
        <v>-3.1351351351351309E-2</v>
      </c>
      <c r="BO106" s="92">
        <f t="shared" si="98"/>
        <v>-0.11027027027027035</v>
      </c>
      <c r="BP106" s="92">
        <f t="shared" si="99"/>
        <v>-0.1891891891891892</v>
      </c>
      <c r="BQ106" s="92">
        <f t="shared" si="100"/>
        <v>-0.26783783783783782</v>
      </c>
      <c r="BR106" s="92">
        <f t="shared" si="65"/>
        <v>-0.34675675675675671</v>
      </c>
      <c r="BS106" s="92">
        <f t="shared" si="101"/>
        <v>1.1176470588235328E-2</v>
      </c>
      <c r="BT106" s="92">
        <f t="shared" si="102"/>
        <v>3.8676470588235229E-2</v>
      </c>
      <c r="BU106" s="92">
        <f t="shared" si="103"/>
        <v>6.6176470588235295E-2</v>
      </c>
      <c r="BV106" s="92">
        <f t="shared" si="104"/>
        <v>9.3897058823529445E-2</v>
      </c>
      <c r="BW106" s="92">
        <f t="shared" si="70"/>
        <v>0.12139705882352934</v>
      </c>
    </row>
    <row r="107" spans="1:75" s="75" customFormat="1" x14ac:dyDescent="0.25">
      <c r="W107" s="75">
        <v>380</v>
      </c>
      <c r="X107" s="87">
        <f t="shared" si="28"/>
        <v>4560</v>
      </c>
      <c r="Y107" s="90">
        <f t="shared" si="80"/>
        <v>4420.8</v>
      </c>
      <c r="Z107" s="90">
        <f t="shared" si="81"/>
        <v>4070.3999999999996</v>
      </c>
      <c r="AA107" s="90">
        <f t="shared" si="82"/>
        <v>3720</v>
      </c>
      <c r="AB107" s="90">
        <f t="shared" si="83"/>
        <v>3370.8</v>
      </c>
      <c r="AC107" s="90">
        <f t="shared" si="29"/>
        <v>3020.4</v>
      </c>
      <c r="AE107" s="75">
        <f t="shared" si="30"/>
        <v>380</v>
      </c>
      <c r="AF107" s="87">
        <f t="shared" si="84"/>
        <v>5560</v>
      </c>
      <c r="AG107" s="87">
        <f t="shared" si="85"/>
        <v>5620.8</v>
      </c>
      <c r="AH107" s="87">
        <f t="shared" si="86"/>
        <v>5770.4</v>
      </c>
      <c r="AI107" s="87">
        <f t="shared" si="87"/>
        <v>5920</v>
      </c>
      <c r="AJ107" s="87">
        <f t="shared" si="88"/>
        <v>6070.8</v>
      </c>
      <c r="AK107" s="87">
        <f t="shared" si="36"/>
        <v>6220.4</v>
      </c>
      <c r="AM107" s="87">
        <f t="shared" si="37"/>
        <v>380</v>
      </c>
      <c r="AN107" s="87">
        <f t="shared" si="89"/>
        <v>-139.19999999999982</v>
      </c>
      <c r="AO107" s="87">
        <f t="shared" si="90"/>
        <v>-489.60000000000036</v>
      </c>
      <c r="AP107" s="87">
        <f t="shared" si="91"/>
        <v>-840</v>
      </c>
      <c r="AQ107" s="87">
        <f t="shared" si="92"/>
        <v>-1189.1999999999998</v>
      </c>
      <c r="AR107" s="87">
        <f t="shared" si="42"/>
        <v>-1539.6</v>
      </c>
      <c r="AT107" s="87">
        <f t="shared" si="43"/>
        <v>380</v>
      </c>
      <c r="AU107" s="87">
        <f t="shared" si="93"/>
        <v>60.800000000000182</v>
      </c>
      <c r="AV107" s="87">
        <f t="shared" si="94"/>
        <v>210.39999999999964</v>
      </c>
      <c r="AW107" s="87">
        <f t="shared" si="95"/>
        <v>360</v>
      </c>
      <c r="AX107" s="87">
        <f t="shared" si="96"/>
        <v>510.80000000000018</v>
      </c>
      <c r="AY107" s="87">
        <f t="shared" si="48"/>
        <v>660.39999999999964</v>
      </c>
      <c r="BA107" s="75">
        <f t="shared" si="71"/>
        <v>380</v>
      </c>
      <c r="BB107" s="91">
        <f t="shared" si="72"/>
        <v>-139.19999999999982</v>
      </c>
      <c r="BC107" s="91">
        <f t="shared" si="73"/>
        <v>-489.60000000000036</v>
      </c>
      <c r="BD107" s="91">
        <f t="shared" si="74"/>
        <v>-840</v>
      </c>
      <c r="BE107" s="91">
        <f t="shared" si="75"/>
        <v>-1189.1999999999998</v>
      </c>
      <c r="BF107" s="91">
        <f t="shared" si="54"/>
        <v>-1539.6</v>
      </c>
      <c r="BG107" s="91">
        <f t="shared" si="76"/>
        <v>60.800000000000182</v>
      </c>
      <c r="BH107" s="91">
        <f t="shared" si="77"/>
        <v>210.39999999999964</v>
      </c>
      <c r="BI107" s="91">
        <f t="shared" si="78"/>
        <v>360</v>
      </c>
      <c r="BJ107" s="91">
        <f t="shared" si="79"/>
        <v>510.80000000000018</v>
      </c>
      <c r="BK107" s="91">
        <f t="shared" si="59"/>
        <v>660.39999999999964</v>
      </c>
      <c r="BM107" s="75">
        <f t="shared" si="60"/>
        <v>380</v>
      </c>
      <c r="BN107" s="92">
        <f t="shared" si="97"/>
        <v>-3.0526315789473644E-2</v>
      </c>
      <c r="BO107" s="92">
        <f t="shared" si="98"/>
        <v>-0.10736842105263165</v>
      </c>
      <c r="BP107" s="92">
        <f t="shared" si="99"/>
        <v>-0.18421052631578946</v>
      </c>
      <c r="BQ107" s="92">
        <f t="shared" si="100"/>
        <v>-0.26078947368421046</v>
      </c>
      <c r="BR107" s="92">
        <f t="shared" si="65"/>
        <v>-0.33763157894736839</v>
      </c>
      <c r="BS107" s="92">
        <f t="shared" si="101"/>
        <v>1.0935251798561184E-2</v>
      </c>
      <c r="BT107" s="92">
        <f t="shared" si="102"/>
        <v>3.7841726618704968E-2</v>
      </c>
      <c r="BU107" s="92">
        <f t="shared" si="103"/>
        <v>6.4748201438848921E-2</v>
      </c>
      <c r="BV107" s="92">
        <f t="shared" si="104"/>
        <v>9.187050359712233E-2</v>
      </c>
      <c r="BW107" s="92">
        <f t="shared" si="70"/>
        <v>0.11877697841726612</v>
      </c>
    </row>
    <row r="108" spans="1:75" s="75" customFormat="1" x14ac:dyDescent="0.25">
      <c r="A108" s="81" t="s">
        <v>57</v>
      </c>
      <c r="W108" s="75">
        <v>390</v>
      </c>
      <c r="X108" s="87">
        <f t="shared" si="28"/>
        <v>4680</v>
      </c>
      <c r="Y108" s="90">
        <f t="shared" si="80"/>
        <v>4540.8</v>
      </c>
      <c r="Z108" s="90">
        <f t="shared" si="81"/>
        <v>4190.3999999999996</v>
      </c>
      <c r="AA108" s="90">
        <f t="shared" si="82"/>
        <v>3840</v>
      </c>
      <c r="AB108" s="90">
        <f t="shared" si="83"/>
        <v>3490.8</v>
      </c>
      <c r="AC108" s="90">
        <f t="shared" si="29"/>
        <v>3140.4</v>
      </c>
      <c r="AE108" s="75">
        <f t="shared" si="30"/>
        <v>390</v>
      </c>
      <c r="AF108" s="87">
        <f t="shared" si="84"/>
        <v>5680</v>
      </c>
      <c r="AG108" s="87">
        <f t="shared" si="85"/>
        <v>5740.8</v>
      </c>
      <c r="AH108" s="87">
        <f t="shared" si="86"/>
        <v>5890.4</v>
      </c>
      <c r="AI108" s="87">
        <f t="shared" si="87"/>
        <v>6040</v>
      </c>
      <c r="AJ108" s="87">
        <f t="shared" si="88"/>
        <v>6190.8</v>
      </c>
      <c r="AK108" s="87">
        <f t="shared" si="36"/>
        <v>6340.4</v>
      </c>
      <c r="AM108" s="87">
        <f t="shared" si="37"/>
        <v>390</v>
      </c>
      <c r="AN108" s="87">
        <f t="shared" si="89"/>
        <v>-139.19999999999982</v>
      </c>
      <c r="AO108" s="87">
        <f t="shared" si="90"/>
        <v>-489.60000000000036</v>
      </c>
      <c r="AP108" s="87">
        <f t="shared" si="91"/>
        <v>-840</v>
      </c>
      <c r="AQ108" s="87">
        <f t="shared" si="92"/>
        <v>-1189.1999999999998</v>
      </c>
      <c r="AR108" s="87">
        <f t="shared" si="42"/>
        <v>-1539.6</v>
      </c>
      <c r="AT108" s="87">
        <f t="shared" si="43"/>
        <v>390</v>
      </c>
      <c r="AU108" s="87">
        <f t="shared" si="93"/>
        <v>60.800000000000182</v>
      </c>
      <c r="AV108" s="87">
        <f t="shared" si="94"/>
        <v>210.39999999999964</v>
      </c>
      <c r="AW108" s="87">
        <f t="shared" si="95"/>
        <v>360</v>
      </c>
      <c r="AX108" s="87">
        <f t="shared" si="96"/>
        <v>510.80000000000018</v>
      </c>
      <c r="AY108" s="87">
        <f t="shared" si="48"/>
        <v>660.39999999999964</v>
      </c>
      <c r="BA108" s="75">
        <f t="shared" si="71"/>
        <v>390</v>
      </c>
      <c r="BB108" s="91">
        <f t="shared" si="72"/>
        <v>-139.19999999999982</v>
      </c>
      <c r="BC108" s="91">
        <f t="shared" si="73"/>
        <v>-489.60000000000036</v>
      </c>
      <c r="BD108" s="91">
        <f t="shared" si="74"/>
        <v>-840</v>
      </c>
      <c r="BE108" s="91">
        <f t="shared" si="75"/>
        <v>-1189.1999999999998</v>
      </c>
      <c r="BF108" s="91">
        <f t="shared" si="54"/>
        <v>-1539.6</v>
      </c>
      <c r="BG108" s="91">
        <f t="shared" si="76"/>
        <v>60.800000000000182</v>
      </c>
      <c r="BH108" s="91">
        <f t="shared" si="77"/>
        <v>210.39999999999964</v>
      </c>
      <c r="BI108" s="91">
        <f t="shared" si="78"/>
        <v>360</v>
      </c>
      <c r="BJ108" s="91">
        <f t="shared" si="79"/>
        <v>510.80000000000018</v>
      </c>
      <c r="BK108" s="91">
        <f t="shared" si="59"/>
        <v>660.39999999999964</v>
      </c>
      <c r="BM108" s="75">
        <f t="shared" si="60"/>
        <v>390</v>
      </c>
      <c r="BN108" s="92">
        <f t="shared" si="97"/>
        <v>-2.9743589743589705E-2</v>
      </c>
      <c r="BO108" s="92">
        <f t="shared" si="98"/>
        <v>-0.10461538461538469</v>
      </c>
      <c r="BP108" s="92">
        <f t="shared" si="99"/>
        <v>-0.17948717948717949</v>
      </c>
      <c r="BQ108" s="92">
        <f t="shared" si="100"/>
        <v>-0.25410256410256404</v>
      </c>
      <c r="BR108" s="92">
        <f t="shared" si="65"/>
        <v>-0.32897435897435895</v>
      </c>
      <c r="BS108" s="92">
        <f t="shared" si="101"/>
        <v>1.0704225352112708E-2</v>
      </c>
      <c r="BT108" s="92">
        <f t="shared" si="102"/>
        <v>3.7042253521126695E-2</v>
      </c>
      <c r="BU108" s="92">
        <f t="shared" si="103"/>
        <v>6.3380281690140844E-2</v>
      </c>
      <c r="BV108" s="92">
        <f t="shared" si="104"/>
        <v>8.992957746478876E-2</v>
      </c>
      <c r="BW108" s="92">
        <f t="shared" si="70"/>
        <v>0.11626760563380276</v>
      </c>
    </row>
    <row r="109" spans="1:75" s="75" customFormat="1" x14ac:dyDescent="0.25">
      <c r="A109" s="81" t="s">
        <v>58</v>
      </c>
      <c r="W109" s="75">
        <v>400</v>
      </c>
      <c r="X109" s="87">
        <f t="shared" si="28"/>
        <v>4800</v>
      </c>
      <c r="Y109" s="90">
        <f t="shared" si="80"/>
        <v>4660.8</v>
      </c>
      <c r="Z109" s="90">
        <f t="shared" si="81"/>
        <v>4310.3999999999996</v>
      </c>
      <c r="AA109" s="90">
        <f t="shared" si="82"/>
        <v>3960</v>
      </c>
      <c r="AB109" s="90">
        <f t="shared" si="83"/>
        <v>3610.8</v>
      </c>
      <c r="AC109" s="90">
        <f t="shared" si="29"/>
        <v>3260.4</v>
      </c>
      <c r="AE109" s="75">
        <f t="shared" si="30"/>
        <v>400</v>
      </c>
      <c r="AF109" s="87">
        <f t="shared" si="84"/>
        <v>5800</v>
      </c>
      <c r="AG109" s="87">
        <f t="shared" si="85"/>
        <v>5860.8</v>
      </c>
      <c r="AH109" s="87">
        <f t="shared" si="86"/>
        <v>6010.4</v>
      </c>
      <c r="AI109" s="87">
        <f t="shared" si="87"/>
        <v>6160</v>
      </c>
      <c r="AJ109" s="87">
        <f t="shared" si="88"/>
        <v>6310.8</v>
      </c>
      <c r="AK109" s="87">
        <f t="shared" si="36"/>
        <v>6460.4</v>
      </c>
      <c r="AM109" s="87">
        <f t="shared" si="37"/>
        <v>400</v>
      </c>
      <c r="AN109" s="87">
        <f t="shared" si="89"/>
        <v>-139.19999999999982</v>
      </c>
      <c r="AO109" s="87">
        <f t="shared" si="90"/>
        <v>-489.60000000000036</v>
      </c>
      <c r="AP109" s="87">
        <f t="shared" si="91"/>
        <v>-840</v>
      </c>
      <c r="AQ109" s="87">
        <f t="shared" si="92"/>
        <v>-1189.1999999999998</v>
      </c>
      <c r="AR109" s="87">
        <f t="shared" si="42"/>
        <v>-1539.6</v>
      </c>
      <c r="AT109" s="87">
        <f t="shared" si="43"/>
        <v>400</v>
      </c>
      <c r="AU109" s="87">
        <f t="shared" si="93"/>
        <v>60.800000000000182</v>
      </c>
      <c r="AV109" s="87">
        <f t="shared" si="94"/>
        <v>210.39999999999964</v>
      </c>
      <c r="AW109" s="87">
        <f t="shared" si="95"/>
        <v>360</v>
      </c>
      <c r="AX109" s="87">
        <f t="shared" si="96"/>
        <v>510.80000000000018</v>
      </c>
      <c r="AY109" s="87">
        <f t="shared" si="48"/>
        <v>660.39999999999964</v>
      </c>
      <c r="BA109" s="75">
        <f t="shared" si="71"/>
        <v>400</v>
      </c>
      <c r="BB109" s="91">
        <f t="shared" si="72"/>
        <v>-139.19999999999982</v>
      </c>
      <c r="BC109" s="91">
        <f t="shared" si="73"/>
        <v>-489.60000000000036</v>
      </c>
      <c r="BD109" s="91">
        <f t="shared" si="74"/>
        <v>-840</v>
      </c>
      <c r="BE109" s="91">
        <f t="shared" si="75"/>
        <v>-1189.1999999999998</v>
      </c>
      <c r="BF109" s="91">
        <f t="shared" si="54"/>
        <v>-1539.6</v>
      </c>
      <c r="BG109" s="91">
        <f t="shared" si="76"/>
        <v>60.800000000000182</v>
      </c>
      <c r="BH109" s="91">
        <f t="shared" si="77"/>
        <v>210.39999999999964</v>
      </c>
      <c r="BI109" s="91">
        <f t="shared" si="78"/>
        <v>360</v>
      </c>
      <c r="BJ109" s="91">
        <f t="shared" si="79"/>
        <v>510.80000000000018</v>
      </c>
      <c r="BK109" s="91">
        <f t="shared" si="59"/>
        <v>660.39999999999964</v>
      </c>
      <c r="BM109" s="75">
        <f t="shared" si="60"/>
        <v>400</v>
      </c>
      <c r="BN109" s="92">
        <f t="shared" si="97"/>
        <v>-2.8999999999999963E-2</v>
      </c>
      <c r="BO109" s="92">
        <f t="shared" si="98"/>
        <v>-0.10200000000000008</v>
      </c>
      <c r="BP109" s="92">
        <f t="shared" si="99"/>
        <v>-0.17499999999999999</v>
      </c>
      <c r="BQ109" s="92">
        <f t="shared" si="100"/>
        <v>-0.24774999999999997</v>
      </c>
      <c r="BR109" s="92">
        <f t="shared" si="65"/>
        <v>-0.32074999999999998</v>
      </c>
      <c r="BS109" s="92">
        <f t="shared" si="101"/>
        <v>1.0482758620689687E-2</v>
      </c>
      <c r="BT109" s="92">
        <f t="shared" si="102"/>
        <v>3.6275862068965457E-2</v>
      </c>
      <c r="BU109" s="92">
        <f t="shared" si="103"/>
        <v>6.2068965517241378E-2</v>
      </c>
      <c r="BV109" s="92">
        <f t="shared" si="104"/>
        <v>8.8068965517241415E-2</v>
      </c>
      <c r="BW109" s="92">
        <f t="shared" si="70"/>
        <v>0.11386206896551718</v>
      </c>
    </row>
    <row r="110" spans="1:75" s="75" customFormat="1" x14ac:dyDescent="0.25">
      <c r="A110" s="81" t="s">
        <v>34</v>
      </c>
      <c r="W110" s="75">
        <v>410</v>
      </c>
      <c r="X110" s="87">
        <f t="shared" si="28"/>
        <v>4920</v>
      </c>
      <c r="Y110" s="90">
        <f t="shared" si="80"/>
        <v>4780.8</v>
      </c>
      <c r="Z110" s="90">
        <f t="shared" si="81"/>
        <v>4430.3999999999996</v>
      </c>
      <c r="AA110" s="90">
        <f t="shared" si="82"/>
        <v>4080</v>
      </c>
      <c r="AB110" s="90">
        <f t="shared" si="83"/>
        <v>3730.8</v>
      </c>
      <c r="AC110" s="90">
        <f t="shared" si="29"/>
        <v>3380.4</v>
      </c>
      <c r="AE110" s="75">
        <f t="shared" si="30"/>
        <v>410</v>
      </c>
      <c r="AF110" s="87">
        <f t="shared" si="84"/>
        <v>5920</v>
      </c>
      <c r="AG110" s="87">
        <f t="shared" si="85"/>
        <v>5980.8</v>
      </c>
      <c r="AH110" s="87">
        <f t="shared" si="86"/>
        <v>6130.4</v>
      </c>
      <c r="AI110" s="87">
        <f t="shared" si="87"/>
        <v>6280</v>
      </c>
      <c r="AJ110" s="87">
        <f t="shared" si="88"/>
        <v>6430.8</v>
      </c>
      <c r="AK110" s="87">
        <f t="shared" si="36"/>
        <v>6580.4</v>
      </c>
      <c r="AM110" s="87">
        <f t="shared" si="37"/>
        <v>410</v>
      </c>
      <c r="AN110" s="87">
        <f t="shared" si="89"/>
        <v>-139.19999999999982</v>
      </c>
      <c r="AO110" s="87">
        <f t="shared" si="90"/>
        <v>-489.60000000000036</v>
      </c>
      <c r="AP110" s="87">
        <f t="shared" si="91"/>
        <v>-840</v>
      </c>
      <c r="AQ110" s="87">
        <f t="shared" si="92"/>
        <v>-1189.1999999999998</v>
      </c>
      <c r="AR110" s="87">
        <f t="shared" si="42"/>
        <v>-1539.6</v>
      </c>
      <c r="AT110" s="87">
        <f t="shared" si="43"/>
        <v>410</v>
      </c>
      <c r="AU110" s="87">
        <f t="shared" si="93"/>
        <v>60.800000000000182</v>
      </c>
      <c r="AV110" s="87">
        <f t="shared" si="94"/>
        <v>210.39999999999964</v>
      </c>
      <c r="AW110" s="87">
        <f t="shared" si="95"/>
        <v>360</v>
      </c>
      <c r="AX110" s="87">
        <f t="shared" si="96"/>
        <v>510.80000000000018</v>
      </c>
      <c r="AY110" s="87">
        <f t="shared" si="48"/>
        <v>660.39999999999964</v>
      </c>
      <c r="BA110" s="75">
        <f t="shared" si="71"/>
        <v>410</v>
      </c>
      <c r="BB110" s="91">
        <f t="shared" si="72"/>
        <v>-139.19999999999982</v>
      </c>
      <c r="BC110" s="91">
        <f t="shared" si="73"/>
        <v>-489.60000000000036</v>
      </c>
      <c r="BD110" s="91">
        <f t="shared" si="74"/>
        <v>-840</v>
      </c>
      <c r="BE110" s="91">
        <f t="shared" si="75"/>
        <v>-1189.1999999999998</v>
      </c>
      <c r="BF110" s="91">
        <f t="shared" si="54"/>
        <v>-1539.6</v>
      </c>
      <c r="BG110" s="91">
        <f t="shared" si="76"/>
        <v>60.800000000000182</v>
      </c>
      <c r="BH110" s="91">
        <f t="shared" si="77"/>
        <v>210.39999999999964</v>
      </c>
      <c r="BI110" s="91">
        <f t="shared" si="78"/>
        <v>360</v>
      </c>
      <c r="BJ110" s="91">
        <f t="shared" si="79"/>
        <v>510.80000000000018</v>
      </c>
      <c r="BK110" s="91">
        <f t="shared" si="59"/>
        <v>660.39999999999964</v>
      </c>
      <c r="BM110" s="75">
        <f t="shared" si="60"/>
        <v>410</v>
      </c>
      <c r="BN110" s="92">
        <f t="shared" si="97"/>
        <v>-2.8292682926829231E-2</v>
      </c>
      <c r="BO110" s="92">
        <f t="shared" si="98"/>
        <v>-9.9512195121951294E-2</v>
      </c>
      <c r="BP110" s="92">
        <f t="shared" si="99"/>
        <v>-0.17073170731707318</v>
      </c>
      <c r="BQ110" s="92">
        <f t="shared" si="100"/>
        <v>-0.2417073170731707</v>
      </c>
      <c r="BR110" s="92">
        <f t="shared" si="65"/>
        <v>-0.31292682926829268</v>
      </c>
      <c r="BS110" s="92">
        <f t="shared" si="101"/>
        <v>1.0270270270270301E-2</v>
      </c>
      <c r="BT110" s="92">
        <f t="shared" si="102"/>
        <v>3.5540540540540476E-2</v>
      </c>
      <c r="BU110" s="92">
        <f t="shared" si="103"/>
        <v>6.0810810810810814E-2</v>
      </c>
      <c r="BV110" s="92">
        <f t="shared" si="104"/>
        <v>8.6283783783783818E-2</v>
      </c>
      <c r="BW110" s="92">
        <f t="shared" si="70"/>
        <v>0.111554054054054</v>
      </c>
    </row>
    <row r="111" spans="1:75" s="75" customFormat="1" x14ac:dyDescent="0.25">
      <c r="W111" s="75">
        <v>420</v>
      </c>
      <c r="X111" s="87">
        <f t="shared" si="28"/>
        <v>5040</v>
      </c>
      <c r="Y111" s="90">
        <f t="shared" si="80"/>
        <v>4900.8</v>
      </c>
      <c r="Z111" s="90">
        <f t="shared" si="81"/>
        <v>4550.3999999999996</v>
      </c>
      <c r="AA111" s="90">
        <f t="shared" si="82"/>
        <v>4200</v>
      </c>
      <c r="AB111" s="90">
        <f t="shared" si="83"/>
        <v>3850.8</v>
      </c>
      <c r="AC111" s="90">
        <f t="shared" si="29"/>
        <v>3500.4</v>
      </c>
      <c r="AE111" s="75">
        <f t="shared" si="30"/>
        <v>420</v>
      </c>
      <c r="AF111" s="87">
        <f t="shared" si="84"/>
        <v>6040</v>
      </c>
      <c r="AG111" s="87">
        <f t="shared" si="85"/>
        <v>6100.8</v>
      </c>
      <c r="AH111" s="87">
        <f t="shared" si="86"/>
        <v>6250.4</v>
      </c>
      <c r="AI111" s="87">
        <f t="shared" si="87"/>
        <v>6400</v>
      </c>
      <c r="AJ111" s="87">
        <f t="shared" si="88"/>
        <v>6550.8</v>
      </c>
      <c r="AK111" s="87">
        <f t="shared" si="36"/>
        <v>6700.4</v>
      </c>
      <c r="AM111" s="87">
        <f t="shared" si="37"/>
        <v>420</v>
      </c>
      <c r="AN111" s="87">
        <f t="shared" si="89"/>
        <v>-139.19999999999982</v>
      </c>
      <c r="AO111" s="87">
        <f t="shared" si="90"/>
        <v>-489.60000000000036</v>
      </c>
      <c r="AP111" s="87">
        <f t="shared" si="91"/>
        <v>-840</v>
      </c>
      <c r="AQ111" s="87">
        <f t="shared" si="92"/>
        <v>-1189.1999999999998</v>
      </c>
      <c r="AR111" s="87">
        <f t="shared" si="42"/>
        <v>-1539.6</v>
      </c>
      <c r="AT111" s="87">
        <f t="shared" si="43"/>
        <v>420</v>
      </c>
      <c r="AU111" s="87">
        <f t="shared" si="93"/>
        <v>60.800000000000182</v>
      </c>
      <c r="AV111" s="87">
        <f t="shared" si="94"/>
        <v>210.39999999999964</v>
      </c>
      <c r="AW111" s="87">
        <f t="shared" si="95"/>
        <v>360</v>
      </c>
      <c r="AX111" s="87">
        <f t="shared" si="96"/>
        <v>510.80000000000018</v>
      </c>
      <c r="AY111" s="87">
        <f t="shared" si="48"/>
        <v>660.39999999999964</v>
      </c>
      <c r="BA111" s="75">
        <f t="shared" si="71"/>
        <v>420</v>
      </c>
      <c r="BB111" s="91">
        <f t="shared" si="72"/>
        <v>-139.19999999999982</v>
      </c>
      <c r="BC111" s="91">
        <f t="shared" si="73"/>
        <v>-489.60000000000036</v>
      </c>
      <c r="BD111" s="91">
        <f t="shared" si="74"/>
        <v>-840</v>
      </c>
      <c r="BE111" s="91">
        <f t="shared" si="75"/>
        <v>-1189.1999999999998</v>
      </c>
      <c r="BF111" s="91">
        <f t="shared" si="54"/>
        <v>-1539.6</v>
      </c>
      <c r="BG111" s="91">
        <f t="shared" si="76"/>
        <v>60.800000000000182</v>
      </c>
      <c r="BH111" s="91">
        <f t="shared" si="77"/>
        <v>210.39999999999964</v>
      </c>
      <c r="BI111" s="91">
        <f t="shared" si="78"/>
        <v>360</v>
      </c>
      <c r="BJ111" s="91">
        <f t="shared" si="79"/>
        <v>510.80000000000018</v>
      </c>
      <c r="BK111" s="91">
        <f t="shared" si="59"/>
        <v>660.39999999999964</v>
      </c>
      <c r="BM111" s="75">
        <f t="shared" si="60"/>
        <v>420</v>
      </c>
      <c r="BN111" s="92">
        <f t="shared" si="97"/>
        <v>-2.7619047619047581E-2</v>
      </c>
      <c r="BO111" s="92">
        <f t="shared" si="98"/>
        <v>-9.7142857142857211E-2</v>
      </c>
      <c r="BP111" s="92">
        <f t="shared" si="99"/>
        <v>-0.16666666666666666</v>
      </c>
      <c r="BQ111" s="92">
        <f t="shared" si="100"/>
        <v>-0.23595238095238091</v>
      </c>
      <c r="BR111" s="92">
        <f t="shared" si="65"/>
        <v>-0.30547619047619046</v>
      </c>
      <c r="BS111" s="92">
        <f t="shared" si="101"/>
        <v>1.0066225165562943E-2</v>
      </c>
      <c r="BT111" s="92">
        <f t="shared" si="102"/>
        <v>3.4834437086092657E-2</v>
      </c>
      <c r="BU111" s="92">
        <f t="shared" si="103"/>
        <v>5.9602649006622516E-2</v>
      </c>
      <c r="BV111" s="92">
        <f t="shared" si="104"/>
        <v>8.4569536423841088E-2</v>
      </c>
      <c r="BW111" s="92">
        <f t="shared" si="70"/>
        <v>0.10933774834437079</v>
      </c>
    </row>
    <row r="112" spans="1:75" s="75" customFormat="1" x14ac:dyDescent="0.25">
      <c r="W112" s="75">
        <v>430</v>
      </c>
      <c r="X112" s="87">
        <f t="shared" si="28"/>
        <v>5160</v>
      </c>
      <c r="Y112" s="90">
        <f t="shared" si="80"/>
        <v>5020.8</v>
      </c>
      <c r="Z112" s="90">
        <f t="shared" si="81"/>
        <v>4670.3999999999996</v>
      </c>
      <c r="AA112" s="90">
        <f t="shared" si="82"/>
        <v>4320</v>
      </c>
      <c r="AB112" s="90">
        <f t="shared" si="83"/>
        <v>3970.8</v>
      </c>
      <c r="AC112" s="90">
        <f t="shared" si="29"/>
        <v>3620.4</v>
      </c>
      <c r="AE112" s="75">
        <f t="shared" si="30"/>
        <v>430</v>
      </c>
      <c r="AF112" s="87">
        <f t="shared" si="84"/>
        <v>6160</v>
      </c>
      <c r="AG112" s="87">
        <f t="shared" si="85"/>
        <v>6220.8</v>
      </c>
      <c r="AH112" s="87">
        <f t="shared" si="86"/>
        <v>6370.4</v>
      </c>
      <c r="AI112" s="87">
        <f t="shared" si="87"/>
        <v>6520</v>
      </c>
      <c r="AJ112" s="87">
        <f t="shared" si="88"/>
        <v>6670.8</v>
      </c>
      <c r="AK112" s="87">
        <f t="shared" si="36"/>
        <v>6820.4</v>
      </c>
      <c r="AM112" s="87">
        <f t="shared" si="37"/>
        <v>430</v>
      </c>
      <c r="AN112" s="87">
        <f t="shared" si="89"/>
        <v>-139.19999999999982</v>
      </c>
      <c r="AO112" s="87">
        <f t="shared" si="90"/>
        <v>-489.60000000000036</v>
      </c>
      <c r="AP112" s="87">
        <f t="shared" si="91"/>
        <v>-840</v>
      </c>
      <c r="AQ112" s="87">
        <f t="shared" si="92"/>
        <v>-1189.1999999999998</v>
      </c>
      <c r="AR112" s="87">
        <f t="shared" si="42"/>
        <v>-1539.6</v>
      </c>
      <c r="AT112" s="87">
        <f t="shared" si="43"/>
        <v>430</v>
      </c>
      <c r="AU112" s="87">
        <f t="shared" si="93"/>
        <v>60.800000000000182</v>
      </c>
      <c r="AV112" s="87">
        <f t="shared" si="94"/>
        <v>210.39999999999964</v>
      </c>
      <c r="AW112" s="87">
        <f t="shared" si="95"/>
        <v>360</v>
      </c>
      <c r="AX112" s="87">
        <f t="shared" si="96"/>
        <v>510.80000000000018</v>
      </c>
      <c r="AY112" s="87">
        <f t="shared" si="48"/>
        <v>660.39999999999964</v>
      </c>
      <c r="BA112" s="75">
        <f t="shared" si="71"/>
        <v>430</v>
      </c>
      <c r="BB112" s="91">
        <f t="shared" si="72"/>
        <v>-139.19999999999982</v>
      </c>
      <c r="BC112" s="91">
        <f t="shared" si="73"/>
        <v>-489.60000000000036</v>
      </c>
      <c r="BD112" s="91">
        <f t="shared" si="74"/>
        <v>-840</v>
      </c>
      <c r="BE112" s="91">
        <f t="shared" si="75"/>
        <v>-1189.1999999999998</v>
      </c>
      <c r="BF112" s="91">
        <f t="shared" si="54"/>
        <v>-1539.6</v>
      </c>
      <c r="BG112" s="91">
        <f t="shared" si="76"/>
        <v>60.800000000000182</v>
      </c>
      <c r="BH112" s="91">
        <f t="shared" si="77"/>
        <v>210.39999999999964</v>
      </c>
      <c r="BI112" s="91">
        <f t="shared" si="78"/>
        <v>360</v>
      </c>
      <c r="BJ112" s="91">
        <f t="shared" si="79"/>
        <v>510.80000000000018</v>
      </c>
      <c r="BK112" s="91">
        <f t="shared" si="59"/>
        <v>660.39999999999964</v>
      </c>
      <c r="BM112" s="75">
        <f t="shared" si="60"/>
        <v>430</v>
      </c>
      <c r="BN112" s="92">
        <f t="shared" si="97"/>
        <v>-2.6976744186046477E-2</v>
      </c>
      <c r="BO112" s="92">
        <f t="shared" si="98"/>
        <v>-9.4883720930232632E-2</v>
      </c>
      <c r="BP112" s="92">
        <f t="shared" si="99"/>
        <v>-0.16279069767441862</v>
      </c>
      <c r="BQ112" s="92">
        <f t="shared" si="100"/>
        <v>-0.23046511627906974</v>
      </c>
      <c r="BR112" s="92">
        <f t="shared" si="65"/>
        <v>-0.29837209302325579</v>
      </c>
      <c r="BS112" s="92">
        <f t="shared" si="101"/>
        <v>9.8701298701299005E-3</v>
      </c>
      <c r="BT112" s="92">
        <f t="shared" si="102"/>
        <v>3.4155844155844099E-2</v>
      </c>
      <c r="BU112" s="92">
        <f t="shared" si="103"/>
        <v>5.844155844155844E-2</v>
      </c>
      <c r="BV112" s="92">
        <f t="shared" si="104"/>
        <v>8.2922077922077952E-2</v>
      </c>
      <c r="BW112" s="92">
        <f t="shared" si="70"/>
        <v>0.10720779220779215</v>
      </c>
    </row>
    <row r="113" spans="1:75" s="75" customFormat="1" x14ac:dyDescent="0.25">
      <c r="W113" s="75">
        <v>440</v>
      </c>
      <c r="X113" s="87">
        <f t="shared" si="28"/>
        <v>5280</v>
      </c>
      <c r="Y113" s="90">
        <f t="shared" si="80"/>
        <v>5140.8</v>
      </c>
      <c r="Z113" s="90">
        <f t="shared" si="81"/>
        <v>4790.3999999999996</v>
      </c>
      <c r="AA113" s="90">
        <f t="shared" si="82"/>
        <v>4440</v>
      </c>
      <c r="AB113" s="90">
        <f t="shared" si="83"/>
        <v>4090.8</v>
      </c>
      <c r="AC113" s="90">
        <f t="shared" si="29"/>
        <v>3740.4</v>
      </c>
      <c r="AE113" s="75">
        <f t="shared" si="30"/>
        <v>440</v>
      </c>
      <c r="AF113" s="87">
        <f t="shared" si="84"/>
        <v>6280</v>
      </c>
      <c r="AG113" s="87">
        <f t="shared" si="85"/>
        <v>6340.8</v>
      </c>
      <c r="AH113" s="87">
        <f t="shared" si="86"/>
        <v>6490.4</v>
      </c>
      <c r="AI113" s="87">
        <f t="shared" si="87"/>
        <v>6640</v>
      </c>
      <c r="AJ113" s="87">
        <f t="shared" si="88"/>
        <v>6790.8</v>
      </c>
      <c r="AK113" s="87">
        <f t="shared" si="36"/>
        <v>6940.4</v>
      </c>
      <c r="AM113" s="87">
        <f t="shared" si="37"/>
        <v>440</v>
      </c>
      <c r="AN113" s="87">
        <f t="shared" si="89"/>
        <v>-139.19999999999982</v>
      </c>
      <c r="AO113" s="87">
        <f t="shared" si="90"/>
        <v>-489.60000000000036</v>
      </c>
      <c r="AP113" s="87">
        <f t="shared" si="91"/>
        <v>-840</v>
      </c>
      <c r="AQ113" s="87">
        <f t="shared" si="92"/>
        <v>-1189.1999999999998</v>
      </c>
      <c r="AR113" s="87">
        <f t="shared" si="42"/>
        <v>-1539.6</v>
      </c>
      <c r="AT113" s="87">
        <f t="shared" si="43"/>
        <v>440</v>
      </c>
      <c r="AU113" s="87">
        <f t="shared" si="93"/>
        <v>60.800000000000182</v>
      </c>
      <c r="AV113" s="87">
        <f t="shared" si="94"/>
        <v>210.39999999999964</v>
      </c>
      <c r="AW113" s="87">
        <f t="shared" si="95"/>
        <v>360</v>
      </c>
      <c r="AX113" s="87">
        <f t="shared" si="96"/>
        <v>510.80000000000018</v>
      </c>
      <c r="AY113" s="87">
        <f t="shared" si="48"/>
        <v>660.39999999999964</v>
      </c>
      <c r="BA113" s="75">
        <f t="shared" si="71"/>
        <v>440</v>
      </c>
      <c r="BB113" s="91">
        <f t="shared" si="72"/>
        <v>-139.19999999999982</v>
      </c>
      <c r="BC113" s="91">
        <f t="shared" si="73"/>
        <v>-489.60000000000036</v>
      </c>
      <c r="BD113" s="91">
        <f t="shared" si="74"/>
        <v>-840</v>
      </c>
      <c r="BE113" s="91">
        <f t="shared" si="75"/>
        <v>-1189.1999999999998</v>
      </c>
      <c r="BF113" s="91">
        <f t="shared" si="54"/>
        <v>-1539.6</v>
      </c>
      <c r="BG113" s="91">
        <f t="shared" si="76"/>
        <v>60.800000000000182</v>
      </c>
      <c r="BH113" s="91">
        <f t="shared" si="77"/>
        <v>210.39999999999964</v>
      </c>
      <c r="BI113" s="91">
        <f t="shared" si="78"/>
        <v>360</v>
      </c>
      <c r="BJ113" s="91">
        <f t="shared" si="79"/>
        <v>510.80000000000018</v>
      </c>
      <c r="BK113" s="91">
        <f t="shared" si="59"/>
        <v>660.39999999999964</v>
      </c>
      <c r="BM113" s="75">
        <f t="shared" si="60"/>
        <v>440</v>
      </c>
      <c r="BN113" s="92">
        <f t="shared" si="97"/>
        <v>-2.6363636363636329E-2</v>
      </c>
      <c r="BO113" s="92">
        <f t="shared" si="98"/>
        <v>-9.2727272727272797E-2</v>
      </c>
      <c r="BP113" s="92">
        <f t="shared" si="99"/>
        <v>-0.15909090909090909</v>
      </c>
      <c r="BQ113" s="92">
        <f t="shared" si="100"/>
        <v>-0.22522727272727269</v>
      </c>
      <c r="BR113" s="92">
        <f t="shared" si="65"/>
        <v>-0.29159090909090907</v>
      </c>
      <c r="BS113" s="92">
        <f t="shared" si="101"/>
        <v>9.6815286624204119E-3</v>
      </c>
      <c r="BT113" s="92">
        <f t="shared" si="102"/>
        <v>3.3503184713375739E-2</v>
      </c>
      <c r="BU113" s="92">
        <f t="shared" si="103"/>
        <v>5.7324840764331211E-2</v>
      </c>
      <c r="BV113" s="92">
        <f t="shared" si="104"/>
        <v>8.133757961783443E-2</v>
      </c>
      <c r="BW113" s="92">
        <f t="shared" si="70"/>
        <v>0.10515923566878975</v>
      </c>
    </row>
    <row r="114" spans="1:75" s="75" customFormat="1" x14ac:dyDescent="0.25">
      <c r="W114" s="75">
        <v>450</v>
      </c>
      <c r="X114" s="87">
        <f t="shared" si="28"/>
        <v>5400</v>
      </c>
      <c r="Y114" s="90">
        <f t="shared" si="80"/>
        <v>5260.8</v>
      </c>
      <c r="Z114" s="90">
        <f t="shared" si="81"/>
        <v>4910.3999999999996</v>
      </c>
      <c r="AA114" s="90">
        <f t="shared" si="82"/>
        <v>4560</v>
      </c>
      <c r="AB114" s="90">
        <f t="shared" si="83"/>
        <v>4210.8</v>
      </c>
      <c r="AC114" s="90">
        <f t="shared" si="29"/>
        <v>3860.4</v>
      </c>
      <c r="AE114" s="75">
        <f t="shared" si="30"/>
        <v>450</v>
      </c>
      <c r="AF114" s="87">
        <f t="shared" si="84"/>
        <v>6400</v>
      </c>
      <c r="AG114" s="87">
        <f t="shared" si="85"/>
        <v>6460.8</v>
      </c>
      <c r="AH114" s="87">
        <f t="shared" si="86"/>
        <v>6610.4</v>
      </c>
      <c r="AI114" s="87">
        <f t="shared" si="87"/>
        <v>6760</v>
      </c>
      <c r="AJ114" s="87">
        <f t="shared" si="88"/>
        <v>6910.8</v>
      </c>
      <c r="AK114" s="87">
        <f t="shared" si="36"/>
        <v>7060.4</v>
      </c>
      <c r="AM114" s="87">
        <f t="shared" si="37"/>
        <v>450</v>
      </c>
      <c r="AN114" s="87">
        <f t="shared" si="89"/>
        <v>-139.19999999999982</v>
      </c>
      <c r="AO114" s="87">
        <f t="shared" si="90"/>
        <v>-489.60000000000036</v>
      </c>
      <c r="AP114" s="87">
        <f t="shared" si="91"/>
        <v>-840</v>
      </c>
      <c r="AQ114" s="87">
        <f t="shared" si="92"/>
        <v>-1189.1999999999998</v>
      </c>
      <c r="AR114" s="87">
        <f t="shared" si="42"/>
        <v>-1539.6</v>
      </c>
      <c r="AT114" s="87">
        <f t="shared" si="43"/>
        <v>450</v>
      </c>
      <c r="AU114" s="87">
        <f t="shared" si="93"/>
        <v>60.800000000000182</v>
      </c>
      <c r="AV114" s="87">
        <f t="shared" si="94"/>
        <v>210.39999999999964</v>
      </c>
      <c r="AW114" s="87">
        <f t="shared" si="95"/>
        <v>360</v>
      </c>
      <c r="AX114" s="87">
        <f t="shared" si="96"/>
        <v>510.80000000000018</v>
      </c>
      <c r="AY114" s="87">
        <f t="shared" si="48"/>
        <v>660.39999999999964</v>
      </c>
      <c r="BA114" s="75">
        <f t="shared" si="71"/>
        <v>450</v>
      </c>
      <c r="BB114" s="91">
        <f t="shared" si="72"/>
        <v>-139.19999999999982</v>
      </c>
      <c r="BC114" s="91">
        <f t="shared" si="73"/>
        <v>-489.60000000000036</v>
      </c>
      <c r="BD114" s="91">
        <f t="shared" si="74"/>
        <v>-840</v>
      </c>
      <c r="BE114" s="91">
        <f t="shared" si="75"/>
        <v>-1189.1999999999998</v>
      </c>
      <c r="BF114" s="91">
        <f t="shared" si="54"/>
        <v>-1539.6</v>
      </c>
      <c r="BG114" s="91">
        <f t="shared" si="76"/>
        <v>60.800000000000182</v>
      </c>
      <c r="BH114" s="91">
        <f t="shared" si="77"/>
        <v>210.39999999999964</v>
      </c>
      <c r="BI114" s="91">
        <f t="shared" si="78"/>
        <v>360</v>
      </c>
      <c r="BJ114" s="91">
        <f t="shared" si="79"/>
        <v>510.80000000000018</v>
      </c>
      <c r="BK114" s="91">
        <f t="shared" si="59"/>
        <v>660.39999999999964</v>
      </c>
      <c r="BM114" s="75">
        <f t="shared" si="60"/>
        <v>450</v>
      </c>
      <c r="BN114" s="92">
        <f t="shared" si="97"/>
        <v>-2.5777777777777743E-2</v>
      </c>
      <c r="BO114" s="92">
        <f t="shared" si="98"/>
        <v>-9.0666666666666729E-2</v>
      </c>
      <c r="BP114" s="92">
        <f t="shared" si="99"/>
        <v>-0.15555555555555556</v>
      </c>
      <c r="BQ114" s="92">
        <f t="shared" si="100"/>
        <v>-0.22022222222222218</v>
      </c>
      <c r="BR114" s="92">
        <f t="shared" si="65"/>
        <v>-0.28511111111111109</v>
      </c>
      <c r="BS114" s="92">
        <f t="shared" si="101"/>
        <v>9.5000000000000293E-3</v>
      </c>
      <c r="BT114" s="92">
        <f t="shared" si="102"/>
        <v>3.2874999999999946E-2</v>
      </c>
      <c r="BU114" s="92">
        <f t="shared" si="103"/>
        <v>5.6250000000000001E-2</v>
      </c>
      <c r="BV114" s="92">
        <f t="shared" si="104"/>
        <v>7.9812500000000022E-2</v>
      </c>
      <c r="BW114" s="92">
        <f t="shared" si="70"/>
        <v>0.10318749999999995</v>
      </c>
    </row>
    <row r="115" spans="1:75" s="75" customFormat="1" x14ac:dyDescent="0.25">
      <c r="W115" s="75">
        <v>460</v>
      </c>
      <c r="X115" s="87">
        <f t="shared" si="28"/>
        <v>5520</v>
      </c>
      <c r="Y115" s="90">
        <f t="shared" si="80"/>
        <v>5380.8</v>
      </c>
      <c r="Z115" s="90">
        <f t="shared" si="81"/>
        <v>5030.3999999999996</v>
      </c>
      <c r="AA115" s="90">
        <f t="shared" si="82"/>
        <v>4680</v>
      </c>
      <c r="AB115" s="90">
        <f t="shared" si="83"/>
        <v>4330.8</v>
      </c>
      <c r="AC115" s="90">
        <f t="shared" si="29"/>
        <v>3980.4</v>
      </c>
      <c r="AE115" s="75">
        <f t="shared" si="30"/>
        <v>460</v>
      </c>
      <c r="AF115" s="87">
        <f t="shared" si="84"/>
        <v>6520</v>
      </c>
      <c r="AG115" s="87">
        <f t="shared" si="85"/>
        <v>6580.8</v>
      </c>
      <c r="AH115" s="87">
        <f t="shared" si="86"/>
        <v>6730.4</v>
      </c>
      <c r="AI115" s="87">
        <f t="shared" si="87"/>
        <v>6880</v>
      </c>
      <c r="AJ115" s="87">
        <f t="shared" si="88"/>
        <v>7030.8</v>
      </c>
      <c r="AK115" s="87">
        <f t="shared" si="36"/>
        <v>7180.4</v>
      </c>
      <c r="AM115" s="87">
        <f t="shared" si="37"/>
        <v>460</v>
      </c>
      <c r="AN115" s="87">
        <f t="shared" si="89"/>
        <v>-139.19999999999982</v>
      </c>
      <c r="AO115" s="87">
        <f t="shared" si="90"/>
        <v>-489.60000000000036</v>
      </c>
      <c r="AP115" s="87">
        <f t="shared" si="91"/>
        <v>-840</v>
      </c>
      <c r="AQ115" s="87">
        <f t="shared" si="92"/>
        <v>-1189.1999999999998</v>
      </c>
      <c r="AR115" s="87">
        <f t="shared" si="42"/>
        <v>-1539.6</v>
      </c>
      <c r="AT115" s="87">
        <f t="shared" si="43"/>
        <v>460</v>
      </c>
      <c r="AU115" s="87">
        <f t="shared" si="93"/>
        <v>60.800000000000182</v>
      </c>
      <c r="AV115" s="87">
        <f t="shared" si="94"/>
        <v>210.39999999999964</v>
      </c>
      <c r="AW115" s="87">
        <f t="shared" si="95"/>
        <v>360</v>
      </c>
      <c r="AX115" s="87">
        <f t="shared" si="96"/>
        <v>510.80000000000018</v>
      </c>
      <c r="AY115" s="87">
        <f t="shared" si="48"/>
        <v>660.39999999999964</v>
      </c>
      <c r="BA115" s="75">
        <f t="shared" si="71"/>
        <v>460</v>
      </c>
      <c r="BB115" s="91">
        <f t="shared" si="72"/>
        <v>-139.19999999999982</v>
      </c>
      <c r="BC115" s="91">
        <f t="shared" si="73"/>
        <v>-489.60000000000036</v>
      </c>
      <c r="BD115" s="91">
        <f t="shared" si="74"/>
        <v>-840</v>
      </c>
      <c r="BE115" s="91">
        <f t="shared" si="75"/>
        <v>-1189.1999999999998</v>
      </c>
      <c r="BF115" s="91">
        <f t="shared" si="54"/>
        <v>-1539.6</v>
      </c>
      <c r="BG115" s="91">
        <f t="shared" si="76"/>
        <v>60.800000000000182</v>
      </c>
      <c r="BH115" s="91">
        <f t="shared" si="77"/>
        <v>210.39999999999964</v>
      </c>
      <c r="BI115" s="91">
        <f t="shared" si="78"/>
        <v>360</v>
      </c>
      <c r="BJ115" s="91">
        <f t="shared" si="79"/>
        <v>510.80000000000018</v>
      </c>
      <c r="BK115" s="91">
        <f t="shared" si="59"/>
        <v>660.39999999999964</v>
      </c>
      <c r="BM115" s="75">
        <f t="shared" si="60"/>
        <v>460</v>
      </c>
      <c r="BN115" s="92">
        <f t="shared" si="97"/>
        <v>-2.5217391304347792E-2</v>
      </c>
      <c r="BO115" s="92">
        <f t="shared" si="98"/>
        <v>-8.8695652173913106E-2</v>
      </c>
      <c r="BP115" s="92">
        <f t="shared" si="99"/>
        <v>-0.15217391304347827</v>
      </c>
      <c r="BQ115" s="92">
        <f t="shared" si="100"/>
        <v>-0.21543478260869561</v>
      </c>
      <c r="BR115" s="92">
        <f t="shared" si="65"/>
        <v>-0.27891304347826085</v>
      </c>
      <c r="BS115" s="92">
        <f t="shared" si="101"/>
        <v>9.3251533742331576E-3</v>
      </c>
      <c r="BT115" s="92">
        <f t="shared" si="102"/>
        <v>3.2269938650306695E-2</v>
      </c>
      <c r="BU115" s="92">
        <f t="shared" si="103"/>
        <v>5.5214723926380369E-2</v>
      </c>
      <c r="BV115" s="92">
        <f t="shared" si="104"/>
        <v>7.8343558282208611E-2</v>
      </c>
      <c r="BW115" s="92">
        <f t="shared" si="70"/>
        <v>0.10128834355828216</v>
      </c>
    </row>
    <row r="116" spans="1:75" s="75" customFormat="1" x14ac:dyDescent="0.25">
      <c r="W116" s="75">
        <v>470</v>
      </c>
      <c r="X116" s="87">
        <f t="shared" si="28"/>
        <v>5640</v>
      </c>
      <c r="Y116" s="90">
        <f t="shared" si="80"/>
        <v>5500.8</v>
      </c>
      <c r="Z116" s="90">
        <f t="shared" si="81"/>
        <v>5150.3999999999996</v>
      </c>
      <c r="AA116" s="90">
        <f t="shared" si="82"/>
        <v>4800</v>
      </c>
      <c r="AB116" s="90">
        <f t="shared" si="83"/>
        <v>4450.8</v>
      </c>
      <c r="AC116" s="90">
        <f t="shared" si="29"/>
        <v>4100.3999999999996</v>
      </c>
      <c r="AE116" s="75">
        <f t="shared" si="30"/>
        <v>470</v>
      </c>
      <c r="AF116" s="87">
        <f t="shared" si="84"/>
        <v>6640</v>
      </c>
      <c r="AG116" s="87">
        <f t="shared" si="85"/>
        <v>6700.8</v>
      </c>
      <c r="AH116" s="87">
        <f t="shared" si="86"/>
        <v>6850.4</v>
      </c>
      <c r="AI116" s="87">
        <f t="shared" si="87"/>
        <v>7000</v>
      </c>
      <c r="AJ116" s="87">
        <f t="shared" si="88"/>
        <v>7150.8</v>
      </c>
      <c r="AK116" s="87">
        <f t="shared" si="36"/>
        <v>7300.4</v>
      </c>
      <c r="AM116" s="87">
        <f t="shared" si="37"/>
        <v>470</v>
      </c>
      <c r="AN116" s="87">
        <f t="shared" si="89"/>
        <v>-139.19999999999982</v>
      </c>
      <c r="AO116" s="87">
        <f t="shared" si="90"/>
        <v>-489.60000000000036</v>
      </c>
      <c r="AP116" s="87">
        <f t="shared" si="91"/>
        <v>-840</v>
      </c>
      <c r="AQ116" s="87">
        <f t="shared" si="92"/>
        <v>-1189.1999999999998</v>
      </c>
      <c r="AR116" s="87">
        <f t="shared" si="42"/>
        <v>-1539.6000000000004</v>
      </c>
      <c r="AT116" s="87">
        <f t="shared" si="43"/>
        <v>470</v>
      </c>
      <c r="AU116" s="87">
        <f t="shared" si="93"/>
        <v>60.800000000000182</v>
      </c>
      <c r="AV116" s="87">
        <f t="shared" si="94"/>
        <v>210.39999999999964</v>
      </c>
      <c r="AW116" s="87">
        <f t="shared" si="95"/>
        <v>360</v>
      </c>
      <c r="AX116" s="87">
        <f t="shared" si="96"/>
        <v>510.80000000000018</v>
      </c>
      <c r="AY116" s="87">
        <f t="shared" si="48"/>
        <v>660.39999999999964</v>
      </c>
      <c r="BA116" s="75">
        <f t="shared" si="71"/>
        <v>470</v>
      </c>
      <c r="BB116" s="91">
        <f t="shared" si="72"/>
        <v>-139.19999999999982</v>
      </c>
      <c r="BC116" s="91">
        <f t="shared" si="73"/>
        <v>-489.60000000000036</v>
      </c>
      <c r="BD116" s="91">
        <f t="shared" si="74"/>
        <v>-840</v>
      </c>
      <c r="BE116" s="91">
        <f t="shared" si="75"/>
        <v>-1189.1999999999998</v>
      </c>
      <c r="BF116" s="91">
        <f t="shared" si="54"/>
        <v>-1539.6000000000004</v>
      </c>
      <c r="BG116" s="91">
        <f t="shared" si="76"/>
        <v>60.800000000000182</v>
      </c>
      <c r="BH116" s="91">
        <f t="shared" si="77"/>
        <v>210.39999999999964</v>
      </c>
      <c r="BI116" s="91">
        <f t="shared" si="78"/>
        <v>360</v>
      </c>
      <c r="BJ116" s="91">
        <f t="shared" si="79"/>
        <v>510.80000000000018</v>
      </c>
      <c r="BK116" s="91">
        <f t="shared" si="59"/>
        <v>660.39999999999964</v>
      </c>
      <c r="BM116" s="75">
        <f t="shared" si="60"/>
        <v>470</v>
      </c>
      <c r="BN116" s="92">
        <f t="shared" si="97"/>
        <v>-2.4680851063829754E-2</v>
      </c>
      <c r="BO116" s="92">
        <f t="shared" si="98"/>
        <v>-8.6808510638297934E-2</v>
      </c>
      <c r="BP116" s="92">
        <f t="shared" si="99"/>
        <v>-0.14893617021276595</v>
      </c>
      <c r="BQ116" s="92">
        <f t="shared" si="100"/>
        <v>-0.21085106382978719</v>
      </c>
      <c r="BR116" s="92">
        <f t="shared" si="65"/>
        <v>-0.27297872340425539</v>
      </c>
      <c r="BS116" s="92">
        <f t="shared" si="101"/>
        <v>9.156626506024123E-3</v>
      </c>
      <c r="BT116" s="92">
        <f t="shared" si="102"/>
        <v>3.168674698795175E-2</v>
      </c>
      <c r="BU116" s="92">
        <f t="shared" si="103"/>
        <v>5.4216867469879519E-2</v>
      </c>
      <c r="BV116" s="92">
        <f t="shared" si="104"/>
        <v>7.692771084337352E-2</v>
      </c>
      <c r="BW116" s="92">
        <f t="shared" si="70"/>
        <v>9.9457831325301144E-2</v>
      </c>
    </row>
    <row r="117" spans="1:75" s="75" customFormat="1" x14ac:dyDescent="0.25">
      <c r="W117" s="75">
        <v>480</v>
      </c>
      <c r="X117" s="87">
        <f t="shared" si="28"/>
        <v>5760</v>
      </c>
      <c r="Y117" s="90">
        <f t="shared" si="80"/>
        <v>5620.8</v>
      </c>
      <c r="Z117" s="90">
        <f t="shared" si="81"/>
        <v>5270.4</v>
      </c>
      <c r="AA117" s="90">
        <f t="shared" si="82"/>
        <v>4920</v>
      </c>
      <c r="AB117" s="90">
        <f t="shared" si="83"/>
        <v>4570.8</v>
      </c>
      <c r="AC117" s="90">
        <f t="shared" si="29"/>
        <v>4220.3999999999996</v>
      </c>
      <c r="AE117" s="75">
        <f t="shared" si="30"/>
        <v>480</v>
      </c>
      <c r="AF117" s="87">
        <f t="shared" si="84"/>
        <v>6760</v>
      </c>
      <c r="AG117" s="87">
        <f t="shared" si="85"/>
        <v>6820.8</v>
      </c>
      <c r="AH117" s="87">
        <f t="shared" si="86"/>
        <v>6970.4</v>
      </c>
      <c r="AI117" s="87">
        <f t="shared" si="87"/>
        <v>7120</v>
      </c>
      <c r="AJ117" s="87">
        <f t="shared" si="88"/>
        <v>7270.8</v>
      </c>
      <c r="AK117" s="87">
        <f t="shared" si="36"/>
        <v>7420.4</v>
      </c>
      <c r="AM117" s="87">
        <f t="shared" si="37"/>
        <v>480</v>
      </c>
      <c r="AN117" s="87">
        <f t="shared" si="89"/>
        <v>-139.19999999999982</v>
      </c>
      <c r="AO117" s="87">
        <f t="shared" si="90"/>
        <v>-489.60000000000036</v>
      </c>
      <c r="AP117" s="87">
        <f t="shared" si="91"/>
        <v>-840</v>
      </c>
      <c r="AQ117" s="87">
        <f t="shared" si="92"/>
        <v>-1189.1999999999998</v>
      </c>
      <c r="AR117" s="87">
        <f t="shared" si="42"/>
        <v>-1539.6000000000004</v>
      </c>
      <c r="AT117" s="87">
        <f t="shared" si="43"/>
        <v>480</v>
      </c>
      <c r="AU117" s="87">
        <f t="shared" si="93"/>
        <v>60.800000000000182</v>
      </c>
      <c r="AV117" s="87">
        <f t="shared" si="94"/>
        <v>210.39999999999964</v>
      </c>
      <c r="AW117" s="87">
        <f t="shared" si="95"/>
        <v>360</v>
      </c>
      <c r="AX117" s="87">
        <f t="shared" si="96"/>
        <v>510.80000000000018</v>
      </c>
      <c r="AY117" s="87">
        <f t="shared" si="48"/>
        <v>660.39999999999964</v>
      </c>
      <c r="BA117" s="75">
        <f t="shared" si="71"/>
        <v>480</v>
      </c>
      <c r="BB117" s="91">
        <f t="shared" si="72"/>
        <v>-139.19999999999982</v>
      </c>
      <c r="BC117" s="91">
        <f t="shared" si="73"/>
        <v>-489.60000000000036</v>
      </c>
      <c r="BD117" s="91">
        <f t="shared" si="74"/>
        <v>-840</v>
      </c>
      <c r="BE117" s="91">
        <f t="shared" si="75"/>
        <v>-1189.1999999999998</v>
      </c>
      <c r="BF117" s="91">
        <f t="shared" si="54"/>
        <v>-1539.6000000000004</v>
      </c>
      <c r="BG117" s="91">
        <f t="shared" si="76"/>
        <v>60.800000000000182</v>
      </c>
      <c r="BH117" s="91">
        <f t="shared" si="77"/>
        <v>210.39999999999964</v>
      </c>
      <c r="BI117" s="91">
        <f t="shared" si="78"/>
        <v>360</v>
      </c>
      <c r="BJ117" s="91">
        <f t="shared" si="79"/>
        <v>510.80000000000018</v>
      </c>
      <c r="BK117" s="91">
        <f t="shared" si="59"/>
        <v>660.39999999999964</v>
      </c>
      <c r="BM117" s="75">
        <f t="shared" si="60"/>
        <v>480</v>
      </c>
      <c r="BN117" s="92">
        <f t="shared" si="97"/>
        <v>-2.4166666666666635E-2</v>
      </c>
      <c r="BO117" s="92">
        <f t="shared" si="98"/>
        <v>-8.5000000000000062E-2</v>
      </c>
      <c r="BP117" s="92">
        <f t="shared" si="99"/>
        <v>-0.14583333333333334</v>
      </c>
      <c r="BQ117" s="92">
        <f t="shared" si="100"/>
        <v>-0.2064583333333333</v>
      </c>
      <c r="BR117" s="92">
        <f t="shared" si="65"/>
        <v>-0.26729166666666671</v>
      </c>
      <c r="BS117" s="92">
        <f t="shared" si="101"/>
        <v>8.994082840236714E-3</v>
      </c>
      <c r="BT117" s="92">
        <f t="shared" si="102"/>
        <v>3.1124260355029531E-2</v>
      </c>
      <c r="BU117" s="92">
        <f t="shared" si="103"/>
        <v>5.3254437869822487E-2</v>
      </c>
      <c r="BV117" s="92">
        <f t="shared" si="104"/>
        <v>7.5562130177514814E-2</v>
      </c>
      <c r="BW117" s="92">
        <f t="shared" si="70"/>
        <v>9.7692307692307634E-2</v>
      </c>
    </row>
    <row r="118" spans="1:75" s="75" customFormat="1" x14ac:dyDescent="0.25">
      <c r="W118" s="75">
        <v>490</v>
      </c>
      <c r="X118" s="87">
        <f t="shared" si="28"/>
        <v>5880</v>
      </c>
      <c r="Y118" s="90">
        <f t="shared" si="80"/>
        <v>5740.8</v>
      </c>
      <c r="Z118" s="90">
        <f t="shared" si="81"/>
        <v>5390.4</v>
      </c>
      <c r="AA118" s="90">
        <f t="shared" si="82"/>
        <v>5040</v>
      </c>
      <c r="AB118" s="90">
        <f t="shared" si="83"/>
        <v>4690.8</v>
      </c>
      <c r="AC118" s="90">
        <f t="shared" si="29"/>
        <v>4340.3999999999996</v>
      </c>
      <c r="AE118" s="75">
        <f t="shared" si="30"/>
        <v>490</v>
      </c>
      <c r="AF118" s="87">
        <f t="shared" si="84"/>
        <v>6880</v>
      </c>
      <c r="AG118" s="87">
        <f t="shared" si="85"/>
        <v>6940.8</v>
      </c>
      <c r="AH118" s="87">
        <f t="shared" si="86"/>
        <v>7090.4</v>
      </c>
      <c r="AI118" s="87">
        <f t="shared" si="87"/>
        <v>7240</v>
      </c>
      <c r="AJ118" s="87">
        <f t="shared" si="88"/>
        <v>7390.8</v>
      </c>
      <c r="AK118" s="87">
        <f t="shared" si="36"/>
        <v>7540.4</v>
      </c>
      <c r="AM118" s="87">
        <f t="shared" si="37"/>
        <v>490</v>
      </c>
      <c r="AN118" s="87">
        <f t="shared" si="89"/>
        <v>-139.19999999999982</v>
      </c>
      <c r="AO118" s="87">
        <f t="shared" si="90"/>
        <v>-489.60000000000036</v>
      </c>
      <c r="AP118" s="87">
        <f t="shared" si="91"/>
        <v>-840</v>
      </c>
      <c r="AQ118" s="87">
        <f t="shared" si="92"/>
        <v>-1189.1999999999998</v>
      </c>
      <c r="AR118" s="87">
        <f t="shared" si="42"/>
        <v>-1539.6000000000004</v>
      </c>
      <c r="AT118" s="87">
        <f t="shared" si="43"/>
        <v>490</v>
      </c>
      <c r="AU118" s="87">
        <f t="shared" si="93"/>
        <v>60.800000000000182</v>
      </c>
      <c r="AV118" s="87">
        <f t="shared" si="94"/>
        <v>210.39999999999964</v>
      </c>
      <c r="AW118" s="87">
        <f t="shared" si="95"/>
        <v>360</v>
      </c>
      <c r="AX118" s="87">
        <f t="shared" si="96"/>
        <v>510.80000000000018</v>
      </c>
      <c r="AY118" s="87">
        <f t="shared" si="48"/>
        <v>660.39999999999964</v>
      </c>
      <c r="BA118" s="75">
        <f t="shared" si="71"/>
        <v>490</v>
      </c>
      <c r="BB118" s="91">
        <f t="shared" si="72"/>
        <v>-139.19999999999982</v>
      </c>
      <c r="BC118" s="91">
        <f t="shared" si="73"/>
        <v>-489.60000000000036</v>
      </c>
      <c r="BD118" s="91">
        <f t="shared" si="74"/>
        <v>-840</v>
      </c>
      <c r="BE118" s="91">
        <f t="shared" si="75"/>
        <v>-1189.1999999999998</v>
      </c>
      <c r="BF118" s="91">
        <f t="shared" si="54"/>
        <v>-1539.6000000000004</v>
      </c>
      <c r="BG118" s="91">
        <f t="shared" si="76"/>
        <v>60.800000000000182</v>
      </c>
      <c r="BH118" s="91">
        <f t="shared" si="77"/>
        <v>210.39999999999964</v>
      </c>
      <c r="BI118" s="91">
        <f t="shared" si="78"/>
        <v>360</v>
      </c>
      <c r="BJ118" s="91">
        <f t="shared" si="79"/>
        <v>510.80000000000018</v>
      </c>
      <c r="BK118" s="91">
        <f t="shared" si="59"/>
        <v>660.39999999999964</v>
      </c>
      <c r="BM118" s="75">
        <f t="shared" si="60"/>
        <v>490</v>
      </c>
      <c r="BN118" s="92">
        <f t="shared" si="97"/>
        <v>-2.367346938775507E-2</v>
      </c>
      <c r="BO118" s="92">
        <f t="shared" si="98"/>
        <v>-8.3265306122449048E-2</v>
      </c>
      <c r="BP118" s="92">
        <f t="shared" si="99"/>
        <v>-0.14285714285714285</v>
      </c>
      <c r="BQ118" s="92">
        <f t="shared" si="100"/>
        <v>-0.20224489795918366</v>
      </c>
      <c r="BR118" s="92">
        <f t="shared" si="65"/>
        <v>-0.26183673469387764</v>
      </c>
      <c r="BS118" s="92">
        <f t="shared" si="101"/>
        <v>8.8372093023256076E-3</v>
      </c>
      <c r="BT118" s="92">
        <f t="shared" si="102"/>
        <v>3.0581395348837158E-2</v>
      </c>
      <c r="BU118" s="92">
        <f t="shared" si="103"/>
        <v>5.232558139534884E-2</v>
      </c>
      <c r="BV118" s="92">
        <f t="shared" si="104"/>
        <v>7.4244186046511659E-2</v>
      </c>
      <c r="BW118" s="92">
        <f t="shared" si="70"/>
        <v>9.5988372093023203E-2</v>
      </c>
    </row>
    <row r="119" spans="1:75" s="75" customFormat="1" x14ac:dyDescent="0.25">
      <c r="W119" s="75">
        <v>500</v>
      </c>
      <c r="X119" s="87">
        <f t="shared" si="28"/>
        <v>6000</v>
      </c>
      <c r="Y119" s="90">
        <f t="shared" si="80"/>
        <v>5860.8</v>
      </c>
      <c r="Z119" s="90">
        <f t="shared" si="81"/>
        <v>5510.4</v>
      </c>
      <c r="AA119" s="90">
        <f t="shared" si="82"/>
        <v>5160</v>
      </c>
      <c r="AB119" s="90">
        <f t="shared" si="83"/>
        <v>4810.8</v>
      </c>
      <c r="AC119" s="90">
        <f t="shared" si="29"/>
        <v>4460.3999999999996</v>
      </c>
      <c r="AE119" s="75">
        <f t="shared" si="30"/>
        <v>500</v>
      </c>
      <c r="AF119" s="87">
        <f t="shared" si="84"/>
        <v>7000</v>
      </c>
      <c r="AG119" s="87">
        <f t="shared" si="85"/>
        <v>7060.8</v>
      </c>
      <c r="AH119" s="87">
        <f t="shared" si="86"/>
        <v>7210.4</v>
      </c>
      <c r="AI119" s="87">
        <f t="shared" si="87"/>
        <v>7360</v>
      </c>
      <c r="AJ119" s="87">
        <f t="shared" si="88"/>
        <v>7510.8</v>
      </c>
      <c r="AK119" s="87">
        <f t="shared" si="36"/>
        <v>7660.4</v>
      </c>
      <c r="AM119" s="87">
        <f t="shared" si="37"/>
        <v>500</v>
      </c>
      <c r="AN119" s="87">
        <f t="shared" si="89"/>
        <v>-139.19999999999982</v>
      </c>
      <c r="AO119" s="87">
        <f t="shared" si="90"/>
        <v>-489.60000000000036</v>
      </c>
      <c r="AP119" s="87">
        <f t="shared" si="91"/>
        <v>-840</v>
      </c>
      <c r="AQ119" s="87">
        <f t="shared" si="92"/>
        <v>-1189.1999999999998</v>
      </c>
      <c r="AR119" s="87">
        <f t="shared" si="42"/>
        <v>-1539.6000000000004</v>
      </c>
      <c r="AT119" s="87">
        <f t="shared" si="43"/>
        <v>500</v>
      </c>
      <c r="AU119" s="87">
        <f t="shared" si="93"/>
        <v>60.800000000000182</v>
      </c>
      <c r="AV119" s="87">
        <f t="shared" si="94"/>
        <v>210.39999999999964</v>
      </c>
      <c r="AW119" s="87">
        <f t="shared" si="95"/>
        <v>360</v>
      </c>
      <c r="AX119" s="87">
        <f t="shared" si="96"/>
        <v>510.80000000000018</v>
      </c>
      <c r="AY119" s="87">
        <f t="shared" si="48"/>
        <v>660.39999999999964</v>
      </c>
      <c r="BA119" s="75">
        <f t="shared" si="71"/>
        <v>500</v>
      </c>
      <c r="BB119" s="91">
        <f t="shared" si="72"/>
        <v>-139.19999999999982</v>
      </c>
      <c r="BC119" s="91">
        <f t="shared" si="73"/>
        <v>-489.60000000000036</v>
      </c>
      <c r="BD119" s="91">
        <f t="shared" si="74"/>
        <v>-840</v>
      </c>
      <c r="BE119" s="91">
        <f t="shared" si="75"/>
        <v>-1189.1999999999998</v>
      </c>
      <c r="BF119" s="91">
        <f t="shared" si="54"/>
        <v>-1539.6000000000004</v>
      </c>
      <c r="BG119" s="91">
        <f t="shared" si="76"/>
        <v>60.800000000000182</v>
      </c>
      <c r="BH119" s="91">
        <f t="shared" si="77"/>
        <v>210.39999999999964</v>
      </c>
      <c r="BI119" s="91">
        <f t="shared" si="78"/>
        <v>360</v>
      </c>
      <c r="BJ119" s="91">
        <f t="shared" si="79"/>
        <v>510.80000000000018</v>
      </c>
      <c r="BK119" s="91">
        <f t="shared" si="59"/>
        <v>660.39999999999964</v>
      </c>
      <c r="BM119" s="75">
        <f t="shared" si="60"/>
        <v>500</v>
      </c>
      <c r="BN119" s="92">
        <f t="shared" si="97"/>
        <v>-2.3199999999999971E-2</v>
      </c>
      <c r="BO119" s="92">
        <f t="shared" si="98"/>
        <v>-8.1600000000000061E-2</v>
      </c>
      <c r="BP119" s="92">
        <f t="shared" si="99"/>
        <v>-0.14000000000000001</v>
      </c>
      <c r="BQ119" s="92">
        <f t="shared" si="100"/>
        <v>-0.19819999999999996</v>
      </c>
      <c r="BR119" s="92">
        <f t="shared" si="65"/>
        <v>-0.25660000000000005</v>
      </c>
      <c r="BS119" s="92">
        <f t="shared" si="101"/>
        <v>8.6857142857143122E-3</v>
      </c>
      <c r="BT119" s="92">
        <f t="shared" si="102"/>
        <v>3.0057142857142807E-2</v>
      </c>
      <c r="BU119" s="92">
        <f t="shared" si="103"/>
        <v>5.1428571428571428E-2</v>
      </c>
      <c r="BV119" s="92">
        <f t="shared" si="104"/>
        <v>7.2971428571428604E-2</v>
      </c>
      <c r="BW119" s="92">
        <f t="shared" si="70"/>
        <v>9.4342857142857089E-2</v>
      </c>
    </row>
    <row r="120" spans="1:75" s="75" customFormat="1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</row>
    <row r="121" spans="1:75" s="75" customFormat="1" x14ac:dyDescent="0.25"/>
    <row r="122" spans="1:75" s="75" customFormat="1" x14ac:dyDescent="0.25"/>
    <row r="123" spans="1:75" s="75" customFormat="1" x14ac:dyDescent="0.25"/>
    <row r="124" spans="1:75" s="75" customFormat="1" x14ac:dyDescent="0.25"/>
    <row r="125" spans="1:75" s="75" customFormat="1" x14ac:dyDescent="0.25"/>
    <row r="126" spans="1:75" s="75" customFormat="1" x14ac:dyDescent="0.25"/>
    <row r="127" spans="1:75" s="75" customFormat="1" x14ac:dyDescent="0.25"/>
    <row r="128" spans="1:75" s="75" customFormat="1" x14ac:dyDescent="0.25"/>
    <row r="129" s="75" customFormat="1" x14ac:dyDescent="0.25"/>
    <row r="130" s="75" customFormat="1" x14ac:dyDescent="0.25"/>
    <row r="131" s="75" customFormat="1" x14ac:dyDescent="0.25"/>
    <row r="132" s="75" customFormat="1" x14ac:dyDescent="0.25"/>
    <row r="133" s="75" customFormat="1" x14ac:dyDescent="0.25"/>
    <row r="134" s="75" customFormat="1" x14ac:dyDescent="0.25"/>
    <row r="135" s="75" customFormat="1" x14ac:dyDescent="0.25"/>
    <row r="136" s="75" customFormat="1" x14ac:dyDescent="0.25"/>
    <row r="137" s="75" customFormat="1" x14ac:dyDescent="0.25"/>
    <row r="138" s="75" customFormat="1" x14ac:dyDescent="0.25"/>
    <row r="139" s="75" customFormat="1" x14ac:dyDescent="0.25"/>
    <row r="140" s="75" customFormat="1" x14ac:dyDescent="0.25"/>
    <row r="141" s="75" customFormat="1" x14ac:dyDescent="0.25"/>
    <row r="142" s="75" customFormat="1" x14ac:dyDescent="0.25"/>
    <row r="143" s="75" customFormat="1" x14ac:dyDescent="0.25"/>
    <row r="144" s="75" customFormat="1" x14ac:dyDescent="0.25"/>
    <row r="145" s="75" customFormat="1" x14ac:dyDescent="0.25"/>
    <row r="146" s="75" customFormat="1" x14ac:dyDescent="0.25"/>
    <row r="147" s="75" customFormat="1" x14ac:dyDescent="0.25"/>
    <row r="148" s="75" customFormat="1" x14ac:dyDescent="0.25"/>
    <row r="149" s="75" customFormat="1" x14ac:dyDescent="0.25"/>
    <row r="150" s="75" customFormat="1" x14ac:dyDescent="0.25"/>
    <row r="151" s="75" customFormat="1" x14ac:dyDescent="0.25"/>
    <row r="152" s="75" customFormat="1" x14ac:dyDescent="0.25"/>
    <row r="153" s="75" customFormat="1" x14ac:dyDescent="0.25"/>
    <row r="154" s="75" customFormat="1" x14ac:dyDescent="0.25"/>
    <row r="155" s="75" customFormat="1" x14ac:dyDescent="0.25"/>
    <row r="156" s="75" customFormat="1" x14ac:dyDescent="0.25"/>
    <row r="157" s="75" customFormat="1" x14ac:dyDescent="0.25"/>
    <row r="158" s="75" customFormat="1" x14ac:dyDescent="0.25"/>
    <row r="159" s="75" customFormat="1" x14ac:dyDescent="0.25"/>
    <row r="160" s="75" customFormat="1" x14ac:dyDescent="0.25"/>
    <row r="161" s="75" customFormat="1" x14ac:dyDescent="0.25"/>
    <row r="162" s="75" customFormat="1" x14ac:dyDescent="0.25"/>
    <row r="163" s="75" customFormat="1" x14ac:dyDescent="0.25"/>
    <row r="164" s="75" customFormat="1" x14ac:dyDescent="0.25"/>
    <row r="165" s="75" customFormat="1" x14ac:dyDescent="0.25"/>
    <row r="166" s="75" customFormat="1" x14ac:dyDescent="0.25"/>
    <row r="167" s="75" customFormat="1" x14ac:dyDescent="0.25"/>
    <row r="168" s="75" customFormat="1" x14ac:dyDescent="0.25"/>
    <row r="169" s="75" customFormat="1" x14ac:dyDescent="0.25"/>
    <row r="170" s="75" customFormat="1" x14ac:dyDescent="0.25"/>
    <row r="171" s="75" customFormat="1" x14ac:dyDescent="0.25"/>
    <row r="172" s="75" customFormat="1" x14ac:dyDescent="0.25"/>
    <row r="173" s="75" customFormat="1" x14ac:dyDescent="0.25"/>
    <row r="174" s="75" customFormat="1" x14ac:dyDescent="0.25"/>
    <row r="175" s="75" customFormat="1" x14ac:dyDescent="0.25"/>
    <row r="176" s="75" customFormat="1" x14ac:dyDescent="0.25"/>
    <row r="177" s="75" customFormat="1" x14ac:dyDescent="0.25"/>
    <row r="178" s="75" customFormat="1" x14ac:dyDescent="0.25"/>
    <row r="179" s="75" customFormat="1" x14ac:dyDescent="0.25"/>
    <row r="180" s="75" customFormat="1" x14ac:dyDescent="0.25"/>
    <row r="181" s="75" customFormat="1" x14ac:dyDescent="0.25"/>
    <row r="182" s="75" customFormat="1" x14ac:dyDescent="0.25"/>
    <row r="183" s="75" customFormat="1" x14ac:dyDescent="0.25"/>
    <row r="184" s="75" customFormat="1" x14ac:dyDescent="0.25"/>
    <row r="185" s="75" customFormat="1" x14ac:dyDescent="0.25"/>
    <row r="186" s="75" customFormat="1" x14ac:dyDescent="0.25"/>
    <row r="187" s="75" customFormat="1" x14ac:dyDescent="0.25"/>
    <row r="188" s="75" customFormat="1" x14ac:dyDescent="0.25"/>
    <row r="189" s="75" customFormat="1" x14ac:dyDescent="0.25"/>
    <row r="190" s="75" customFormat="1" x14ac:dyDescent="0.25"/>
    <row r="191" s="75" customFormat="1" x14ac:dyDescent="0.25"/>
    <row r="192" s="75" customFormat="1" x14ac:dyDescent="0.25"/>
    <row r="193" s="75" customFormat="1" x14ac:dyDescent="0.25"/>
    <row r="194" s="75" customFormat="1" x14ac:dyDescent="0.25"/>
    <row r="195" s="75" customFormat="1" x14ac:dyDescent="0.25"/>
    <row r="196" s="75" customFormat="1" x14ac:dyDescent="0.25"/>
    <row r="197" s="75" customFormat="1" x14ac:dyDescent="0.25"/>
    <row r="198" s="75" customFormat="1" x14ac:dyDescent="0.25"/>
    <row r="199" s="75" customFormat="1" x14ac:dyDescent="0.25"/>
    <row r="200" s="75" customFormat="1" x14ac:dyDescent="0.25"/>
    <row r="201" s="75" customFormat="1" x14ac:dyDescent="0.25"/>
    <row r="202" s="75" customFormat="1" x14ac:dyDescent="0.25"/>
    <row r="203" s="75" customFormat="1" x14ac:dyDescent="0.25"/>
    <row r="204" s="75" customFormat="1" x14ac:dyDescent="0.25"/>
    <row r="205" s="75" customFormat="1" x14ac:dyDescent="0.25"/>
    <row r="206" s="75" customFormat="1" x14ac:dyDescent="0.25"/>
    <row r="207" s="75" customFormat="1" x14ac:dyDescent="0.25"/>
    <row r="208" s="75" customFormat="1" x14ac:dyDescent="0.25"/>
    <row r="209" s="75" customFormat="1" x14ac:dyDescent="0.25"/>
    <row r="210" s="75" customFormat="1" x14ac:dyDescent="0.25"/>
    <row r="211" s="75" customFormat="1" x14ac:dyDescent="0.25"/>
    <row r="212" s="75" customFormat="1" x14ac:dyDescent="0.25"/>
    <row r="213" s="75" customFormat="1" x14ac:dyDescent="0.25"/>
    <row r="214" s="75" customFormat="1" x14ac:dyDescent="0.25"/>
    <row r="215" s="75" customFormat="1" x14ac:dyDescent="0.25"/>
    <row r="216" s="75" customFormat="1" x14ac:dyDescent="0.25"/>
    <row r="217" s="75" customFormat="1" x14ac:dyDescent="0.25"/>
    <row r="218" s="75" customFormat="1" x14ac:dyDescent="0.25"/>
    <row r="219" s="75" customFormat="1" x14ac:dyDescent="0.25"/>
    <row r="220" s="75" customFormat="1" x14ac:dyDescent="0.25"/>
    <row r="221" s="75" customFormat="1" x14ac:dyDescent="0.25"/>
    <row r="222" s="75" customFormat="1" x14ac:dyDescent="0.25"/>
    <row r="223" s="75" customFormat="1" x14ac:dyDescent="0.25"/>
    <row r="224" s="75" customFormat="1" x14ac:dyDescent="0.25"/>
    <row r="225" s="75" customFormat="1" x14ac:dyDescent="0.25"/>
    <row r="226" s="75" customFormat="1" x14ac:dyDescent="0.25"/>
    <row r="227" s="75" customFormat="1" x14ac:dyDescent="0.25"/>
    <row r="228" s="75" customFormat="1" x14ac:dyDescent="0.25"/>
    <row r="229" s="75" customFormat="1" x14ac:dyDescent="0.25"/>
    <row r="230" s="75" customFormat="1" x14ac:dyDescent="0.25"/>
    <row r="231" s="75" customFormat="1" x14ac:dyDescent="0.25"/>
    <row r="232" s="75" customFormat="1" x14ac:dyDescent="0.25"/>
    <row r="233" s="75" customFormat="1" x14ac:dyDescent="0.25"/>
    <row r="234" s="75" customFormat="1" x14ac:dyDescent="0.25"/>
    <row r="235" s="75" customFormat="1" x14ac:dyDescent="0.25"/>
    <row r="236" s="75" customFormat="1" x14ac:dyDescent="0.25"/>
    <row r="237" s="75" customFormat="1" x14ac:dyDescent="0.25"/>
    <row r="238" s="75" customFormat="1" x14ac:dyDescent="0.25"/>
    <row r="239" s="75" customFormat="1" x14ac:dyDescent="0.25"/>
    <row r="240" s="75" customFormat="1" x14ac:dyDescent="0.25"/>
    <row r="241" s="75" customFormat="1" x14ac:dyDescent="0.25"/>
    <row r="242" s="75" customFormat="1" x14ac:dyDescent="0.25"/>
    <row r="243" s="75" customFormat="1" x14ac:dyDescent="0.25"/>
    <row r="244" s="75" customFormat="1" x14ac:dyDescent="0.25"/>
    <row r="245" s="75" customFormat="1" x14ac:dyDescent="0.25"/>
    <row r="246" s="75" customFormat="1" x14ac:dyDescent="0.25"/>
    <row r="247" s="75" customFormat="1" x14ac:dyDescent="0.25"/>
    <row r="248" s="75" customFormat="1" x14ac:dyDescent="0.25"/>
    <row r="249" s="75" customFormat="1" x14ac:dyDescent="0.25"/>
    <row r="250" s="75" customFormat="1" x14ac:dyDescent="0.25"/>
    <row r="251" s="75" customFormat="1" x14ac:dyDescent="0.25"/>
    <row r="252" s="75" customFormat="1" x14ac:dyDescent="0.25"/>
    <row r="253" s="75" customFormat="1" x14ac:dyDescent="0.25"/>
    <row r="254" s="75" customFormat="1" x14ac:dyDescent="0.25"/>
    <row r="255" s="75" customFormat="1" x14ac:dyDescent="0.25"/>
    <row r="256" s="75" customFormat="1" x14ac:dyDescent="0.25"/>
    <row r="257" s="75" customFormat="1" x14ac:dyDescent="0.25"/>
    <row r="258" s="75" customFormat="1" x14ac:dyDescent="0.25"/>
    <row r="259" s="75" customFormat="1" x14ac:dyDescent="0.25"/>
    <row r="260" s="75" customFormat="1" x14ac:dyDescent="0.25"/>
    <row r="261" s="75" customFormat="1" x14ac:dyDescent="0.25"/>
    <row r="262" s="75" customFormat="1" x14ac:dyDescent="0.25"/>
    <row r="263" s="75" customFormat="1" x14ac:dyDescent="0.25"/>
    <row r="264" s="75" customFormat="1" x14ac:dyDescent="0.25"/>
    <row r="265" s="75" customFormat="1" x14ac:dyDescent="0.25"/>
    <row r="266" s="60" customFormat="1" x14ac:dyDescent="0.25"/>
    <row r="267" s="60" customFormat="1" x14ac:dyDescent="0.25"/>
    <row r="268" s="60" customFormat="1" x14ac:dyDescent="0.25"/>
    <row r="269" s="60" customFormat="1" x14ac:dyDescent="0.25"/>
    <row r="270" s="60" customFormat="1" x14ac:dyDescent="0.25"/>
    <row r="271" s="60" customFormat="1" x14ac:dyDescent="0.25"/>
    <row r="272" s="60" customFormat="1" x14ac:dyDescent="0.25"/>
    <row r="273" s="60" customFormat="1" x14ac:dyDescent="0.25"/>
    <row r="274" s="60" customFormat="1" x14ac:dyDescent="0.25"/>
    <row r="275" s="60" customFormat="1" x14ac:dyDescent="0.25"/>
    <row r="276" s="60" customFormat="1" x14ac:dyDescent="0.25"/>
    <row r="277" s="60" customFormat="1" x14ac:dyDescent="0.25"/>
    <row r="278" s="60" customFormat="1" x14ac:dyDescent="0.25"/>
    <row r="279" s="60" customFormat="1" x14ac:dyDescent="0.25"/>
    <row r="280" s="60" customFormat="1" x14ac:dyDescent="0.25"/>
    <row r="281" s="60" customFormat="1" x14ac:dyDescent="0.25"/>
    <row r="282" s="60" customFormat="1" x14ac:dyDescent="0.25"/>
    <row r="283" s="60" customFormat="1" x14ac:dyDescent="0.25"/>
    <row r="284" s="60" customFormat="1" x14ac:dyDescent="0.25"/>
    <row r="285" s="60" customFormat="1" x14ac:dyDescent="0.25"/>
    <row r="286" s="60" customFormat="1" x14ac:dyDescent="0.25"/>
    <row r="287" s="60" customFormat="1" x14ac:dyDescent="0.25"/>
    <row r="288" s="60" customFormat="1" x14ac:dyDescent="0.25"/>
    <row r="289" s="60" customFormat="1" x14ac:dyDescent="0.25"/>
    <row r="290" s="60" customFormat="1" x14ac:dyDescent="0.25"/>
    <row r="291" s="60" customFormat="1" x14ac:dyDescent="0.25"/>
    <row r="292" s="60" customFormat="1" x14ac:dyDescent="0.25"/>
    <row r="293" s="60" customFormat="1" x14ac:dyDescent="0.25"/>
    <row r="294" s="60" customFormat="1" x14ac:dyDescent="0.25"/>
    <row r="295" s="60" customFormat="1" x14ac:dyDescent="0.25"/>
    <row r="296" s="60" customFormat="1" x14ac:dyDescent="0.25"/>
    <row r="297" s="60" customFormat="1" x14ac:dyDescent="0.25"/>
    <row r="298" s="60" customFormat="1" x14ac:dyDescent="0.25"/>
    <row r="299" s="60" customFormat="1" x14ac:dyDescent="0.25"/>
    <row r="300" s="60" customFormat="1" x14ac:dyDescent="0.25"/>
    <row r="301" s="60" customFormat="1" x14ac:dyDescent="0.25"/>
    <row r="302" s="60" customFormat="1" x14ac:dyDescent="0.25"/>
    <row r="303" s="60" customFormat="1" x14ac:dyDescent="0.25"/>
    <row r="304" s="60" customFormat="1" x14ac:dyDescent="0.25"/>
    <row r="305" s="60" customFormat="1" x14ac:dyDescent="0.25"/>
    <row r="306" s="60" customFormat="1" x14ac:dyDescent="0.25"/>
    <row r="307" s="60" customFormat="1" x14ac:dyDescent="0.25"/>
    <row r="308" s="60" customFormat="1" x14ac:dyDescent="0.25"/>
    <row r="309" s="60" customFormat="1" x14ac:dyDescent="0.25"/>
    <row r="310" s="60" customFormat="1" x14ac:dyDescent="0.25"/>
    <row r="311" s="60" customFormat="1" x14ac:dyDescent="0.25"/>
    <row r="312" s="60" customFormat="1" x14ac:dyDescent="0.25"/>
    <row r="313" s="60" customFormat="1" x14ac:dyDescent="0.25"/>
    <row r="314" s="60" customFormat="1" x14ac:dyDescent="0.25"/>
    <row r="315" s="60" customFormat="1" x14ac:dyDescent="0.25"/>
    <row r="316" s="60" customFormat="1" x14ac:dyDescent="0.25"/>
    <row r="317" s="60" customFormat="1" x14ac:dyDescent="0.25"/>
    <row r="318" s="60" customFormat="1" x14ac:dyDescent="0.25"/>
    <row r="319" s="60" customFormat="1" x14ac:dyDescent="0.25"/>
    <row r="320" s="60" customFormat="1" x14ac:dyDescent="0.25"/>
    <row r="321" s="60" customFormat="1" x14ac:dyDescent="0.25"/>
    <row r="322" s="60" customFormat="1" x14ac:dyDescent="0.25"/>
    <row r="323" s="60" customFormat="1" x14ac:dyDescent="0.25"/>
    <row r="324" s="60" customFormat="1" x14ac:dyDescent="0.25"/>
    <row r="325" s="60" customFormat="1" x14ac:dyDescent="0.25"/>
    <row r="326" s="60" customFormat="1" x14ac:dyDescent="0.25"/>
    <row r="327" s="60" customFormat="1" x14ac:dyDescent="0.25"/>
    <row r="328" s="60" customFormat="1" x14ac:dyDescent="0.25"/>
    <row r="329" s="60" customFormat="1" x14ac:dyDescent="0.25"/>
    <row r="330" s="60" customFormat="1" x14ac:dyDescent="0.25"/>
    <row r="331" s="60" customFormat="1" x14ac:dyDescent="0.25"/>
    <row r="332" s="60" customFormat="1" x14ac:dyDescent="0.25"/>
    <row r="333" s="60" customFormat="1" x14ac:dyDescent="0.25"/>
    <row r="334" s="60" customFormat="1" x14ac:dyDescent="0.25"/>
    <row r="335" s="60" customFormat="1" x14ac:dyDescent="0.25"/>
    <row r="336" s="60" customFormat="1" x14ac:dyDescent="0.25"/>
    <row r="337" s="60" customFormat="1" x14ac:dyDescent="0.25"/>
    <row r="338" s="60" customFormat="1" x14ac:dyDescent="0.25"/>
    <row r="339" s="60" customFormat="1" x14ac:dyDescent="0.25"/>
    <row r="340" s="60" customFormat="1" x14ac:dyDescent="0.25"/>
    <row r="341" s="60" customFormat="1" x14ac:dyDescent="0.25"/>
    <row r="342" s="60" customFormat="1" x14ac:dyDescent="0.25"/>
    <row r="343" s="60" customFormat="1" x14ac:dyDescent="0.25"/>
    <row r="344" s="60" customFormat="1" x14ac:dyDescent="0.25"/>
    <row r="345" s="60" customFormat="1" x14ac:dyDescent="0.25"/>
    <row r="346" s="60" customFormat="1" x14ac:dyDescent="0.25"/>
    <row r="347" s="60" customFormat="1" x14ac:dyDescent="0.25"/>
    <row r="348" s="60" customFormat="1" x14ac:dyDescent="0.25"/>
    <row r="349" s="60" customFormat="1" x14ac:dyDescent="0.25"/>
    <row r="350" s="60" customFormat="1" x14ac:dyDescent="0.25"/>
    <row r="351" s="60" customFormat="1" x14ac:dyDescent="0.25"/>
    <row r="352" s="60" customFormat="1" x14ac:dyDescent="0.25"/>
    <row r="353" s="60" customFormat="1" x14ac:dyDescent="0.25"/>
    <row r="354" s="60" customFormat="1" x14ac:dyDescent="0.25"/>
    <row r="355" s="60" customFormat="1" x14ac:dyDescent="0.25"/>
    <row r="356" s="60" customFormat="1" x14ac:dyDescent="0.25"/>
    <row r="357" s="60" customFormat="1" x14ac:dyDescent="0.25"/>
    <row r="358" s="60" customFormat="1" x14ac:dyDescent="0.25"/>
    <row r="359" s="60" customFormat="1" x14ac:dyDescent="0.25"/>
    <row r="360" s="60" customFormat="1" x14ac:dyDescent="0.25"/>
    <row r="361" s="60" customFormat="1" x14ac:dyDescent="0.25"/>
    <row r="362" s="60" customFormat="1" x14ac:dyDescent="0.25"/>
    <row r="363" s="60" customFormat="1" x14ac:dyDescent="0.25"/>
    <row r="364" s="60" customFormat="1" x14ac:dyDescent="0.25"/>
    <row r="365" s="60" customFormat="1" x14ac:dyDescent="0.25"/>
    <row r="366" s="60" customFormat="1" x14ac:dyDescent="0.25"/>
    <row r="367" s="60" customFormat="1" x14ac:dyDescent="0.25"/>
    <row r="368" s="60" customFormat="1" x14ac:dyDescent="0.25"/>
    <row r="369" s="60" customFormat="1" x14ac:dyDescent="0.25"/>
    <row r="370" s="60" customFormat="1" x14ac:dyDescent="0.25"/>
    <row r="371" s="60" customFormat="1" x14ac:dyDescent="0.25"/>
    <row r="372" s="60" customFormat="1" x14ac:dyDescent="0.25"/>
    <row r="373" s="60" customFormat="1" x14ac:dyDescent="0.25"/>
    <row r="374" s="60" customFormat="1" x14ac:dyDescent="0.25"/>
    <row r="375" s="60" customFormat="1" x14ac:dyDescent="0.25"/>
    <row r="376" s="60" customFormat="1" x14ac:dyDescent="0.25"/>
    <row r="377" s="60" customFormat="1" x14ac:dyDescent="0.25"/>
    <row r="378" s="60" customFormat="1" x14ac:dyDescent="0.25"/>
    <row r="379" s="60" customFormat="1" x14ac:dyDescent="0.25"/>
    <row r="380" s="60" customFormat="1" x14ac:dyDescent="0.25"/>
    <row r="381" s="60" customFormat="1" x14ac:dyDescent="0.25"/>
    <row r="382" s="60" customFormat="1" x14ac:dyDescent="0.25"/>
    <row r="383" s="60" customFormat="1" x14ac:dyDescent="0.25"/>
    <row r="384" s="60" customFormat="1" x14ac:dyDescent="0.25"/>
    <row r="385" spans="1:20" s="60" customFormat="1" x14ac:dyDescent="0.25"/>
    <row r="386" spans="1:20" x14ac:dyDescent="0.2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</row>
    <row r="387" spans="1:20" x14ac:dyDescent="0.2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</row>
    <row r="388" spans="1:20" x14ac:dyDescent="0.2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</row>
    <row r="389" spans="1:20" x14ac:dyDescent="0.2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</row>
  </sheetData>
  <sheetProtection password="CE86" sheet="1" objects="1" scenarios="1"/>
  <phoneticPr fontId="5" type="noConversion"/>
  <dataValidations count="3">
    <dataValidation type="decimal" showInputMessage="1" showErrorMessage="1" sqref="C4:H4">
      <formula1>1</formula1>
      <formula2>2000</formula2>
    </dataValidation>
    <dataValidation type="decimal" showInputMessage="1" showErrorMessage="1" sqref="F8">
      <formula1>0</formula1>
      <formula2>0.999</formula2>
    </dataValidation>
    <dataValidation type="decimal" operator="greaterThanOrEqual" showInputMessage="1" showErrorMessage="1" sqref="C27">
      <formula1>0</formula1>
    </dataValidation>
  </dataValidations>
  <pageMargins left="0.4" right="0.39370078740157483" top="0.39" bottom="0.37" header="0.26" footer="0.17"/>
  <pageSetup paperSize="9" scale="90" orientation="portrait" r:id="rId1"/>
  <headerFooter alignWithMargins="0">
    <oddFooter>&amp;L&amp;P/&amp;N&amp;R&amp;F / &amp;A</oddFooter>
  </headerFooter>
  <rowBreaks count="1" manualBreakCount="1">
    <brk id="65" max="16383" man="1"/>
  </rowBreaks>
  <colBreaks count="3" manualBreakCount="3">
    <brk id="10" max="1048575" man="1"/>
    <brk id="21" max="1048575" man="1"/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20"/>
  <sheetViews>
    <sheetView zoomScaleNormal="100" workbookViewId="0"/>
  </sheetViews>
  <sheetFormatPr baseColWidth="10" defaultRowHeight="12.6" x14ac:dyDescent="0.25"/>
  <cols>
    <col min="1" max="1" width="11.109375" customWidth="1"/>
    <col min="2" max="2" width="9.6640625" customWidth="1"/>
    <col min="4" max="4" width="10.6640625" customWidth="1"/>
    <col min="5" max="5" width="9.5546875" customWidth="1"/>
    <col min="6" max="6" width="10.44140625" customWidth="1"/>
    <col min="7" max="7" width="10" customWidth="1"/>
    <col min="8" max="8" width="8.44140625" customWidth="1"/>
    <col min="10" max="10" width="11" customWidth="1"/>
    <col min="11" max="11" width="9.33203125" customWidth="1"/>
    <col min="12" max="12" width="8" customWidth="1"/>
    <col min="13" max="13" width="8.109375" customWidth="1"/>
    <col min="14" max="14" width="8.33203125" customWidth="1"/>
    <col min="15" max="15" width="7.33203125" customWidth="1"/>
    <col min="16" max="16" width="7.88671875" customWidth="1"/>
    <col min="17" max="17" width="9.44140625" customWidth="1"/>
    <col min="29" max="29" width="22.109375" customWidth="1"/>
  </cols>
  <sheetData>
    <row r="1" spans="1:17" ht="17.25" customHeight="1" x14ac:dyDescent="0.3">
      <c r="A1" s="3" t="s">
        <v>94</v>
      </c>
      <c r="H1" s="8"/>
      <c r="I1" s="101"/>
      <c r="J1" s="102"/>
    </row>
    <row r="2" spans="1:17" ht="72.75" customHeight="1" x14ac:dyDescent="0.3">
      <c r="A2" s="3"/>
      <c r="H2" s="8"/>
      <c r="I2" s="101"/>
      <c r="J2" s="102"/>
      <c r="Q2" s="10"/>
    </row>
    <row r="3" spans="1:17" ht="18" customHeight="1" thickBot="1" x14ac:dyDescent="0.35">
      <c r="A3" s="3"/>
      <c r="H3" s="8"/>
      <c r="I3" s="9"/>
    </row>
    <row r="4" spans="1:17" x14ac:dyDescent="0.25">
      <c r="A4" s="12" t="s">
        <v>64</v>
      </c>
      <c r="C4" s="124">
        <v>305.2</v>
      </c>
      <c r="D4" s="112">
        <v>293.60000000000002</v>
      </c>
      <c r="E4" s="112">
        <v>264.39999999999998</v>
      </c>
      <c r="F4" s="112">
        <v>235.2</v>
      </c>
      <c r="G4" s="112">
        <v>206.1</v>
      </c>
      <c r="H4" s="112">
        <v>176.9</v>
      </c>
      <c r="I4" s="9"/>
      <c r="J4" s="16"/>
      <c r="K4" s="16"/>
    </row>
    <row r="5" spans="1:17" x14ac:dyDescent="0.25">
      <c r="A5" s="12" t="s">
        <v>12</v>
      </c>
      <c r="C5" s="125">
        <v>300</v>
      </c>
      <c r="D5" s="113">
        <v>500</v>
      </c>
      <c r="E5" s="113">
        <v>1000</v>
      </c>
      <c r="F5" s="113">
        <v>1500</v>
      </c>
      <c r="G5" s="113">
        <v>2000</v>
      </c>
      <c r="H5" s="113">
        <v>2500</v>
      </c>
      <c r="I5" s="9"/>
    </row>
    <row r="6" spans="1:17" x14ac:dyDescent="0.25">
      <c r="A6" s="12" t="s">
        <v>60</v>
      </c>
      <c r="C6" s="126">
        <v>0</v>
      </c>
      <c r="D6" s="114">
        <f>($C4-D4)*12</f>
        <v>139.19999999999959</v>
      </c>
      <c r="E6" s="114">
        <f>($C4-E4)*12</f>
        <v>489.60000000000014</v>
      </c>
      <c r="F6" s="114">
        <f>($C4-F4)*12</f>
        <v>840</v>
      </c>
      <c r="G6" s="114">
        <f>($C4-G4)*12</f>
        <v>1189.1999999999998</v>
      </c>
      <c r="H6" s="114">
        <f>($C4-H4)*12</f>
        <v>1539.6</v>
      </c>
      <c r="I6" s="15"/>
    </row>
    <row r="7" spans="1:17" ht="15" customHeight="1" x14ac:dyDescent="0.25">
      <c r="A7" s="24" t="s">
        <v>61</v>
      </c>
      <c r="B7" s="110"/>
      <c r="C7" s="127">
        <v>0</v>
      </c>
      <c r="D7" s="117">
        <v>140</v>
      </c>
      <c r="E7" s="117">
        <v>490</v>
      </c>
      <c r="F7" s="117">
        <v>840</v>
      </c>
      <c r="G7" s="117">
        <v>1190</v>
      </c>
      <c r="H7" s="118">
        <v>1540</v>
      </c>
      <c r="I7" s="9"/>
    </row>
    <row r="8" spans="1:17" ht="13.2" x14ac:dyDescent="0.25">
      <c r="E8" s="111" t="s">
        <v>18</v>
      </c>
      <c r="F8" s="123">
        <v>0</v>
      </c>
      <c r="J8" s="54">
        <f>C27</f>
        <v>1000</v>
      </c>
      <c r="M8" s="20" t="s">
        <v>7</v>
      </c>
      <c r="N8" s="20"/>
      <c r="O8" s="21"/>
      <c r="P8" s="21"/>
    </row>
    <row r="9" spans="1:17" x14ac:dyDescent="0.25">
      <c r="A9" s="27"/>
      <c r="B9" s="27"/>
      <c r="C9" s="35" t="s">
        <v>0</v>
      </c>
      <c r="D9" s="35" t="s">
        <v>0</v>
      </c>
      <c r="E9" s="27"/>
      <c r="F9" s="33" t="s">
        <v>4</v>
      </c>
      <c r="G9" s="27"/>
      <c r="H9" s="33" t="s">
        <v>5</v>
      </c>
      <c r="I9" s="27"/>
      <c r="J9" s="57" t="s">
        <v>6</v>
      </c>
      <c r="L9" s="34"/>
      <c r="M9" s="44" t="s">
        <v>15</v>
      </c>
      <c r="N9" s="44"/>
      <c r="O9" s="45"/>
      <c r="P9" s="45"/>
    </row>
    <row r="10" spans="1:17" x14ac:dyDescent="0.25">
      <c r="A10" s="12" t="s">
        <v>8</v>
      </c>
      <c r="B10" s="32" t="s">
        <v>19</v>
      </c>
      <c r="C10" s="35" t="s">
        <v>63</v>
      </c>
      <c r="D10" s="35" t="s">
        <v>62</v>
      </c>
      <c r="E10" s="27"/>
      <c r="F10" s="28"/>
      <c r="G10" s="41"/>
      <c r="H10" s="28"/>
      <c r="I10" s="29"/>
      <c r="J10" s="58" t="s">
        <v>59</v>
      </c>
      <c r="K10" s="28"/>
      <c r="L10" s="28"/>
      <c r="M10" s="46" t="s">
        <v>9</v>
      </c>
      <c r="N10" s="46" t="s">
        <v>10</v>
      </c>
      <c r="O10" s="47">
        <f>K10</f>
        <v>0</v>
      </c>
      <c r="P10" s="48"/>
    </row>
    <row r="11" spans="1:17" x14ac:dyDescent="0.25">
      <c r="A11" s="98">
        <v>300</v>
      </c>
      <c r="B11" s="115">
        <v>0</v>
      </c>
      <c r="C11" s="116">
        <f>C6</f>
        <v>0</v>
      </c>
      <c r="D11" s="121">
        <v>0</v>
      </c>
      <c r="E11" s="39">
        <f>C4</f>
        <v>305.2</v>
      </c>
      <c r="F11" s="30">
        <f t="shared" ref="F11:F16" si="0">E11*(1-F$8)</f>
        <v>305.2</v>
      </c>
      <c r="G11" s="42">
        <f>E11*12</f>
        <v>3662.3999999999996</v>
      </c>
      <c r="H11" s="11">
        <f>F11*12</f>
        <v>3662.3999999999996</v>
      </c>
      <c r="I11" s="43">
        <f t="shared" ref="I11:J16" si="1">IF($J$8&gt;$A11,G11+$A11+MIN((($J$8-$A11)*0.1),700),G11+$J$8)</f>
        <v>4032.3999999999996</v>
      </c>
      <c r="J11" s="100">
        <f t="shared" si="1"/>
        <v>4032.3999999999996</v>
      </c>
      <c r="L11" s="36"/>
      <c r="M11" s="22">
        <f>I11-I$11</f>
        <v>0</v>
      </c>
      <c r="N11" s="23">
        <f>M11/I$11</f>
        <v>0</v>
      </c>
      <c r="O11" s="22">
        <f>J11-J$11</f>
        <v>0</v>
      </c>
      <c r="P11" s="23">
        <f>O11/J$11</f>
        <v>0</v>
      </c>
    </row>
    <row r="12" spans="1:17" x14ac:dyDescent="0.25">
      <c r="A12" s="37">
        <v>500</v>
      </c>
      <c r="B12" s="49">
        <v>0.5</v>
      </c>
      <c r="C12" s="116">
        <f>D6</f>
        <v>139.19999999999959</v>
      </c>
      <c r="D12" s="38">
        <f>1-(F12/F$11)</f>
        <v>3.8007863695937116E-2</v>
      </c>
      <c r="E12" s="40">
        <f>G12/12</f>
        <v>293.59999999999997</v>
      </c>
      <c r="F12" s="30">
        <f t="shared" si="0"/>
        <v>293.59999999999997</v>
      </c>
      <c r="G12" s="42">
        <f>MAX(G$11*(1-B12),G$11-C12)</f>
        <v>3523.2</v>
      </c>
      <c r="H12" s="11">
        <f>F12*12</f>
        <v>3523.2</v>
      </c>
      <c r="I12" s="43">
        <f t="shared" si="1"/>
        <v>4073.2</v>
      </c>
      <c r="J12" s="100">
        <f t="shared" si="1"/>
        <v>4073.2</v>
      </c>
      <c r="L12" s="36"/>
      <c r="M12" s="22">
        <f>I12-I$11</f>
        <v>40.800000000000182</v>
      </c>
      <c r="N12" s="23">
        <f>M12/I$11</f>
        <v>1.0118043844856707E-2</v>
      </c>
      <c r="O12" s="22">
        <f>J12-J$11</f>
        <v>40.800000000000182</v>
      </c>
      <c r="P12" s="23">
        <f>O12/J$11</f>
        <v>1.0118043844856707E-2</v>
      </c>
    </row>
    <row r="13" spans="1:17" x14ac:dyDescent="0.25">
      <c r="A13" s="37">
        <v>1000</v>
      </c>
      <c r="B13" s="49">
        <v>0.5</v>
      </c>
      <c r="C13" s="116">
        <f>E6</f>
        <v>489.60000000000014</v>
      </c>
      <c r="D13" s="38">
        <f>1-(F13/F$11)</f>
        <v>0.13368283093053757</v>
      </c>
      <c r="E13" s="40">
        <f>G13/12</f>
        <v>264.39999999999992</v>
      </c>
      <c r="F13" s="30">
        <f t="shared" si="0"/>
        <v>264.39999999999992</v>
      </c>
      <c r="G13" s="42">
        <f>MAX(G$11*(1-B13),G$11-C13)</f>
        <v>3172.7999999999993</v>
      </c>
      <c r="H13" s="11">
        <f>F13*12</f>
        <v>3172.7999999999993</v>
      </c>
      <c r="I13" s="43">
        <f t="shared" si="1"/>
        <v>4172.7999999999993</v>
      </c>
      <c r="J13" s="100">
        <f t="shared" si="1"/>
        <v>4172.7999999999993</v>
      </c>
      <c r="L13" s="36"/>
      <c r="M13" s="22">
        <f>I13-I$11</f>
        <v>140.39999999999964</v>
      </c>
      <c r="N13" s="23">
        <f>M13/I$11</f>
        <v>3.4817974407300778E-2</v>
      </c>
      <c r="O13" s="22">
        <f>J13-J$11</f>
        <v>140.39999999999964</v>
      </c>
      <c r="P13" s="23">
        <f>O13/J$11</f>
        <v>3.4817974407300778E-2</v>
      </c>
    </row>
    <row r="14" spans="1:17" x14ac:dyDescent="0.25">
      <c r="A14" s="37">
        <v>1500</v>
      </c>
      <c r="B14" s="49">
        <v>0.5</v>
      </c>
      <c r="C14" s="116">
        <f>F6</f>
        <v>840</v>
      </c>
      <c r="D14" s="38">
        <f>1-(F14/F$11)</f>
        <v>0.22935779816513768</v>
      </c>
      <c r="E14" s="40">
        <f>G14/12</f>
        <v>235.19999999999996</v>
      </c>
      <c r="F14" s="30">
        <f t="shared" si="0"/>
        <v>235.19999999999996</v>
      </c>
      <c r="G14" s="42">
        <f>MAX(G$11*(1-B14),G$11-C14)</f>
        <v>2822.3999999999996</v>
      </c>
      <c r="H14" s="11">
        <f>F14*12</f>
        <v>2822.3999999999996</v>
      </c>
      <c r="I14" s="43">
        <f t="shared" si="1"/>
        <v>3822.3999999999996</v>
      </c>
      <c r="J14" s="100">
        <f t="shared" si="1"/>
        <v>3822.3999999999996</v>
      </c>
      <c r="L14" s="36"/>
      <c r="M14" s="22">
        <f>I14-I$11</f>
        <v>-210</v>
      </c>
      <c r="N14" s="23">
        <f>M14/I$11</f>
        <v>-5.2078166848526938E-2</v>
      </c>
      <c r="O14" s="22">
        <f>J14-J$11</f>
        <v>-210</v>
      </c>
      <c r="P14" s="23">
        <f>O14/J$11</f>
        <v>-5.2078166848526938E-2</v>
      </c>
    </row>
    <row r="15" spans="1:17" x14ac:dyDescent="0.25">
      <c r="A15" s="37">
        <v>2000</v>
      </c>
      <c r="B15" s="49">
        <v>0.5</v>
      </c>
      <c r="C15" s="116">
        <f>G6</f>
        <v>1189.1999999999998</v>
      </c>
      <c r="D15" s="38">
        <f>1-(F15/F$11)</f>
        <v>0.32470511140235914</v>
      </c>
      <c r="E15" s="40">
        <f>G15/12</f>
        <v>206.1</v>
      </c>
      <c r="F15" s="30">
        <f t="shared" si="0"/>
        <v>206.1</v>
      </c>
      <c r="G15" s="42">
        <f>MAX(G$11*(1-B15),G$11-C15)</f>
        <v>2473.1999999999998</v>
      </c>
      <c r="H15" s="31">
        <f>F15*12</f>
        <v>2473.1999999999998</v>
      </c>
      <c r="I15" s="43">
        <f t="shared" si="1"/>
        <v>3473.2</v>
      </c>
      <c r="J15" s="100">
        <f t="shared" si="1"/>
        <v>3473.2</v>
      </c>
      <c r="L15" s="36"/>
      <c r="M15" s="22">
        <f>I15-I$11</f>
        <v>-559.19999999999982</v>
      </c>
      <c r="N15" s="23">
        <f>M15/I$11</f>
        <v>-0.13867671857950598</v>
      </c>
      <c r="O15" s="22">
        <f>J15-J$11</f>
        <v>-559.19999999999982</v>
      </c>
      <c r="P15" s="23">
        <f>O15/J$11</f>
        <v>-0.13867671857950598</v>
      </c>
    </row>
    <row r="16" spans="1:17" x14ac:dyDescent="0.25">
      <c r="A16" s="37">
        <v>2500</v>
      </c>
      <c r="B16" s="49">
        <v>0.5</v>
      </c>
      <c r="C16" s="116">
        <f>H6</f>
        <v>1539.6</v>
      </c>
      <c r="D16" s="38">
        <f>1-(F16/F$11)</f>
        <v>0.42038007863695948</v>
      </c>
      <c r="E16" s="40">
        <f>G16/12</f>
        <v>176.89999999999998</v>
      </c>
      <c r="F16" s="30">
        <f t="shared" si="0"/>
        <v>176.89999999999998</v>
      </c>
      <c r="G16" s="42">
        <f>MAX(G$11*(1-B16),G$11-C16)</f>
        <v>2122.7999999999997</v>
      </c>
      <c r="H16" s="31">
        <f>F16*12</f>
        <v>2122.7999999999997</v>
      </c>
      <c r="I16" s="43">
        <f t="shared" si="1"/>
        <v>3122.7999999999997</v>
      </c>
      <c r="J16" s="100">
        <f t="shared" si="1"/>
        <v>3122.7999999999997</v>
      </c>
    </row>
    <row r="17" spans="1:16" x14ac:dyDescent="0.25">
      <c r="A17" s="10"/>
      <c r="B17" s="1"/>
      <c r="C17" s="4"/>
      <c r="D17" s="2"/>
      <c r="E17" s="5"/>
    </row>
    <row r="18" spans="1:16" x14ac:dyDescent="0.25">
      <c r="A18" s="24"/>
      <c r="B18" s="1"/>
      <c r="C18" s="4"/>
      <c r="D18" s="2"/>
      <c r="E18" s="5"/>
    </row>
    <row r="19" spans="1:16" x14ac:dyDescent="0.25">
      <c r="A19" s="10"/>
      <c r="B19" s="1"/>
      <c r="C19" s="4"/>
      <c r="D19" s="2"/>
      <c r="E19" s="5"/>
    </row>
    <row r="20" spans="1:16" x14ac:dyDescent="0.25">
      <c r="A20" s="1"/>
      <c r="B20" s="1"/>
      <c r="C20" s="4"/>
      <c r="D20" s="2"/>
      <c r="E20" s="5"/>
    </row>
    <row r="27" spans="1:16" x14ac:dyDescent="0.25">
      <c r="B27" s="56" t="s">
        <v>38</v>
      </c>
      <c r="C27" s="108">
        <v>1000</v>
      </c>
      <c r="D27" s="2"/>
      <c r="E27" s="56" t="s">
        <v>39</v>
      </c>
      <c r="F27" s="51">
        <f>C4*(1-F8)</f>
        <v>305.2</v>
      </c>
    </row>
    <row r="28" spans="1:16" x14ac:dyDescent="0.25">
      <c r="K28" s="9"/>
      <c r="L28" s="9"/>
      <c r="M28" s="9"/>
      <c r="N28" s="9"/>
      <c r="O28" s="9"/>
      <c r="P28" s="9"/>
    </row>
    <row r="29" spans="1:16" x14ac:dyDescent="0.25">
      <c r="A29" s="1"/>
      <c r="B29" s="1"/>
      <c r="C29" s="19" t="s">
        <v>11</v>
      </c>
      <c r="D29" s="25">
        <v>300</v>
      </c>
      <c r="E29" s="25">
        <v>500</v>
      </c>
      <c r="F29" s="25">
        <v>1000</v>
      </c>
      <c r="G29" s="25">
        <v>1500</v>
      </c>
      <c r="H29" s="25">
        <v>2000</v>
      </c>
      <c r="I29" s="25">
        <v>2500</v>
      </c>
    </row>
    <row r="30" spans="1:16" x14ac:dyDescent="0.25">
      <c r="A30" s="1"/>
      <c r="B30" s="1"/>
      <c r="C30" s="18" t="s">
        <v>1</v>
      </c>
      <c r="D30" s="26">
        <f t="shared" ref="D30:I30" si="2">IF($C$27&gt;D29,D29,$C27)</f>
        <v>300</v>
      </c>
      <c r="E30" s="26">
        <f t="shared" si="2"/>
        <v>500</v>
      </c>
      <c r="F30" s="26">
        <f t="shared" si="2"/>
        <v>1000</v>
      </c>
      <c r="G30" s="26">
        <f t="shared" si="2"/>
        <v>1000</v>
      </c>
      <c r="H30" s="26">
        <f t="shared" si="2"/>
        <v>1000</v>
      </c>
      <c r="I30" s="26">
        <f t="shared" si="2"/>
        <v>1000</v>
      </c>
      <c r="K30" s="14"/>
      <c r="L30" s="9"/>
      <c r="M30" s="9"/>
      <c r="N30" s="9"/>
      <c r="O30" s="9"/>
      <c r="P30" s="9"/>
    </row>
    <row r="31" spans="1:16" x14ac:dyDescent="0.25">
      <c r="A31" s="1"/>
      <c r="B31" s="1"/>
      <c r="C31" s="18" t="s">
        <v>2</v>
      </c>
      <c r="D31" s="26">
        <f t="shared" ref="D31:I31" si="3">IF($C$27&gt;D29,MIN(0.1*($C$27-D29),700),"-")</f>
        <v>70</v>
      </c>
      <c r="E31" s="26">
        <f t="shared" si="3"/>
        <v>50</v>
      </c>
      <c r="F31" s="26" t="str">
        <f t="shared" si="3"/>
        <v>-</v>
      </c>
      <c r="G31" s="26" t="str">
        <f t="shared" si="3"/>
        <v>-</v>
      </c>
      <c r="H31" s="26" t="str">
        <f t="shared" si="3"/>
        <v>-</v>
      </c>
      <c r="I31" s="26" t="str">
        <f t="shared" si="3"/>
        <v>-</v>
      </c>
      <c r="K31" s="9"/>
      <c r="L31" s="9"/>
      <c r="M31" s="9"/>
      <c r="N31" s="9"/>
      <c r="O31" s="9"/>
      <c r="P31" s="9"/>
    </row>
    <row r="32" spans="1:16" x14ac:dyDescent="0.25">
      <c r="A32" s="1"/>
      <c r="B32" s="1"/>
      <c r="C32" s="18" t="s">
        <v>5</v>
      </c>
      <c r="D32" s="17">
        <f>$H11</f>
        <v>3662.3999999999996</v>
      </c>
      <c r="E32" s="17">
        <f>$H12</f>
        <v>3523.2</v>
      </c>
      <c r="F32" s="17">
        <f>$H13</f>
        <v>3172.7999999999993</v>
      </c>
      <c r="G32" s="17">
        <f>$H14</f>
        <v>2822.3999999999996</v>
      </c>
      <c r="H32" s="17">
        <f>$H15</f>
        <v>2473.1999999999998</v>
      </c>
      <c r="I32" s="17">
        <f>$H16</f>
        <v>2122.7999999999997</v>
      </c>
    </row>
    <row r="33" spans="1:16" x14ac:dyDescent="0.25">
      <c r="A33" s="1"/>
      <c r="B33" s="1"/>
      <c r="C33" s="19" t="s">
        <v>3</v>
      </c>
      <c r="D33" s="50">
        <f t="shared" ref="D33:I33" si="4">SUM(D30,D31,D32)</f>
        <v>4032.3999999999996</v>
      </c>
      <c r="E33" s="50">
        <f t="shared" si="4"/>
        <v>4073.2</v>
      </c>
      <c r="F33" s="50">
        <f t="shared" si="4"/>
        <v>4172.7999999999993</v>
      </c>
      <c r="G33" s="50">
        <f t="shared" si="4"/>
        <v>3822.3999999999996</v>
      </c>
      <c r="H33" s="50">
        <f t="shared" si="4"/>
        <v>3473.2</v>
      </c>
      <c r="I33" s="50">
        <f t="shared" si="4"/>
        <v>3122.7999999999997</v>
      </c>
      <c r="L33" s="9"/>
      <c r="M33" s="9"/>
      <c r="N33" s="9"/>
      <c r="O33" s="9"/>
      <c r="P33" s="9"/>
    </row>
    <row r="34" spans="1:16" x14ac:dyDescent="0.25">
      <c r="A34" s="1"/>
      <c r="B34" s="1"/>
      <c r="C34" s="53" t="s">
        <v>36</v>
      </c>
      <c r="D34" s="55" t="s">
        <v>37</v>
      </c>
      <c r="E34" s="17" t="str">
        <f>IF(E$33&gt;$D$33,"",ABS(E$33-$D$33))</f>
        <v/>
      </c>
      <c r="F34" s="17" t="str">
        <f>IF(F$33&gt;$D$33,"",ABS(F$33-$D$33))</f>
        <v/>
      </c>
      <c r="G34" s="17">
        <f>IF(G$33&gt;$D$33,"",ABS(G$33-$D$33))</f>
        <v>210</v>
      </c>
      <c r="H34" s="17">
        <f>IF(H$33&gt;$D$33,"",ABS(H$33-$D$33))</f>
        <v>559.19999999999982</v>
      </c>
      <c r="I34" s="17">
        <f>IF(I$33&gt;$D$33,"",ABS(I$33-$D$33))</f>
        <v>909.59999999999991</v>
      </c>
      <c r="K34" s="9"/>
      <c r="L34" s="9"/>
      <c r="M34" s="9"/>
      <c r="N34" s="9"/>
      <c r="O34" s="9"/>
      <c r="P34" s="9"/>
    </row>
    <row r="35" spans="1:16" x14ac:dyDescent="0.25">
      <c r="A35" s="1"/>
      <c r="B35" s="1"/>
      <c r="C35" s="53" t="s">
        <v>35</v>
      </c>
      <c r="D35" s="55" t="s">
        <v>37</v>
      </c>
      <c r="E35" s="17">
        <f>IF(E$33&lt;$D$33,"",E$33-$D$33)</f>
        <v>40.800000000000182</v>
      </c>
      <c r="F35" s="17">
        <f>IF(F$33&lt;$D$33,"",F$33-$D$33)</f>
        <v>140.39999999999964</v>
      </c>
      <c r="G35" s="17" t="str">
        <f>IF(G$33&lt;$D$33,"",G$33-$D$33)</f>
        <v/>
      </c>
      <c r="H35" s="17" t="str">
        <f>IF(H$33&lt;$D$33,"",H$33-$D$33)</f>
        <v/>
      </c>
      <c r="I35" s="17" t="str">
        <f>IF(I$33&lt;$D$33,"",I$33-$D$33)</f>
        <v/>
      </c>
      <c r="L35" s="9"/>
      <c r="M35" s="9"/>
      <c r="N35" s="9"/>
      <c r="O35" s="9"/>
      <c r="P35" s="9"/>
    </row>
    <row r="36" spans="1:16" x14ac:dyDescent="0.25">
      <c r="A36" s="52"/>
      <c r="B36" s="9"/>
      <c r="C36" s="9"/>
      <c r="D36" s="9"/>
      <c r="E36" s="9"/>
      <c r="F36" s="9"/>
      <c r="G36" s="6"/>
      <c r="H36" s="6"/>
      <c r="L36" s="9"/>
      <c r="M36" s="9"/>
      <c r="N36" s="9"/>
      <c r="O36" s="9"/>
      <c r="P36" s="9"/>
    </row>
    <row r="37" spans="1:16" x14ac:dyDescent="0.25">
      <c r="A37" s="14"/>
      <c r="B37" s="9"/>
      <c r="C37" s="9"/>
      <c r="D37" s="9"/>
      <c r="E37" s="9"/>
      <c r="F37" s="9"/>
      <c r="G37" s="6"/>
      <c r="H37" s="6"/>
      <c r="L37" s="9"/>
      <c r="M37" s="9"/>
      <c r="N37" s="9"/>
      <c r="O37" s="9"/>
      <c r="P37" s="9"/>
    </row>
    <row r="38" spans="1:16" x14ac:dyDescent="0.25">
      <c r="A38" s="14"/>
      <c r="B38" s="9"/>
      <c r="C38" s="9"/>
      <c r="D38" s="9"/>
      <c r="E38" s="9"/>
      <c r="F38" s="9"/>
      <c r="G38" s="6"/>
      <c r="H38" s="6"/>
      <c r="K38" s="9"/>
      <c r="L38" s="9"/>
      <c r="M38" s="9"/>
      <c r="N38" s="9"/>
      <c r="O38" s="9"/>
      <c r="P38" s="9"/>
    </row>
    <row r="39" spans="1:16" x14ac:dyDescent="0.25">
      <c r="A39" s="14"/>
      <c r="B39" s="9"/>
      <c r="C39" s="9"/>
      <c r="D39" s="9"/>
      <c r="E39" s="9"/>
      <c r="F39" s="9"/>
      <c r="G39" s="6"/>
      <c r="H39" s="6"/>
      <c r="K39" s="9"/>
      <c r="L39" s="9"/>
      <c r="M39" s="9"/>
      <c r="N39" s="9"/>
      <c r="O39" s="9"/>
      <c r="P39" s="13"/>
    </row>
    <row r="40" spans="1:16" x14ac:dyDescent="0.25">
      <c r="A40" s="14"/>
      <c r="B40" s="9"/>
      <c r="C40" s="9"/>
      <c r="D40" s="9"/>
      <c r="E40" s="9"/>
      <c r="F40" s="9"/>
      <c r="G40" s="6"/>
      <c r="H40" s="6"/>
      <c r="K40" s="9"/>
      <c r="L40" s="9"/>
      <c r="M40" s="9"/>
      <c r="N40" s="9"/>
      <c r="O40" s="9"/>
      <c r="P40" s="9"/>
    </row>
    <row r="41" spans="1:16" x14ac:dyDescent="0.25">
      <c r="A41" s="14"/>
      <c r="B41" s="9"/>
      <c r="C41" s="9"/>
      <c r="D41" s="9"/>
      <c r="E41" s="9"/>
      <c r="F41" s="9"/>
      <c r="G41" s="6"/>
      <c r="H41" s="6"/>
      <c r="K41" s="9"/>
      <c r="L41" s="9"/>
      <c r="M41" s="9"/>
      <c r="N41" s="9"/>
      <c r="O41" s="9"/>
      <c r="P41" s="9"/>
    </row>
    <row r="42" spans="1:16" x14ac:dyDescent="0.25">
      <c r="A42" s="14"/>
      <c r="B42" s="9"/>
      <c r="C42" s="9"/>
      <c r="D42" s="9"/>
      <c r="E42" s="9"/>
      <c r="F42" s="9"/>
      <c r="G42" s="6"/>
      <c r="H42" s="6"/>
    </row>
    <row r="43" spans="1:16" x14ac:dyDescent="0.25">
      <c r="A43" s="14"/>
      <c r="B43" s="9"/>
      <c r="C43" s="9"/>
      <c r="D43" s="9"/>
      <c r="E43" s="9"/>
      <c r="F43" s="9"/>
      <c r="G43" s="6"/>
      <c r="H43" s="6"/>
    </row>
    <row r="44" spans="1:16" x14ac:dyDescent="0.25">
      <c r="A44" s="1"/>
      <c r="B44" s="1"/>
      <c r="C44" s="7"/>
      <c r="D44" s="6"/>
      <c r="E44" s="6"/>
      <c r="F44" s="6"/>
      <c r="G44" s="6"/>
      <c r="H44" s="6"/>
    </row>
    <row r="45" spans="1:16" x14ac:dyDescent="0.25">
      <c r="A45" s="1"/>
      <c r="B45" s="1"/>
      <c r="C45" s="7"/>
      <c r="D45" s="6"/>
      <c r="E45" s="6"/>
      <c r="F45" s="6"/>
      <c r="G45" s="6"/>
      <c r="H45" s="6"/>
    </row>
    <row r="46" spans="1:16" x14ac:dyDescent="0.25">
      <c r="A46" s="1"/>
      <c r="B46" s="1"/>
      <c r="C46" s="7"/>
      <c r="D46" s="6"/>
      <c r="E46" s="6"/>
      <c r="F46" s="6"/>
      <c r="G46" s="6"/>
      <c r="H46" s="6"/>
    </row>
    <row r="47" spans="1:16" x14ac:dyDescent="0.25">
      <c r="A47" s="1"/>
      <c r="B47" s="1"/>
      <c r="C47" s="7"/>
      <c r="D47" s="6"/>
      <c r="E47" s="6"/>
      <c r="F47" s="6"/>
      <c r="G47" s="6"/>
      <c r="H47" s="6"/>
    </row>
    <row r="48" spans="1:16" x14ac:dyDescent="0.25">
      <c r="A48" s="1"/>
      <c r="B48" s="1"/>
      <c r="C48" s="7"/>
      <c r="D48" s="6"/>
      <c r="E48" s="6"/>
      <c r="F48" s="6"/>
      <c r="G48" s="6"/>
      <c r="H48" s="6"/>
    </row>
    <row r="49" spans="1:10" x14ac:dyDescent="0.25">
      <c r="A49" s="1"/>
      <c r="B49" s="1"/>
      <c r="C49" s="7"/>
      <c r="D49" s="6"/>
      <c r="E49" s="6"/>
      <c r="F49" s="6"/>
      <c r="G49" s="6"/>
      <c r="H49" s="6"/>
    </row>
    <row r="50" spans="1:10" x14ac:dyDescent="0.25">
      <c r="A50" s="1"/>
      <c r="B50" s="1"/>
      <c r="C50" s="7"/>
      <c r="D50" s="6"/>
      <c r="E50" s="6"/>
      <c r="F50" s="6"/>
      <c r="G50" s="6"/>
      <c r="H50" s="6"/>
    </row>
    <row r="51" spans="1:10" x14ac:dyDescent="0.25">
      <c r="A51" s="1"/>
      <c r="B51" s="1"/>
      <c r="C51" s="7"/>
      <c r="D51" s="6"/>
      <c r="E51" s="6"/>
      <c r="F51" s="6"/>
      <c r="G51" s="6"/>
      <c r="H51" s="6"/>
    </row>
    <row r="52" spans="1:10" x14ac:dyDescent="0.25">
      <c r="A52" s="1"/>
      <c r="B52" s="1"/>
      <c r="C52" s="7"/>
      <c r="D52" s="6"/>
      <c r="E52" s="6"/>
      <c r="F52" s="6"/>
      <c r="G52" s="6"/>
      <c r="H52" s="6"/>
    </row>
    <row r="53" spans="1:10" x14ac:dyDescent="0.25">
      <c r="A53" s="1"/>
      <c r="B53" s="1"/>
      <c r="C53" s="7"/>
      <c r="D53" s="6"/>
      <c r="E53" s="6"/>
      <c r="F53" s="6"/>
      <c r="G53" s="6"/>
      <c r="H53" s="6"/>
    </row>
    <row r="54" spans="1:10" x14ac:dyDescent="0.25">
      <c r="A54" s="1"/>
      <c r="B54" s="1"/>
      <c r="C54" s="7"/>
      <c r="D54" s="6"/>
      <c r="E54" s="6"/>
      <c r="F54" s="6"/>
      <c r="G54" s="6"/>
      <c r="H54" s="6"/>
    </row>
    <row r="55" spans="1:10" x14ac:dyDescent="0.25">
      <c r="A55" s="1"/>
      <c r="B55" s="1"/>
      <c r="C55" s="7"/>
      <c r="D55" s="6"/>
      <c r="E55" s="6"/>
      <c r="F55" s="6"/>
      <c r="G55" s="6"/>
      <c r="H55" s="6"/>
    </row>
    <row r="56" spans="1:10" x14ac:dyDescent="0.25">
      <c r="A56" s="1"/>
      <c r="B56" s="1"/>
      <c r="C56" s="7"/>
      <c r="D56" s="6"/>
      <c r="E56" s="6"/>
      <c r="F56" s="6"/>
      <c r="G56" s="6"/>
      <c r="H56" s="6"/>
    </row>
    <row r="57" spans="1:10" x14ac:dyDescent="0.25">
      <c r="A57" s="1"/>
      <c r="B57" s="1"/>
      <c r="C57" s="7"/>
      <c r="D57" s="6"/>
      <c r="E57" s="6"/>
      <c r="F57" s="6"/>
      <c r="G57" s="6"/>
      <c r="H57" s="6"/>
    </row>
    <row r="58" spans="1:10" x14ac:dyDescent="0.25">
      <c r="A58" s="1"/>
      <c r="B58" s="1"/>
      <c r="C58" s="7"/>
      <c r="D58" s="6"/>
      <c r="E58" s="6"/>
      <c r="F58" s="6"/>
      <c r="G58" s="6"/>
      <c r="H58" s="6"/>
    </row>
    <row r="59" spans="1:10" x14ac:dyDescent="0.25">
      <c r="A59" s="1"/>
      <c r="B59" s="1"/>
      <c r="C59" s="7"/>
      <c r="D59" s="6"/>
      <c r="E59" s="6"/>
      <c r="F59" s="6"/>
      <c r="G59" s="6"/>
      <c r="H59" s="6"/>
    </row>
    <row r="60" spans="1:10" x14ac:dyDescent="0.25">
      <c r="A60" s="1"/>
      <c r="B60" s="1"/>
      <c r="C60" s="7"/>
      <c r="D60" s="6"/>
      <c r="E60" s="6"/>
      <c r="F60" s="6"/>
      <c r="G60" s="6"/>
      <c r="H60" s="6"/>
    </row>
    <row r="61" spans="1:10" ht="13.5" customHeight="1" x14ac:dyDescent="0.25">
      <c r="A61" s="1"/>
      <c r="B61" s="1"/>
      <c r="C61" s="7"/>
      <c r="D61" s="6"/>
      <c r="E61" s="6"/>
      <c r="F61" s="6"/>
      <c r="G61" s="6"/>
      <c r="H61" s="6"/>
    </row>
    <row r="62" spans="1:10" s="59" customFormat="1" ht="13.2" x14ac:dyDescent="0.25">
      <c r="A62" s="95" t="s">
        <v>95</v>
      </c>
      <c r="B62" s="94"/>
      <c r="C62" s="94"/>
      <c r="D62" s="94"/>
      <c r="E62" s="94"/>
      <c r="F62" s="96"/>
      <c r="G62" s="94"/>
      <c r="H62" s="97"/>
      <c r="I62" s="94"/>
      <c r="J62" s="94"/>
    </row>
    <row r="63" spans="1:10" s="64" customFormat="1" x14ac:dyDescent="0.25">
      <c r="A63" s="61" t="s">
        <v>21</v>
      </c>
      <c r="B63" s="61"/>
      <c r="C63" s="62"/>
      <c r="D63" s="63"/>
      <c r="E63" s="63"/>
      <c r="F63" s="63"/>
      <c r="G63" s="63"/>
      <c r="H63" s="63"/>
    </row>
    <row r="64" spans="1:10" s="68" customFormat="1" x14ac:dyDescent="0.25">
      <c r="A64" s="65"/>
      <c r="B64" s="65"/>
      <c r="C64" s="66"/>
      <c r="D64" s="67"/>
      <c r="E64" s="67"/>
      <c r="F64" s="67"/>
      <c r="G64" s="67"/>
      <c r="H64" s="67"/>
    </row>
    <row r="65" spans="1:75" s="68" customFormat="1" x14ac:dyDescent="0.25">
      <c r="A65" s="65"/>
      <c r="B65" s="65"/>
      <c r="C65" s="66"/>
      <c r="D65" s="67"/>
      <c r="E65" s="67"/>
      <c r="F65" s="67"/>
      <c r="G65" s="67"/>
      <c r="H65" s="67"/>
    </row>
    <row r="66" spans="1:75" s="75" customFormat="1" x14ac:dyDescent="0.25">
      <c r="A66" s="69" t="s">
        <v>26</v>
      </c>
      <c r="B66" s="70"/>
      <c r="C66" s="71"/>
      <c r="D66" s="72"/>
      <c r="E66" s="73"/>
      <c r="F66" s="74"/>
      <c r="G66" s="74"/>
      <c r="H66" s="74"/>
      <c r="J66" s="76" t="s">
        <v>16</v>
      </c>
      <c r="K66" s="77"/>
      <c r="L66" s="77"/>
      <c r="P66" s="76" t="s">
        <v>17</v>
      </c>
      <c r="Q66" s="77"/>
      <c r="R66" s="77"/>
      <c r="S66" s="77"/>
      <c r="W66" s="69" t="s">
        <v>24</v>
      </c>
      <c r="AE66" s="69" t="s">
        <v>25</v>
      </c>
      <c r="AF66" s="70"/>
      <c r="AM66" s="69" t="s">
        <v>23</v>
      </c>
      <c r="AN66" s="70"/>
      <c r="AT66" s="69" t="s">
        <v>27</v>
      </c>
      <c r="AU66" s="70"/>
      <c r="BA66" s="78" t="s">
        <v>13</v>
      </c>
      <c r="BB66" s="79"/>
      <c r="BC66" s="80" t="s">
        <v>28</v>
      </c>
      <c r="BD66" s="81"/>
      <c r="BM66" s="78" t="s">
        <v>13</v>
      </c>
      <c r="BN66" s="79"/>
      <c r="BO66" s="80" t="s">
        <v>30</v>
      </c>
      <c r="BP66" s="81"/>
    </row>
    <row r="67" spans="1:75" s="75" customFormat="1" x14ac:dyDescent="0.25">
      <c r="A67" s="69"/>
      <c r="B67" s="70"/>
      <c r="C67" s="71"/>
      <c r="D67" s="72"/>
      <c r="E67" s="73"/>
      <c r="F67" s="74"/>
      <c r="G67" s="74"/>
      <c r="H67" s="74"/>
      <c r="J67" s="82"/>
      <c r="P67" s="82"/>
      <c r="V67" s="69"/>
      <c r="W67" s="70"/>
      <c r="AE67" s="103">
        <v>10000</v>
      </c>
      <c r="AF67" s="70"/>
      <c r="AM67" s="69" t="s">
        <v>29</v>
      </c>
      <c r="AN67" s="70"/>
      <c r="AP67" s="104" t="s">
        <v>45</v>
      </c>
      <c r="AQ67" s="64"/>
      <c r="AT67" s="69" t="s">
        <v>29</v>
      </c>
      <c r="AU67" s="70"/>
      <c r="AW67" s="104" t="s">
        <v>46</v>
      </c>
      <c r="AX67" s="64"/>
      <c r="BC67" s="69" t="s">
        <v>29</v>
      </c>
      <c r="BO67" s="69" t="s">
        <v>29</v>
      </c>
    </row>
    <row r="68" spans="1:75" s="75" customFormat="1" x14ac:dyDescent="0.25">
      <c r="A68" s="82"/>
      <c r="B68" s="83" t="s">
        <v>12</v>
      </c>
      <c r="C68" s="73"/>
      <c r="D68" s="74"/>
      <c r="E68" s="74"/>
      <c r="F68" s="74"/>
      <c r="V68" s="82"/>
      <c r="X68" s="83" t="s">
        <v>12</v>
      </c>
      <c r="Y68" s="74"/>
      <c r="Z68" s="74"/>
      <c r="AA68" s="74"/>
      <c r="AD68" s="82"/>
      <c r="AF68" s="83" t="s">
        <v>12</v>
      </c>
      <c r="AG68" s="74"/>
      <c r="AH68" s="74"/>
      <c r="AI68" s="74"/>
      <c r="AL68" s="69"/>
      <c r="AN68" s="83" t="s">
        <v>12</v>
      </c>
      <c r="AO68" s="74"/>
      <c r="AP68" s="74"/>
      <c r="AQ68" s="74"/>
      <c r="AR68" s="74"/>
      <c r="AS68" s="82"/>
      <c r="AU68" s="83" t="s">
        <v>12</v>
      </c>
      <c r="AV68" s="74"/>
      <c r="AW68" s="74"/>
    </row>
    <row r="69" spans="1:75" s="75" customFormat="1" x14ac:dyDescent="0.25">
      <c r="A69" s="69" t="s">
        <v>20</v>
      </c>
      <c r="B69" s="84">
        <v>300</v>
      </c>
      <c r="C69" s="84">
        <v>500</v>
      </c>
      <c r="D69" s="84">
        <v>1000</v>
      </c>
      <c r="E69" s="84">
        <v>1500</v>
      </c>
      <c r="F69" s="84">
        <v>2000</v>
      </c>
      <c r="G69" s="84">
        <v>2500</v>
      </c>
      <c r="H69" s="84"/>
      <c r="I69" s="85"/>
      <c r="J69" s="86" t="s">
        <v>41</v>
      </c>
      <c r="K69" s="86" t="s">
        <v>42</v>
      </c>
      <c r="L69" s="86" t="s">
        <v>14</v>
      </c>
      <c r="M69" s="86" t="s">
        <v>43</v>
      </c>
      <c r="N69" s="86" t="s">
        <v>44</v>
      </c>
      <c r="O69" s="86"/>
      <c r="P69" s="85"/>
      <c r="Q69" s="86" t="s">
        <v>41</v>
      </c>
      <c r="R69" s="86" t="s">
        <v>42</v>
      </c>
      <c r="S69" s="86" t="s">
        <v>14</v>
      </c>
      <c r="T69" s="86" t="s">
        <v>43</v>
      </c>
      <c r="U69" s="86" t="s">
        <v>44</v>
      </c>
      <c r="W69" s="105" t="s">
        <v>22</v>
      </c>
      <c r="X69" s="84">
        <v>300</v>
      </c>
      <c r="Y69" s="84">
        <v>500</v>
      </c>
      <c r="Z69" s="84">
        <v>1000</v>
      </c>
      <c r="AA69" s="84">
        <v>1500</v>
      </c>
      <c r="AB69" s="84">
        <v>2000</v>
      </c>
      <c r="AC69" s="84">
        <v>2500</v>
      </c>
      <c r="AD69" s="84"/>
      <c r="AE69" s="105" t="s">
        <v>22</v>
      </c>
      <c r="AF69" s="84">
        <v>300</v>
      </c>
      <c r="AG69" s="84">
        <v>500</v>
      </c>
      <c r="AH69" s="84">
        <v>1000</v>
      </c>
      <c r="AI69" s="84">
        <v>1500</v>
      </c>
      <c r="AJ69" s="84">
        <v>2000</v>
      </c>
      <c r="AK69" s="84">
        <v>2500</v>
      </c>
      <c r="AM69" s="105" t="s">
        <v>22</v>
      </c>
      <c r="AN69" s="84">
        <v>500</v>
      </c>
      <c r="AO69" s="84">
        <v>1000</v>
      </c>
      <c r="AP69" s="84">
        <v>1500</v>
      </c>
      <c r="AQ69" s="84">
        <v>2000</v>
      </c>
      <c r="AR69" s="84">
        <v>2500</v>
      </c>
      <c r="AT69" s="105" t="s">
        <v>22</v>
      </c>
      <c r="AU69" s="84">
        <v>500</v>
      </c>
      <c r="AV69" s="84">
        <v>1000</v>
      </c>
      <c r="AW69" s="84">
        <v>1500</v>
      </c>
      <c r="AX69" s="84">
        <v>2000</v>
      </c>
      <c r="AY69" s="84">
        <v>2500</v>
      </c>
      <c r="BB69" s="106" t="s">
        <v>47</v>
      </c>
      <c r="BC69" s="107" t="s">
        <v>48</v>
      </c>
      <c r="BD69" s="107" t="s">
        <v>32</v>
      </c>
      <c r="BE69" s="107" t="s">
        <v>49</v>
      </c>
      <c r="BF69" s="107" t="s">
        <v>50</v>
      </c>
      <c r="BG69" s="106" t="s">
        <v>51</v>
      </c>
      <c r="BH69" s="107" t="s">
        <v>52</v>
      </c>
      <c r="BI69" s="107" t="s">
        <v>33</v>
      </c>
      <c r="BJ69" s="107" t="s">
        <v>53</v>
      </c>
      <c r="BK69" s="107" t="s">
        <v>54</v>
      </c>
      <c r="BL69" s="85"/>
      <c r="BN69" s="106" t="str">
        <f t="shared" ref="BN69:BW69" si="5">BB69</f>
        <v>Gain max pour F500</v>
      </c>
      <c r="BO69" s="107" t="str">
        <f t="shared" si="5"/>
        <v>Gain max pour F1000</v>
      </c>
      <c r="BP69" s="107" t="str">
        <f t="shared" si="5"/>
        <v>Gain max pour F1500</v>
      </c>
      <c r="BQ69" s="107" t="str">
        <f t="shared" si="5"/>
        <v>Gain max pour F2000</v>
      </c>
      <c r="BR69" s="107" t="str">
        <f t="shared" si="5"/>
        <v>Gain max pour F2500</v>
      </c>
      <c r="BS69" s="106" t="str">
        <f t="shared" si="5"/>
        <v>Perte max pour F500</v>
      </c>
      <c r="BT69" s="107" t="str">
        <f t="shared" si="5"/>
        <v>Perte max pour F1000</v>
      </c>
      <c r="BU69" s="107" t="str">
        <f t="shared" si="5"/>
        <v>Perte max pour F1500</v>
      </c>
      <c r="BV69" s="107" t="str">
        <f t="shared" si="5"/>
        <v>Perte max pour F2000</v>
      </c>
      <c r="BW69" s="107" t="str">
        <f t="shared" si="5"/>
        <v>Perte max pour F2500</v>
      </c>
    </row>
    <row r="70" spans="1:75" s="75" customFormat="1" x14ac:dyDescent="0.25">
      <c r="A70" s="75">
        <v>0</v>
      </c>
      <c r="B70" s="87">
        <f t="shared" ref="B70:B90" si="6">IF($A70&lt;B$69,$H$11+$A70,$H$11+B$69+MIN(0.1*($A70-B$69),700))</f>
        <v>3662.3999999999996</v>
      </c>
      <c r="C70" s="87">
        <f t="shared" ref="C70:C90" si="7">IF($A70&lt;C$69,$H$12+$A70,$H$12+C$69+MIN(0.1*($A70-C$69),700))</f>
        <v>3523.2</v>
      </c>
      <c r="D70" s="87">
        <f t="shared" ref="D70:D90" si="8">IF($A70&lt;D$69,$H$13+$A70,$H$13+D$69+MIN(0.1*($A70-D$69),700))</f>
        <v>3172.7999999999993</v>
      </c>
      <c r="E70" s="87">
        <f t="shared" ref="E70:E90" si="9">IF($A70&lt;E$69,$H$14+$A70,$H$14+E$69+MIN(0.1*($A70-E$69),700))</f>
        <v>2822.3999999999996</v>
      </c>
      <c r="F70" s="87">
        <f t="shared" ref="F70:F90" si="10">IF($A70&lt;F$69,$H$15+$A70,$H$15+F$69+MIN(0.1*($A70-F$69),700))</f>
        <v>2473.1999999999998</v>
      </c>
      <c r="G70" s="87">
        <f t="shared" ref="G70:G90" si="11">IF($A70&lt;G$69,$H$16+$A70,$H$16+G$69+MIN(0.1*($A70-G$69),700))</f>
        <v>2122.7999999999997</v>
      </c>
      <c r="H70" s="87"/>
      <c r="I70" s="75">
        <f t="shared" ref="I70:I90" si="12">A70</f>
        <v>0</v>
      </c>
      <c r="J70" s="88">
        <f t="shared" ref="J70:J90" si="13">C70-$B70</f>
        <v>-139.19999999999982</v>
      </c>
      <c r="K70" s="88">
        <f t="shared" ref="K70:K90" si="14">D70-$B70</f>
        <v>-489.60000000000036</v>
      </c>
      <c r="L70" s="88">
        <f t="shared" ref="L70:L90" si="15">E70-$B70</f>
        <v>-840</v>
      </c>
      <c r="M70" s="88">
        <f t="shared" ref="M70:M90" si="16">F70-$B70</f>
        <v>-1189.1999999999998</v>
      </c>
      <c r="N70" s="88">
        <f t="shared" ref="N70:N90" si="17">G70-$B70</f>
        <v>-1539.6</v>
      </c>
      <c r="O70" s="88"/>
      <c r="P70" s="85">
        <f t="shared" ref="P70:P90" si="18">A70</f>
        <v>0</v>
      </c>
      <c r="Q70" s="89">
        <f t="shared" ref="Q70:Q90" si="19">J70/$B70</f>
        <v>-3.8007863695937047E-2</v>
      </c>
      <c r="R70" s="89">
        <f t="shared" ref="R70:R90" si="20">K70/$B70</f>
        <v>-0.13368283093053746</v>
      </c>
      <c r="S70" s="89">
        <f t="shared" ref="S70:S90" si="21">L70/$B70</f>
        <v>-0.22935779816513763</v>
      </c>
      <c r="T70" s="89">
        <f t="shared" ref="T70:T90" si="22">M70/$B70</f>
        <v>-0.32470511140235908</v>
      </c>
      <c r="U70" s="89">
        <f t="shared" ref="U70:U90" si="23">N70/$B70</f>
        <v>-0.42038007863695936</v>
      </c>
      <c r="W70" s="75">
        <v>10</v>
      </c>
      <c r="X70" s="87">
        <f t="shared" ref="X70:X101" si="24">12*W70</f>
        <v>120</v>
      </c>
      <c r="Y70" s="90">
        <f t="shared" ref="Y70:Y101" si="25">MAX($X70*(1-$B$12),$X70-$C$12)</f>
        <v>60</v>
      </c>
      <c r="Z70" s="90">
        <f t="shared" ref="Z70:Z101" si="26">MAX($X70*(1-$B$13),$X70-$C$13)</f>
        <v>60</v>
      </c>
      <c r="AA70" s="90">
        <f t="shared" ref="AA70:AA101" si="27">MAX($X70*(1-$B$14),$X70-$C$14)</f>
        <v>60</v>
      </c>
      <c r="AB70" s="90">
        <f t="shared" ref="AB70:AB101" si="28">MAX($X70*(1-$B$15),$X70-$C$15)</f>
        <v>60</v>
      </c>
      <c r="AC70" s="90">
        <f t="shared" ref="AC70:AC101" si="29">MAX($X70*(1-$B$16),$X70-$C$16)</f>
        <v>60</v>
      </c>
      <c r="AE70" s="75">
        <f t="shared" ref="AE70:AE101" si="30">W70</f>
        <v>10</v>
      </c>
      <c r="AF70" s="87">
        <f t="shared" ref="AF70:AF101" si="31">X70+AF$69+MIN(($AE$67-AF$69)*0.1,700)</f>
        <v>1120</v>
      </c>
      <c r="AG70" s="87">
        <f t="shared" ref="AG70:AG101" si="32">Y70+AG$69+MIN(($AE$67-AG$69)*0.1,700)</f>
        <v>1260</v>
      </c>
      <c r="AH70" s="87">
        <f t="shared" ref="AH70:AH101" si="33">Z70+AH$69+MIN(($AE$67-AH$69)*0.1,700)</f>
        <v>1760</v>
      </c>
      <c r="AI70" s="87">
        <f t="shared" ref="AI70:AI101" si="34">AA70+AI$69+MIN(($AE$67-AI$69)*0.1,700)</f>
        <v>2260</v>
      </c>
      <c r="AJ70" s="87">
        <f t="shared" ref="AJ70:AJ101" si="35">AB70+AJ$69+MIN(($AE$67-AJ$69)*0.1,700)</f>
        <v>2760</v>
      </c>
      <c r="AK70" s="87">
        <f t="shared" ref="AK70:AK101" si="36">AC70+AK$69+MIN(($AE$67-AK$69)*0.1,700)</f>
        <v>3260</v>
      </c>
      <c r="AM70" s="87">
        <f t="shared" ref="AM70:AM101" si="37">W70</f>
        <v>10</v>
      </c>
      <c r="AN70" s="87">
        <f t="shared" ref="AN70:AN101" si="38">Y70-$X70</f>
        <v>-60</v>
      </c>
      <c r="AO70" s="87">
        <f t="shared" ref="AO70:AO101" si="39">Z70-$X70</f>
        <v>-60</v>
      </c>
      <c r="AP70" s="87">
        <f t="shared" ref="AP70:AP101" si="40">AA70-$X70</f>
        <v>-60</v>
      </c>
      <c r="AQ70" s="87">
        <f t="shared" ref="AQ70:AQ101" si="41">AB70-$X70</f>
        <v>-60</v>
      </c>
      <c r="AR70" s="87">
        <f t="shared" ref="AR70:AR101" si="42">AC70-$X70</f>
        <v>-60</v>
      </c>
      <c r="AT70" s="87">
        <f t="shared" ref="AT70:AT101" si="43">W70</f>
        <v>10</v>
      </c>
      <c r="AU70" s="87">
        <f t="shared" ref="AU70:AU101" si="44">AG70-$AF70</f>
        <v>140</v>
      </c>
      <c r="AV70" s="87">
        <f t="shared" ref="AV70:AV101" si="45">AH70-$AF70</f>
        <v>640</v>
      </c>
      <c r="AW70" s="87">
        <f t="shared" ref="AW70:AW101" si="46">AI70-$AF70</f>
        <v>1140</v>
      </c>
      <c r="AX70" s="87">
        <f t="shared" ref="AX70:AX101" si="47">AJ70-$AF70</f>
        <v>1640</v>
      </c>
      <c r="AY70" s="87">
        <f t="shared" ref="AY70:AY101" si="48">AK70-$AF70</f>
        <v>2140</v>
      </c>
      <c r="BA70" s="75">
        <f t="shared" ref="BA70:BA101" si="49">AM70</f>
        <v>10</v>
      </c>
      <c r="BB70" s="91">
        <f t="shared" ref="BB70:BB101" si="50">AN70</f>
        <v>-60</v>
      </c>
      <c r="BC70" s="91">
        <f t="shared" ref="BC70:BC101" si="51">AO70</f>
        <v>-60</v>
      </c>
      <c r="BD70" s="91">
        <f t="shared" ref="BD70:BD101" si="52">AP70</f>
        <v>-60</v>
      </c>
      <c r="BE70" s="91">
        <f t="shared" ref="BE70:BE101" si="53">AQ70</f>
        <v>-60</v>
      </c>
      <c r="BF70" s="91">
        <f t="shared" ref="BF70:BF101" si="54">AR70</f>
        <v>-60</v>
      </c>
      <c r="BG70" s="91">
        <f t="shared" ref="BG70:BG101" si="55">AU70</f>
        <v>140</v>
      </c>
      <c r="BH70" s="91">
        <f t="shared" ref="BH70:BH101" si="56">AV70</f>
        <v>640</v>
      </c>
      <c r="BI70" s="91">
        <f t="shared" ref="BI70:BI101" si="57">AW70</f>
        <v>1140</v>
      </c>
      <c r="BJ70" s="91">
        <f t="shared" ref="BJ70:BJ101" si="58">AX70</f>
        <v>1640</v>
      </c>
      <c r="BK70" s="91">
        <f t="shared" ref="BK70:BK101" si="59">AY70</f>
        <v>2140</v>
      </c>
      <c r="BM70" s="75">
        <f t="shared" ref="BM70:BM101" si="60">BA70</f>
        <v>10</v>
      </c>
      <c r="BN70" s="92">
        <f t="shared" ref="BN70:BN101" si="61">(BB70/$X70)</f>
        <v>-0.5</v>
      </c>
      <c r="BO70" s="92">
        <f t="shared" ref="BO70:BO101" si="62">(BC70/$X70)</f>
        <v>-0.5</v>
      </c>
      <c r="BP70" s="92">
        <f t="shared" ref="BP70:BP101" si="63">(BD70/$X70)</f>
        <v>-0.5</v>
      </c>
      <c r="BQ70" s="92">
        <f t="shared" ref="BQ70:BQ101" si="64">(BE70/$X70)</f>
        <v>-0.5</v>
      </c>
      <c r="BR70" s="92">
        <f t="shared" ref="BR70:BR101" si="65">(BF70/$X70)</f>
        <v>-0.5</v>
      </c>
      <c r="BS70" s="92">
        <f t="shared" ref="BS70:BS101" si="66">(BG70/$AF70)</f>
        <v>0.125</v>
      </c>
      <c r="BT70" s="92">
        <f t="shared" ref="BT70:BT101" si="67">(BH70/$AF70)</f>
        <v>0.5714285714285714</v>
      </c>
      <c r="BU70" s="92">
        <f t="shared" ref="BU70:BU101" si="68">(BI70/$AF70)</f>
        <v>1.0178571428571428</v>
      </c>
      <c r="BV70" s="92">
        <f t="shared" ref="BV70:BV101" si="69">(BJ70/$AF70)</f>
        <v>1.4642857142857142</v>
      </c>
      <c r="BW70" s="92">
        <f t="shared" ref="BW70:BW101" si="70">(BK70/$AF70)</f>
        <v>1.9107142857142858</v>
      </c>
    </row>
    <row r="71" spans="1:75" s="75" customFormat="1" x14ac:dyDescent="0.25">
      <c r="A71" s="75">
        <v>300</v>
      </c>
      <c r="B71" s="87">
        <f t="shared" si="6"/>
        <v>3962.3999999999996</v>
      </c>
      <c r="C71" s="87">
        <f t="shared" si="7"/>
        <v>3823.2</v>
      </c>
      <c r="D71" s="87">
        <f t="shared" si="8"/>
        <v>3472.7999999999993</v>
      </c>
      <c r="E71" s="87">
        <f t="shared" si="9"/>
        <v>3122.3999999999996</v>
      </c>
      <c r="F71" s="87">
        <f t="shared" si="10"/>
        <v>2773.2</v>
      </c>
      <c r="G71" s="87">
        <f t="shared" si="11"/>
        <v>2422.7999999999997</v>
      </c>
      <c r="H71" s="87"/>
      <c r="I71" s="75">
        <f t="shared" si="12"/>
        <v>300</v>
      </c>
      <c r="J71" s="88">
        <f t="shared" si="13"/>
        <v>-139.19999999999982</v>
      </c>
      <c r="K71" s="88">
        <f t="shared" si="14"/>
        <v>-489.60000000000036</v>
      </c>
      <c r="L71" s="88">
        <f t="shared" si="15"/>
        <v>-840</v>
      </c>
      <c r="M71" s="88">
        <f t="shared" si="16"/>
        <v>-1189.1999999999998</v>
      </c>
      <c r="N71" s="88">
        <f t="shared" si="17"/>
        <v>-1539.6</v>
      </c>
      <c r="O71" s="88"/>
      <c r="P71" s="85">
        <f t="shared" si="18"/>
        <v>300</v>
      </c>
      <c r="Q71" s="89">
        <f t="shared" si="19"/>
        <v>-3.5130224106602014E-2</v>
      </c>
      <c r="R71" s="89">
        <f t="shared" si="20"/>
        <v>-0.12356147789218666</v>
      </c>
      <c r="S71" s="89">
        <f t="shared" si="21"/>
        <v>-0.21199273167777108</v>
      </c>
      <c r="T71" s="89">
        <f t="shared" si="22"/>
        <v>-0.30012113870381585</v>
      </c>
      <c r="U71" s="89">
        <f t="shared" si="23"/>
        <v>-0.38855239248940038</v>
      </c>
      <c r="W71" s="75">
        <v>20</v>
      </c>
      <c r="X71" s="87">
        <f t="shared" si="24"/>
        <v>240</v>
      </c>
      <c r="Y71" s="90">
        <f t="shared" si="25"/>
        <v>120</v>
      </c>
      <c r="Z71" s="90">
        <f t="shared" si="26"/>
        <v>120</v>
      </c>
      <c r="AA71" s="90">
        <f t="shared" si="27"/>
        <v>120</v>
      </c>
      <c r="AB71" s="90">
        <f t="shared" si="28"/>
        <v>120</v>
      </c>
      <c r="AC71" s="90">
        <f t="shared" si="29"/>
        <v>120</v>
      </c>
      <c r="AE71" s="75">
        <f t="shared" si="30"/>
        <v>20</v>
      </c>
      <c r="AF71" s="87">
        <f t="shared" si="31"/>
        <v>1240</v>
      </c>
      <c r="AG71" s="87">
        <f t="shared" si="32"/>
        <v>1320</v>
      </c>
      <c r="AH71" s="87">
        <f t="shared" si="33"/>
        <v>1820</v>
      </c>
      <c r="AI71" s="87">
        <f t="shared" si="34"/>
        <v>2320</v>
      </c>
      <c r="AJ71" s="87">
        <f t="shared" si="35"/>
        <v>2820</v>
      </c>
      <c r="AK71" s="87">
        <f t="shared" si="36"/>
        <v>3320</v>
      </c>
      <c r="AM71" s="87">
        <f t="shared" si="37"/>
        <v>20</v>
      </c>
      <c r="AN71" s="87">
        <f t="shared" si="38"/>
        <v>-120</v>
      </c>
      <c r="AO71" s="87">
        <f t="shared" si="39"/>
        <v>-120</v>
      </c>
      <c r="AP71" s="87">
        <f t="shared" si="40"/>
        <v>-120</v>
      </c>
      <c r="AQ71" s="87">
        <f t="shared" si="41"/>
        <v>-120</v>
      </c>
      <c r="AR71" s="87">
        <f t="shared" si="42"/>
        <v>-120</v>
      </c>
      <c r="AT71" s="87">
        <f t="shared" si="43"/>
        <v>20</v>
      </c>
      <c r="AU71" s="87">
        <f t="shared" si="44"/>
        <v>80</v>
      </c>
      <c r="AV71" s="87">
        <f t="shared" si="45"/>
        <v>580</v>
      </c>
      <c r="AW71" s="87">
        <f t="shared" si="46"/>
        <v>1080</v>
      </c>
      <c r="AX71" s="87">
        <f t="shared" si="47"/>
        <v>1580</v>
      </c>
      <c r="AY71" s="87">
        <f t="shared" si="48"/>
        <v>2080</v>
      </c>
      <c r="BA71" s="75">
        <f t="shared" si="49"/>
        <v>20</v>
      </c>
      <c r="BB71" s="91">
        <f t="shared" si="50"/>
        <v>-120</v>
      </c>
      <c r="BC71" s="91">
        <f t="shared" si="51"/>
        <v>-120</v>
      </c>
      <c r="BD71" s="91">
        <f t="shared" si="52"/>
        <v>-120</v>
      </c>
      <c r="BE71" s="91">
        <f t="shared" si="53"/>
        <v>-120</v>
      </c>
      <c r="BF71" s="91">
        <f t="shared" si="54"/>
        <v>-120</v>
      </c>
      <c r="BG71" s="91">
        <f t="shared" si="55"/>
        <v>80</v>
      </c>
      <c r="BH71" s="91">
        <f t="shared" si="56"/>
        <v>580</v>
      </c>
      <c r="BI71" s="91">
        <f t="shared" si="57"/>
        <v>1080</v>
      </c>
      <c r="BJ71" s="91">
        <f t="shared" si="58"/>
        <v>1580</v>
      </c>
      <c r="BK71" s="91">
        <f t="shared" si="59"/>
        <v>2080</v>
      </c>
      <c r="BM71" s="75">
        <f t="shared" si="60"/>
        <v>20</v>
      </c>
      <c r="BN71" s="92">
        <f t="shared" si="61"/>
        <v>-0.5</v>
      </c>
      <c r="BO71" s="92">
        <f t="shared" si="62"/>
        <v>-0.5</v>
      </c>
      <c r="BP71" s="92">
        <f t="shared" si="63"/>
        <v>-0.5</v>
      </c>
      <c r="BQ71" s="92">
        <f t="shared" si="64"/>
        <v>-0.5</v>
      </c>
      <c r="BR71" s="92">
        <f t="shared" si="65"/>
        <v>-0.5</v>
      </c>
      <c r="BS71" s="92">
        <f t="shared" si="66"/>
        <v>6.4516129032258063E-2</v>
      </c>
      <c r="BT71" s="92">
        <f t="shared" si="67"/>
        <v>0.46774193548387094</v>
      </c>
      <c r="BU71" s="92">
        <f t="shared" si="68"/>
        <v>0.87096774193548387</v>
      </c>
      <c r="BV71" s="92">
        <f t="shared" si="69"/>
        <v>1.2741935483870968</v>
      </c>
      <c r="BW71" s="92">
        <f t="shared" si="70"/>
        <v>1.6774193548387097</v>
      </c>
    </row>
    <row r="72" spans="1:75" s="75" customFormat="1" x14ac:dyDescent="0.25">
      <c r="A72" s="75">
        <v>400</v>
      </c>
      <c r="B72" s="87">
        <f t="shared" si="6"/>
        <v>3972.3999999999996</v>
      </c>
      <c r="C72" s="87">
        <f t="shared" si="7"/>
        <v>3923.2</v>
      </c>
      <c r="D72" s="87">
        <f t="shared" si="8"/>
        <v>3572.7999999999993</v>
      </c>
      <c r="E72" s="87">
        <f t="shared" si="9"/>
        <v>3222.3999999999996</v>
      </c>
      <c r="F72" s="87">
        <f t="shared" si="10"/>
        <v>2873.2</v>
      </c>
      <c r="G72" s="87">
        <f t="shared" si="11"/>
        <v>2522.7999999999997</v>
      </c>
      <c r="H72" s="87"/>
      <c r="I72" s="75">
        <f t="shared" si="12"/>
        <v>400</v>
      </c>
      <c r="J72" s="88">
        <f t="shared" si="13"/>
        <v>-49.199999999999818</v>
      </c>
      <c r="K72" s="88">
        <f t="shared" si="14"/>
        <v>-399.60000000000036</v>
      </c>
      <c r="L72" s="88">
        <f t="shared" si="15"/>
        <v>-750</v>
      </c>
      <c r="M72" s="88">
        <f t="shared" si="16"/>
        <v>-1099.1999999999998</v>
      </c>
      <c r="N72" s="88">
        <f t="shared" si="17"/>
        <v>-1449.6</v>
      </c>
      <c r="O72" s="88"/>
      <c r="P72" s="85">
        <f t="shared" si="18"/>
        <v>400</v>
      </c>
      <c r="Q72" s="89">
        <f t="shared" si="19"/>
        <v>-1.2385459671734926E-2</v>
      </c>
      <c r="R72" s="89">
        <f t="shared" si="20"/>
        <v>-0.10059409928506706</v>
      </c>
      <c r="S72" s="89">
        <f t="shared" si="21"/>
        <v>-0.18880273889839896</v>
      </c>
      <c r="T72" s="89">
        <f t="shared" si="22"/>
        <v>-0.27670929412949347</v>
      </c>
      <c r="U72" s="89">
        <f t="shared" si="23"/>
        <v>-0.3649179337428255</v>
      </c>
      <c r="W72" s="75">
        <v>30</v>
      </c>
      <c r="X72" s="87">
        <f t="shared" si="24"/>
        <v>360</v>
      </c>
      <c r="Y72" s="90">
        <f t="shared" si="25"/>
        <v>220.80000000000041</v>
      </c>
      <c r="Z72" s="90">
        <f t="shared" si="26"/>
        <v>180</v>
      </c>
      <c r="AA72" s="90">
        <f t="shared" si="27"/>
        <v>180</v>
      </c>
      <c r="AB72" s="90">
        <f t="shared" si="28"/>
        <v>180</v>
      </c>
      <c r="AC72" s="90">
        <f t="shared" si="29"/>
        <v>180</v>
      </c>
      <c r="AE72" s="75">
        <f t="shared" si="30"/>
        <v>30</v>
      </c>
      <c r="AF72" s="87">
        <f t="shared" si="31"/>
        <v>1360</v>
      </c>
      <c r="AG72" s="87">
        <f t="shared" si="32"/>
        <v>1420.8000000000004</v>
      </c>
      <c r="AH72" s="87">
        <f t="shared" si="33"/>
        <v>1880</v>
      </c>
      <c r="AI72" s="87">
        <f t="shared" si="34"/>
        <v>2380</v>
      </c>
      <c r="AJ72" s="87">
        <f t="shared" si="35"/>
        <v>2880</v>
      </c>
      <c r="AK72" s="87">
        <f t="shared" si="36"/>
        <v>3380</v>
      </c>
      <c r="AM72" s="87">
        <f t="shared" si="37"/>
        <v>30</v>
      </c>
      <c r="AN72" s="87">
        <f t="shared" si="38"/>
        <v>-139.19999999999959</v>
      </c>
      <c r="AO72" s="87">
        <f t="shared" si="39"/>
        <v>-180</v>
      </c>
      <c r="AP72" s="87">
        <f t="shared" si="40"/>
        <v>-180</v>
      </c>
      <c r="AQ72" s="87">
        <f t="shared" si="41"/>
        <v>-180</v>
      </c>
      <c r="AR72" s="87">
        <f t="shared" si="42"/>
        <v>-180</v>
      </c>
      <c r="AT72" s="87">
        <f t="shared" si="43"/>
        <v>30</v>
      </c>
      <c r="AU72" s="87">
        <f t="shared" si="44"/>
        <v>60.800000000000409</v>
      </c>
      <c r="AV72" s="87">
        <f t="shared" si="45"/>
        <v>520</v>
      </c>
      <c r="AW72" s="87">
        <f t="shared" si="46"/>
        <v>1020</v>
      </c>
      <c r="AX72" s="87">
        <f t="shared" si="47"/>
        <v>1520</v>
      </c>
      <c r="AY72" s="87">
        <f t="shared" si="48"/>
        <v>2020</v>
      </c>
      <c r="BA72" s="75">
        <f t="shared" si="49"/>
        <v>30</v>
      </c>
      <c r="BB72" s="91">
        <f t="shared" si="50"/>
        <v>-139.19999999999959</v>
      </c>
      <c r="BC72" s="91">
        <f t="shared" si="51"/>
        <v>-180</v>
      </c>
      <c r="BD72" s="91">
        <f t="shared" si="52"/>
        <v>-180</v>
      </c>
      <c r="BE72" s="91">
        <f t="shared" si="53"/>
        <v>-180</v>
      </c>
      <c r="BF72" s="91">
        <f t="shared" si="54"/>
        <v>-180</v>
      </c>
      <c r="BG72" s="91">
        <f t="shared" si="55"/>
        <v>60.800000000000409</v>
      </c>
      <c r="BH72" s="91">
        <f t="shared" si="56"/>
        <v>520</v>
      </c>
      <c r="BI72" s="91">
        <f t="shared" si="57"/>
        <v>1020</v>
      </c>
      <c r="BJ72" s="91">
        <f t="shared" si="58"/>
        <v>1520</v>
      </c>
      <c r="BK72" s="91">
        <f t="shared" si="59"/>
        <v>2020</v>
      </c>
      <c r="BM72" s="75">
        <f t="shared" si="60"/>
        <v>30</v>
      </c>
      <c r="BN72" s="92">
        <f t="shared" si="61"/>
        <v>-0.38666666666666555</v>
      </c>
      <c r="BO72" s="92">
        <f t="shared" si="62"/>
        <v>-0.5</v>
      </c>
      <c r="BP72" s="92">
        <f t="shared" si="63"/>
        <v>-0.5</v>
      </c>
      <c r="BQ72" s="92">
        <f t="shared" si="64"/>
        <v>-0.5</v>
      </c>
      <c r="BR72" s="92">
        <f t="shared" si="65"/>
        <v>-0.5</v>
      </c>
      <c r="BS72" s="92">
        <f t="shared" si="66"/>
        <v>4.4705882352941477E-2</v>
      </c>
      <c r="BT72" s="92">
        <f t="shared" si="67"/>
        <v>0.38235294117647056</v>
      </c>
      <c r="BU72" s="92">
        <f t="shared" si="68"/>
        <v>0.75</v>
      </c>
      <c r="BV72" s="92">
        <f t="shared" si="69"/>
        <v>1.1176470588235294</v>
      </c>
      <c r="BW72" s="92">
        <f t="shared" si="70"/>
        <v>1.4852941176470589</v>
      </c>
    </row>
    <row r="73" spans="1:75" s="75" customFormat="1" x14ac:dyDescent="0.25">
      <c r="A73" s="75">
        <v>500</v>
      </c>
      <c r="B73" s="87">
        <f t="shared" si="6"/>
        <v>3982.3999999999996</v>
      </c>
      <c r="C73" s="87">
        <f t="shared" si="7"/>
        <v>4023.2</v>
      </c>
      <c r="D73" s="87">
        <f t="shared" si="8"/>
        <v>3672.7999999999993</v>
      </c>
      <c r="E73" s="87">
        <f t="shared" si="9"/>
        <v>3322.3999999999996</v>
      </c>
      <c r="F73" s="87">
        <f t="shared" si="10"/>
        <v>2973.2</v>
      </c>
      <c r="G73" s="87">
        <f t="shared" si="11"/>
        <v>2622.7999999999997</v>
      </c>
      <c r="H73" s="87"/>
      <c r="I73" s="75">
        <f t="shared" si="12"/>
        <v>500</v>
      </c>
      <c r="J73" s="88">
        <f t="shared" si="13"/>
        <v>40.800000000000182</v>
      </c>
      <c r="K73" s="88">
        <f t="shared" si="14"/>
        <v>-309.60000000000036</v>
      </c>
      <c r="L73" s="88">
        <f t="shared" si="15"/>
        <v>-660</v>
      </c>
      <c r="M73" s="88">
        <f t="shared" si="16"/>
        <v>-1009.1999999999998</v>
      </c>
      <c r="N73" s="88">
        <f t="shared" si="17"/>
        <v>-1359.6</v>
      </c>
      <c r="O73" s="88"/>
      <c r="P73" s="85">
        <f t="shared" si="18"/>
        <v>500</v>
      </c>
      <c r="Q73" s="89">
        <f t="shared" si="19"/>
        <v>1.02450783447168E-2</v>
      </c>
      <c r="R73" s="89">
        <f t="shared" si="20"/>
        <v>-7.7742065086380166E-2</v>
      </c>
      <c r="S73" s="89">
        <f t="shared" si="21"/>
        <v>-0.16572920851747691</v>
      </c>
      <c r="T73" s="89">
        <f t="shared" si="22"/>
        <v>-0.25341502611490557</v>
      </c>
      <c r="U73" s="89">
        <f t="shared" si="23"/>
        <v>-0.34140216954600244</v>
      </c>
      <c r="W73" s="75">
        <v>40</v>
      </c>
      <c r="X73" s="87">
        <f t="shared" si="24"/>
        <v>480</v>
      </c>
      <c r="Y73" s="90">
        <f t="shared" si="25"/>
        <v>340.80000000000041</v>
      </c>
      <c r="Z73" s="90">
        <f t="shared" si="26"/>
        <v>240</v>
      </c>
      <c r="AA73" s="90">
        <f t="shared" si="27"/>
        <v>240</v>
      </c>
      <c r="AB73" s="90">
        <f t="shared" si="28"/>
        <v>240</v>
      </c>
      <c r="AC73" s="90">
        <f t="shared" si="29"/>
        <v>240</v>
      </c>
      <c r="AE73" s="75">
        <f t="shared" si="30"/>
        <v>40</v>
      </c>
      <c r="AF73" s="87">
        <f t="shared" si="31"/>
        <v>1480</v>
      </c>
      <c r="AG73" s="87">
        <f t="shared" si="32"/>
        <v>1540.8000000000004</v>
      </c>
      <c r="AH73" s="87">
        <f t="shared" si="33"/>
        <v>1940</v>
      </c>
      <c r="AI73" s="87">
        <f t="shared" si="34"/>
        <v>2440</v>
      </c>
      <c r="AJ73" s="87">
        <f t="shared" si="35"/>
        <v>2940</v>
      </c>
      <c r="AK73" s="87">
        <f t="shared" si="36"/>
        <v>3440</v>
      </c>
      <c r="AM73" s="87">
        <f t="shared" si="37"/>
        <v>40</v>
      </c>
      <c r="AN73" s="87">
        <f t="shared" si="38"/>
        <v>-139.19999999999959</v>
      </c>
      <c r="AO73" s="87">
        <f t="shared" si="39"/>
        <v>-240</v>
      </c>
      <c r="AP73" s="87">
        <f t="shared" si="40"/>
        <v>-240</v>
      </c>
      <c r="AQ73" s="87">
        <f t="shared" si="41"/>
        <v>-240</v>
      </c>
      <c r="AR73" s="87">
        <f t="shared" si="42"/>
        <v>-240</v>
      </c>
      <c r="AT73" s="87">
        <f t="shared" si="43"/>
        <v>40</v>
      </c>
      <c r="AU73" s="87">
        <f t="shared" si="44"/>
        <v>60.800000000000409</v>
      </c>
      <c r="AV73" s="87">
        <f t="shared" si="45"/>
        <v>460</v>
      </c>
      <c r="AW73" s="87">
        <f t="shared" si="46"/>
        <v>960</v>
      </c>
      <c r="AX73" s="87">
        <f t="shared" si="47"/>
        <v>1460</v>
      </c>
      <c r="AY73" s="87">
        <f t="shared" si="48"/>
        <v>1960</v>
      </c>
      <c r="BA73" s="75">
        <f t="shared" si="49"/>
        <v>40</v>
      </c>
      <c r="BB73" s="91">
        <f t="shared" si="50"/>
        <v>-139.19999999999959</v>
      </c>
      <c r="BC73" s="91">
        <f t="shared" si="51"/>
        <v>-240</v>
      </c>
      <c r="BD73" s="91">
        <f t="shared" si="52"/>
        <v>-240</v>
      </c>
      <c r="BE73" s="91">
        <f t="shared" si="53"/>
        <v>-240</v>
      </c>
      <c r="BF73" s="91">
        <f t="shared" si="54"/>
        <v>-240</v>
      </c>
      <c r="BG73" s="91">
        <f t="shared" si="55"/>
        <v>60.800000000000409</v>
      </c>
      <c r="BH73" s="91">
        <f t="shared" si="56"/>
        <v>460</v>
      </c>
      <c r="BI73" s="91">
        <f t="shared" si="57"/>
        <v>960</v>
      </c>
      <c r="BJ73" s="91">
        <f t="shared" si="58"/>
        <v>1460</v>
      </c>
      <c r="BK73" s="91">
        <f t="shared" si="59"/>
        <v>1960</v>
      </c>
      <c r="BM73" s="75">
        <f t="shared" si="60"/>
        <v>40</v>
      </c>
      <c r="BN73" s="92">
        <f t="shared" si="61"/>
        <v>-0.28999999999999915</v>
      </c>
      <c r="BO73" s="92">
        <f t="shared" si="62"/>
        <v>-0.5</v>
      </c>
      <c r="BP73" s="92">
        <f t="shared" si="63"/>
        <v>-0.5</v>
      </c>
      <c r="BQ73" s="92">
        <f t="shared" si="64"/>
        <v>-0.5</v>
      </c>
      <c r="BR73" s="92">
        <f t="shared" si="65"/>
        <v>-0.5</v>
      </c>
      <c r="BS73" s="92">
        <f t="shared" si="66"/>
        <v>4.1081081081081355E-2</v>
      </c>
      <c r="BT73" s="92">
        <f t="shared" si="67"/>
        <v>0.3108108108108108</v>
      </c>
      <c r="BU73" s="92">
        <f t="shared" si="68"/>
        <v>0.64864864864864868</v>
      </c>
      <c r="BV73" s="92">
        <f t="shared" si="69"/>
        <v>0.98648648648648651</v>
      </c>
      <c r="BW73" s="92">
        <f t="shared" si="70"/>
        <v>1.3243243243243243</v>
      </c>
    </row>
    <row r="74" spans="1:75" s="75" customFormat="1" x14ac:dyDescent="0.25">
      <c r="A74" s="75">
        <v>600</v>
      </c>
      <c r="B74" s="87">
        <f t="shared" si="6"/>
        <v>3992.3999999999996</v>
      </c>
      <c r="C74" s="87">
        <f t="shared" si="7"/>
        <v>4033.2</v>
      </c>
      <c r="D74" s="87">
        <f t="shared" si="8"/>
        <v>3772.7999999999993</v>
      </c>
      <c r="E74" s="87">
        <f t="shared" si="9"/>
        <v>3422.3999999999996</v>
      </c>
      <c r="F74" s="87">
        <f t="shared" si="10"/>
        <v>3073.2</v>
      </c>
      <c r="G74" s="87">
        <f t="shared" si="11"/>
        <v>2722.7999999999997</v>
      </c>
      <c r="H74" s="87"/>
      <c r="I74" s="75">
        <f t="shared" si="12"/>
        <v>600</v>
      </c>
      <c r="J74" s="88">
        <f t="shared" si="13"/>
        <v>40.800000000000182</v>
      </c>
      <c r="K74" s="88">
        <f t="shared" si="14"/>
        <v>-219.60000000000036</v>
      </c>
      <c r="L74" s="88">
        <f t="shared" si="15"/>
        <v>-570</v>
      </c>
      <c r="M74" s="88">
        <f t="shared" si="16"/>
        <v>-919.19999999999982</v>
      </c>
      <c r="N74" s="88">
        <f t="shared" si="17"/>
        <v>-1269.5999999999999</v>
      </c>
      <c r="O74" s="88"/>
      <c r="P74" s="85">
        <f t="shared" si="18"/>
        <v>600</v>
      </c>
      <c r="Q74" s="89">
        <f t="shared" si="19"/>
        <v>1.0219416892095027E-2</v>
      </c>
      <c r="R74" s="89">
        <f t="shared" si="20"/>
        <v>-5.500450856627602E-2</v>
      </c>
      <c r="S74" s="89">
        <f t="shared" si="21"/>
        <v>-0.14277126540426813</v>
      </c>
      <c r="T74" s="89">
        <f t="shared" si="22"/>
        <v>-0.23023745115719865</v>
      </c>
      <c r="U74" s="89">
        <f t="shared" si="23"/>
        <v>-0.31800420799519086</v>
      </c>
      <c r="W74" s="75">
        <v>50</v>
      </c>
      <c r="X74" s="87">
        <f t="shared" si="24"/>
        <v>600</v>
      </c>
      <c r="Y74" s="90">
        <f t="shared" si="25"/>
        <v>460.80000000000041</v>
      </c>
      <c r="Z74" s="90">
        <f t="shared" si="26"/>
        <v>300</v>
      </c>
      <c r="AA74" s="90">
        <f t="shared" si="27"/>
        <v>300</v>
      </c>
      <c r="AB74" s="90">
        <f t="shared" si="28"/>
        <v>300</v>
      </c>
      <c r="AC74" s="90">
        <f t="shared" si="29"/>
        <v>300</v>
      </c>
      <c r="AE74" s="75">
        <f t="shared" si="30"/>
        <v>50</v>
      </c>
      <c r="AF74" s="87">
        <f t="shared" si="31"/>
        <v>1600</v>
      </c>
      <c r="AG74" s="87">
        <f t="shared" si="32"/>
        <v>1660.8000000000004</v>
      </c>
      <c r="AH74" s="87">
        <f t="shared" si="33"/>
        <v>2000</v>
      </c>
      <c r="AI74" s="87">
        <f t="shared" si="34"/>
        <v>2500</v>
      </c>
      <c r="AJ74" s="87">
        <f t="shared" si="35"/>
        <v>3000</v>
      </c>
      <c r="AK74" s="87">
        <f t="shared" si="36"/>
        <v>3500</v>
      </c>
      <c r="AM74" s="87">
        <f t="shared" si="37"/>
        <v>50</v>
      </c>
      <c r="AN74" s="87">
        <f t="shared" si="38"/>
        <v>-139.19999999999959</v>
      </c>
      <c r="AO74" s="87">
        <f t="shared" si="39"/>
        <v>-300</v>
      </c>
      <c r="AP74" s="87">
        <f t="shared" si="40"/>
        <v>-300</v>
      </c>
      <c r="AQ74" s="87">
        <f t="shared" si="41"/>
        <v>-300</v>
      </c>
      <c r="AR74" s="87">
        <f t="shared" si="42"/>
        <v>-300</v>
      </c>
      <c r="AT74" s="87">
        <f t="shared" si="43"/>
        <v>50</v>
      </c>
      <c r="AU74" s="87">
        <f t="shared" si="44"/>
        <v>60.800000000000409</v>
      </c>
      <c r="AV74" s="87">
        <f t="shared" si="45"/>
        <v>400</v>
      </c>
      <c r="AW74" s="87">
        <f t="shared" si="46"/>
        <v>900</v>
      </c>
      <c r="AX74" s="87">
        <f t="shared" si="47"/>
        <v>1400</v>
      </c>
      <c r="AY74" s="87">
        <f t="shared" si="48"/>
        <v>1900</v>
      </c>
      <c r="BA74" s="75">
        <f t="shared" si="49"/>
        <v>50</v>
      </c>
      <c r="BB74" s="91">
        <f t="shared" si="50"/>
        <v>-139.19999999999959</v>
      </c>
      <c r="BC74" s="91">
        <f t="shared" si="51"/>
        <v>-300</v>
      </c>
      <c r="BD74" s="91">
        <f t="shared" si="52"/>
        <v>-300</v>
      </c>
      <c r="BE74" s="91">
        <f t="shared" si="53"/>
        <v>-300</v>
      </c>
      <c r="BF74" s="91">
        <f t="shared" si="54"/>
        <v>-300</v>
      </c>
      <c r="BG74" s="91">
        <f t="shared" si="55"/>
        <v>60.800000000000409</v>
      </c>
      <c r="BH74" s="91">
        <f t="shared" si="56"/>
        <v>400</v>
      </c>
      <c r="BI74" s="91">
        <f t="shared" si="57"/>
        <v>900</v>
      </c>
      <c r="BJ74" s="91">
        <f t="shared" si="58"/>
        <v>1400</v>
      </c>
      <c r="BK74" s="91">
        <f t="shared" si="59"/>
        <v>1900</v>
      </c>
      <c r="BM74" s="75">
        <f t="shared" si="60"/>
        <v>50</v>
      </c>
      <c r="BN74" s="92">
        <f t="shared" si="61"/>
        <v>-0.23199999999999932</v>
      </c>
      <c r="BO74" s="92">
        <f t="shared" si="62"/>
        <v>-0.5</v>
      </c>
      <c r="BP74" s="92">
        <f t="shared" si="63"/>
        <v>-0.5</v>
      </c>
      <c r="BQ74" s="92">
        <f t="shared" si="64"/>
        <v>-0.5</v>
      </c>
      <c r="BR74" s="92">
        <f t="shared" si="65"/>
        <v>-0.5</v>
      </c>
      <c r="BS74" s="92">
        <f t="shared" si="66"/>
        <v>3.8000000000000256E-2</v>
      </c>
      <c r="BT74" s="92">
        <f t="shared" si="67"/>
        <v>0.25</v>
      </c>
      <c r="BU74" s="92">
        <f t="shared" si="68"/>
        <v>0.5625</v>
      </c>
      <c r="BV74" s="92">
        <f t="shared" si="69"/>
        <v>0.875</v>
      </c>
      <c r="BW74" s="92">
        <f t="shared" si="70"/>
        <v>1.1875</v>
      </c>
    </row>
    <row r="75" spans="1:75" s="75" customFormat="1" x14ac:dyDescent="0.25">
      <c r="A75" s="75">
        <v>700</v>
      </c>
      <c r="B75" s="87">
        <f t="shared" si="6"/>
        <v>4002.3999999999996</v>
      </c>
      <c r="C75" s="87">
        <f t="shared" si="7"/>
        <v>4043.2</v>
      </c>
      <c r="D75" s="87">
        <f t="shared" si="8"/>
        <v>3872.7999999999993</v>
      </c>
      <c r="E75" s="87">
        <f t="shared" si="9"/>
        <v>3522.3999999999996</v>
      </c>
      <c r="F75" s="87">
        <f t="shared" si="10"/>
        <v>3173.2</v>
      </c>
      <c r="G75" s="87">
        <f t="shared" si="11"/>
        <v>2822.7999999999997</v>
      </c>
      <c r="H75" s="87"/>
      <c r="I75" s="75">
        <f t="shared" si="12"/>
        <v>700</v>
      </c>
      <c r="J75" s="88">
        <f t="shared" si="13"/>
        <v>40.800000000000182</v>
      </c>
      <c r="K75" s="88">
        <f t="shared" si="14"/>
        <v>-129.60000000000036</v>
      </c>
      <c r="L75" s="88">
        <f t="shared" si="15"/>
        <v>-480</v>
      </c>
      <c r="M75" s="88">
        <f t="shared" si="16"/>
        <v>-829.19999999999982</v>
      </c>
      <c r="N75" s="88">
        <f t="shared" si="17"/>
        <v>-1179.5999999999999</v>
      </c>
      <c r="O75" s="88"/>
      <c r="P75" s="85">
        <f t="shared" si="18"/>
        <v>700</v>
      </c>
      <c r="Q75" s="89">
        <f t="shared" si="19"/>
        <v>1.0193883669798167E-2</v>
      </c>
      <c r="R75" s="89">
        <f t="shared" si="20"/>
        <v>-3.2380571657005891E-2</v>
      </c>
      <c r="S75" s="89">
        <f t="shared" si="21"/>
        <v>-0.11992804317409556</v>
      </c>
      <c r="T75" s="89">
        <f t="shared" si="22"/>
        <v>-0.20717569458325003</v>
      </c>
      <c r="U75" s="89">
        <f t="shared" si="23"/>
        <v>-0.29472316610033977</v>
      </c>
      <c r="W75" s="75">
        <v>60</v>
      </c>
      <c r="X75" s="87">
        <f t="shared" si="24"/>
        <v>720</v>
      </c>
      <c r="Y75" s="90">
        <f t="shared" si="25"/>
        <v>580.80000000000041</v>
      </c>
      <c r="Z75" s="90">
        <f t="shared" si="26"/>
        <v>360</v>
      </c>
      <c r="AA75" s="90">
        <f t="shared" si="27"/>
        <v>360</v>
      </c>
      <c r="AB75" s="90">
        <f t="shared" si="28"/>
        <v>360</v>
      </c>
      <c r="AC75" s="90">
        <f t="shared" si="29"/>
        <v>360</v>
      </c>
      <c r="AE75" s="75">
        <f t="shared" si="30"/>
        <v>60</v>
      </c>
      <c r="AF75" s="87">
        <f t="shared" si="31"/>
        <v>1720</v>
      </c>
      <c r="AG75" s="87">
        <f t="shared" si="32"/>
        <v>1780.8000000000004</v>
      </c>
      <c r="AH75" s="87">
        <f t="shared" si="33"/>
        <v>2060</v>
      </c>
      <c r="AI75" s="87">
        <f t="shared" si="34"/>
        <v>2560</v>
      </c>
      <c r="AJ75" s="87">
        <f t="shared" si="35"/>
        <v>3060</v>
      </c>
      <c r="AK75" s="87">
        <f t="shared" si="36"/>
        <v>3560</v>
      </c>
      <c r="AM75" s="87">
        <f t="shared" si="37"/>
        <v>60</v>
      </c>
      <c r="AN75" s="87">
        <f t="shared" si="38"/>
        <v>-139.19999999999959</v>
      </c>
      <c r="AO75" s="87">
        <f t="shared" si="39"/>
        <v>-360</v>
      </c>
      <c r="AP75" s="87">
        <f t="shared" si="40"/>
        <v>-360</v>
      </c>
      <c r="AQ75" s="87">
        <f t="shared" si="41"/>
        <v>-360</v>
      </c>
      <c r="AR75" s="87">
        <f t="shared" si="42"/>
        <v>-360</v>
      </c>
      <c r="AT75" s="87">
        <f t="shared" si="43"/>
        <v>60</v>
      </c>
      <c r="AU75" s="87">
        <f t="shared" si="44"/>
        <v>60.800000000000409</v>
      </c>
      <c r="AV75" s="87">
        <f t="shared" si="45"/>
        <v>340</v>
      </c>
      <c r="AW75" s="87">
        <f t="shared" si="46"/>
        <v>840</v>
      </c>
      <c r="AX75" s="87">
        <f t="shared" si="47"/>
        <v>1340</v>
      </c>
      <c r="AY75" s="87">
        <f t="shared" si="48"/>
        <v>1840</v>
      </c>
      <c r="BA75" s="75">
        <f t="shared" si="49"/>
        <v>60</v>
      </c>
      <c r="BB75" s="91">
        <f t="shared" si="50"/>
        <v>-139.19999999999959</v>
      </c>
      <c r="BC75" s="91">
        <f t="shared" si="51"/>
        <v>-360</v>
      </c>
      <c r="BD75" s="91">
        <f t="shared" si="52"/>
        <v>-360</v>
      </c>
      <c r="BE75" s="91">
        <f t="shared" si="53"/>
        <v>-360</v>
      </c>
      <c r="BF75" s="91">
        <f t="shared" si="54"/>
        <v>-360</v>
      </c>
      <c r="BG75" s="91">
        <f t="shared" si="55"/>
        <v>60.800000000000409</v>
      </c>
      <c r="BH75" s="91">
        <f t="shared" si="56"/>
        <v>340</v>
      </c>
      <c r="BI75" s="91">
        <f t="shared" si="57"/>
        <v>840</v>
      </c>
      <c r="BJ75" s="91">
        <f t="shared" si="58"/>
        <v>1340</v>
      </c>
      <c r="BK75" s="91">
        <f t="shared" si="59"/>
        <v>1840</v>
      </c>
      <c r="BM75" s="75">
        <f t="shared" si="60"/>
        <v>60</v>
      </c>
      <c r="BN75" s="92">
        <f t="shared" si="61"/>
        <v>-0.19333333333333277</v>
      </c>
      <c r="BO75" s="92">
        <f t="shared" si="62"/>
        <v>-0.5</v>
      </c>
      <c r="BP75" s="92">
        <f t="shared" si="63"/>
        <v>-0.5</v>
      </c>
      <c r="BQ75" s="92">
        <f t="shared" si="64"/>
        <v>-0.5</v>
      </c>
      <c r="BR75" s="92">
        <f t="shared" si="65"/>
        <v>-0.5</v>
      </c>
      <c r="BS75" s="92">
        <f t="shared" si="66"/>
        <v>3.5348837209302562E-2</v>
      </c>
      <c r="BT75" s="92">
        <f t="shared" si="67"/>
        <v>0.19767441860465115</v>
      </c>
      <c r="BU75" s="92">
        <f t="shared" si="68"/>
        <v>0.48837209302325579</v>
      </c>
      <c r="BV75" s="92">
        <f t="shared" si="69"/>
        <v>0.77906976744186052</v>
      </c>
      <c r="BW75" s="92">
        <f t="shared" si="70"/>
        <v>1.069767441860465</v>
      </c>
    </row>
    <row r="76" spans="1:75" s="75" customFormat="1" x14ac:dyDescent="0.25">
      <c r="A76" s="75">
        <v>800</v>
      </c>
      <c r="B76" s="87">
        <f t="shared" si="6"/>
        <v>4012.3999999999996</v>
      </c>
      <c r="C76" s="87">
        <f t="shared" si="7"/>
        <v>4053.2</v>
      </c>
      <c r="D76" s="87">
        <f t="shared" si="8"/>
        <v>3972.7999999999993</v>
      </c>
      <c r="E76" s="87">
        <f t="shared" si="9"/>
        <v>3622.3999999999996</v>
      </c>
      <c r="F76" s="87">
        <f t="shared" si="10"/>
        <v>3273.2</v>
      </c>
      <c r="G76" s="87">
        <f t="shared" si="11"/>
        <v>2922.7999999999997</v>
      </c>
      <c r="H76" s="87"/>
      <c r="I76" s="75">
        <f t="shared" si="12"/>
        <v>800</v>
      </c>
      <c r="J76" s="88">
        <f t="shared" si="13"/>
        <v>40.800000000000182</v>
      </c>
      <c r="K76" s="88">
        <f t="shared" si="14"/>
        <v>-39.600000000000364</v>
      </c>
      <c r="L76" s="88">
        <f t="shared" si="15"/>
        <v>-390</v>
      </c>
      <c r="M76" s="88">
        <f t="shared" si="16"/>
        <v>-739.19999999999982</v>
      </c>
      <c r="N76" s="88">
        <f t="shared" si="17"/>
        <v>-1089.5999999999999</v>
      </c>
      <c r="O76" s="88"/>
      <c r="P76" s="85">
        <f t="shared" si="18"/>
        <v>800</v>
      </c>
      <c r="Q76" s="89">
        <f t="shared" si="19"/>
        <v>1.0168477719070926E-2</v>
      </c>
      <c r="R76" s="89">
        <f t="shared" si="20"/>
        <v>-9.8694048449806514E-3</v>
      </c>
      <c r="S76" s="89">
        <f t="shared" si="21"/>
        <v>-9.7198684079354017E-2</v>
      </c>
      <c r="T76" s="89">
        <f t="shared" si="22"/>
        <v>-0.18422889043963708</v>
      </c>
      <c r="U76" s="89">
        <f t="shared" si="23"/>
        <v>-0.27155816967401059</v>
      </c>
      <c r="W76" s="75">
        <v>70</v>
      </c>
      <c r="X76" s="87">
        <f t="shared" si="24"/>
        <v>840</v>
      </c>
      <c r="Y76" s="90">
        <f t="shared" si="25"/>
        <v>700.80000000000041</v>
      </c>
      <c r="Z76" s="90">
        <f t="shared" si="26"/>
        <v>420</v>
      </c>
      <c r="AA76" s="90">
        <f t="shared" si="27"/>
        <v>420</v>
      </c>
      <c r="AB76" s="90">
        <f t="shared" si="28"/>
        <v>420</v>
      </c>
      <c r="AC76" s="90">
        <f t="shared" si="29"/>
        <v>420</v>
      </c>
      <c r="AE76" s="75">
        <f t="shared" si="30"/>
        <v>70</v>
      </c>
      <c r="AF76" s="87">
        <f t="shared" si="31"/>
        <v>1840</v>
      </c>
      <c r="AG76" s="87">
        <f t="shared" si="32"/>
        <v>1900.8000000000004</v>
      </c>
      <c r="AH76" s="87">
        <f t="shared" si="33"/>
        <v>2120</v>
      </c>
      <c r="AI76" s="87">
        <f t="shared" si="34"/>
        <v>2620</v>
      </c>
      <c r="AJ76" s="87">
        <f t="shared" si="35"/>
        <v>3120</v>
      </c>
      <c r="AK76" s="87">
        <f t="shared" si="36"/>
        <v>3620</v>
      </c>
      <c r="AM76" s="87">
        <f t="shared" si="37"/>
        <v>70</v>
      </c>
      <c r="AN76" s="87">
        <f t="shared" si="38"/>
        <v>-139.19999999999959</v>
      </c>
      <c r="AO76" s="87">
        <f t="shared" si="39"/>
        <v>-420</v>
      </c>
      <c r="AP76" s="87">
        <f t="shared" si="40"/>
        <v>-420</v>
      </c>
      <c r="AQ76" s="87">
        <f t="shared" si="41"/>
        <v>-420</v>
      </c>
      <c r="AR76" s="87">
        <f t="shared" si="42"/>
        <v>-420</v>
      </c>
      <c r="AT76" s="87">
        <f t="shared" si="43"/>
        <v>70</v>
      </c>
      <c r="AU76" s="87">
        <f t="shared" si="44"/>
        <v>60.800000000000409</v>
      </c>
      <c r="AV76" s="87">
        <f t="shared" si="45"/>
        <v>280</v>
      </c>
      <c r="AW76" s="87">
        <f t="shared" si="46"/>
        <v>780</v>
      </c>
      <c r="AX76" s="87">
        <f t="shared" si="47"/>
        <v>1280</v>
      </c>
      <c r="AY76" s="87">
        <f t="shared" si="48"/>
        <v>1780</v>
      </c>
      <c r="BA76" s="75">
        <f t="shared" si="49"/>
        <v>70</v>
      </c>
      <c r="BB76" s="91">
        <f t="shared" si="50"/>
        <v>-139.19999999999959</v>
      </c>
      <c r="BC76" s="91">
        <f t="shared" si="51"/>
        <v>-420</v>
      </c>
      <c r="BD76" s="91">
        <f t="shared" si="52"/>
        <v>-420</v>
      </c>
      <c r="BE76" s="91">
        <f t="shared" si="53"/>
        <v>-420</v>
      </c>
      <c r="BF76" s="91">
        <f t="shared" si="54"/>
        <v>-420</v>
      </c>
      <c r="BG76" s="91">
        <f t="shared" si="55"/>
        <v>60.800000000000409</v>
      </c>
      <c r="BH76" s="91">
        <f t="shared" si="56"/>
        <v>280</v>
      </c>
      <c r="BI76" s="91">
        <f t="shared" si="57"/>
        <v>780</v>
      </c>
      <c r="BJ76" s="91">
        <f t="shared" si="58"/>
        <v>1280</v>
      </c>
      <c r="BK76" s="91">
        <f t="shared" si="59"/>
        <v>1780</v>
      </c>
      <c r="BM76" s="75">
        <f t="shared" si="60"/>
        <v>70</v>
      </c>
      <c r="BN76" s="92">
        <f t="shared" si="61"/>
        <v>-0.16571428571428523</v>
      </c>
      <c r="BO76" s="92">
        <f t="shared" si="62"/>
        <v>-0.5</v>
      </c>
      <c r="BP76" s="92">
        <f t="shared" si="63"/>
        <v>-0.5</v>
      </c>
      <c r="BQ76" s="92">
        <f t="shared" si="64"/>
        <v>-0.5</v>
      </c>
      <c r="BR76" s="92">
        <f t="shared" si="65"/>
        <v>-0.5</v>
      </c>
      <c r="BS76" s="92">
        <f t="shared" si="66"/>
        <v>3.3043478260869785E-2</v>
      </c>
      <c r="BT76" s="92">
        <f t="shared" si="67"/>
        <v>0.15217391304347827</v>
      </c>
      <c r="BU76" s="92">
        <f t="shared" si="68"/>
        <v>0.42391304347826086</v>
      </c>
      <c r="BV76" s="92">
        <f t="shared" si="69"/>
        <v>0.69565217391304346</v>
      </c>
      <c r="BW76" s="92">
        <f t="shared" si="70"/>
        <v>0.96739130434782605</v>
      </c>
    </row>
    <row r="77" spans="1:75" s="75" customFormat="1" x14ac:dyDescent="0.25">
      <c r="A77" s="75">
        <v>900</v>
      </c>
      <c r="B77" s="87">
        <f t="shared" si="6"/>
        <v>4022.3999999999996</v>
      </c>
      <c r="C77" s="87">
        <f t="shared" si="7"/>
        <v>4063.2</v>
      </c>
      <c r="D77" s="87">
        <f t="shared" si="8"/>
        <v>4072.7999999999993</v>
      </c>
      <c r="E77" s="87">
        <f t="shared" si="9"/>
        <v>3722.3999999999996</v>
      </c>
      <c r="F77" s="87">
        <f t="shared" si="10"/>
        <v>3373.2</v>
      </c>
      <c r="G77" s="87">
        <f t="shared" si="11"/>
        <v>3022.7999999999997</v>
      </c>
      <c r="H77" s="87"/>
      <c r="I77" s="75">
        <f t="shared" si="12"/>
        <v>900</v>
      </c>
      <c r="J77" s="88">
        <f t="shared" si="13"/>
        <v>40.800000000000182</v>
      </c>
      <c r="K77" s="88">
        <f t="shared" si="14"/>
        <v>50.399999999999636</v>
      </c>
      <c r="L77" s="88">
        <f t="shared" si="15"/>
        <v>-300</v>
      </c>
      <c r="M77" s="88">
        <f t="shared" si="16"/>
        <v>-649.19999999999982</v>
      </c>
      <c r="N77" s="88">
        <f t="shared" si="17"/>
        <v>-999.59999999999991</v>
      </c>
      <c r="O77" s="88"/>
      <c r="P77" s="85">
        <f t="shared" si="18"/>
        <v>900</v>
      </c>
      <c r="Q77" s="89">
        <f t="shared" si="19"/>
        <v>1.014319809069217E-2</v>
      </c>
      <c r="R77" s="89">
        <f t="shared" si="20"/>
        <v>1.2529832935560771E-2</v>
      </c>
      <c r="S77" s="89">
        <f t="shared" si="21"/>
        <v>-7.4582338902147979E-2</v>
      </c>
      <c r="T77" s="89">
        <f t="shared" si="22"/>
        <v>-0.16139618138424819</v>
      </c>
      <c r="U77" s="89">
        <f t="shared" si="23"/>
        <v>-0.24850835322195705</v>
      </c>
      <c r="W77" s="75">
        <v>80</v>
      </c>
      <c r="X77" s="87">
        <f t="shared" si="24"/>
        <v>960</v>
      </c>
      <c r="Y77" s="90">
        <f t="shared" si="25"/>
        <v>820.80000000000041</v>
      </c>
      <c r="Z77" s="90">
        <f t="shared" si="26"/>
        <v>480</v>
      </c>
      <c r="AA77" s="90">
        <f t="shared" si="27"/>
        <v>480</v>
      </c>
      <c r="AB77" s="90">
        <f t="shared" si="28"/>
        <v>480</v>
      </c>
      <c r="AC77" s="90">
        <f t="shared" si="29"/>
        <v>480</v>
      </c>
      <c r="AE77" s="75">
        <f t="shared" si="30"/>
        <v>80</v>
      </c>
      <c r="AF77" s="87">
        <f t="shared" si="31"/>
        <v>1960</v>
      </c>
      <c r="AG77" s="87">
        <f t="shared" si="32"/>
        <v>2020.8000000000004</v>
      </c>
      <c r="AH77" s="87">
        <f t="shared" si="33"/>
        <v>2180</v>
      </c>
      <c r="AI77" s="87">
        <f t="shared" si="34"/>
        <v>2680</v>
      </c>
      <c r="AJ77" s="87">
        <f t="shared" si="35"/>
        <v>3180</v>
      </c>
      <c r="AK77" s="87">
        <f t="shared" si="36"/>
        <v>3680</v>
      </c>
      <c r="AM77" s="87">
        <f t="shared" si="37"/>
        <v>80</v>
      </c>
      <c r="AN77" s="87">
        <f t="shared" si="38"/>
        <v>-139.19999999999959</v>
      </c>
      <c r="AO77" s="87">
        <f t="shared" si="39"/>
        <v>-480</v>
      </c>
      <c r="AP77" s="87">
        <f t="shared" si="40"/>
        <v>-480</v>
      </c>
      <c r="AQ77" s="87">
        <f t="shared" si="41"/>
        <v>-480</v>
      </c>
      <c r="AR77" s="87">
        <f t="shared" si="42"/>
        <v>-480</v>
      </c>
      <c r="AT77" s="87">
        <f t="shared" si="43"/>
        <v>80</v>
      </c>
      <c r="AU77" s="87">
        <f t="shared" si="44"/>
        <v>60.800000000000409</v>
      </c>
      <c r="AV77" s="87">
        <f t="shared" si="45"/>
        <v>220</v>
      </c>
      <c r="AW77" s="87">
        <f t="shared" si="46"/>
        <v>720</v>
      </c>
      <c r="AX77" s="87">
        <f t="shared" si="47"/>
        <v>1220</v>
      </c>
      <c r="AY77" s="87">
        <f t="shared" si="48"/>
        <v>1720</v>
      </c>
      <c r="BA77" s="75">
        <f t="shared" si="49"/>
        <v>80</v>
      </c>
      <c r="BB77" s="91">
        <f t="shared" si="50"/>
        <v>-139.19999999999959</v>
      </c>
      <c r="BC77" s="91">
        <f t="shared" si="51"/>
        <v>-480</v>
      </c>
      <c r="BD77" s="91">
        <f t="shared" si="52"/>
        <v>-480</v>
      </c>
      <c r="BE77" s="91">
        <f t="shared" si="53"/>
        <v>-480</v>
      </c>
      <c r="BF77" s="91">
        <f t="shared" si="54"/>
        <v>-480</v>
      </c>
      <c r="BG77" s="91">
        <f t="shared" si="55"/>
        <v>60.800000000000409</v>
      </c>
      <c r="BH77" s="91">
        <f t="shared" si="56"/>
        <v>220</v>
      </c>
      <c r="BI77" s="91">
        <f t="shared" si="57"/>
        <v>720</v>
      </c>
      <c r="BJ77" s="91">
        <f t="shared" si="58"/>
        <v>1220</v>
      </c>
      <c r="BK77" s="91">
        <f t="shared" si="59"/>
        <v>1720</v>
      </c>
      <c r="BM77" s="75">
        <f t="shared" si="60"/>
        <v>80</v>
      </c>
      <c r="BN77" s="92">
        <f t="shared" si="61"/>
        <v>-0.14499999999999957</v>
      </c>
      <c r="BO77" s="92">
        <f t="shared" si="62"/>
        <v>-0.5</v>
      </c>
      <c r="BP77" s="92">
        <f t="shared" si="63"/>
        <v>-0.5</v>
      </c>
      <c r="BQ77" s="92">
        <f t="shared" si="64"/>
        <v>-0.5</v>
      </c>
      <c r="BR77" s="92">
        <f t="shared" si="65"/>
        <v>-0.5</v>
      </c>
      <c r="BS77" s="92">
        <f t="shared" si="66"/>
        <v>3.1020408163265515E-2</v>
      </c>
      <c r="BT77" s="92">
        <f t="shared" si="67"/>
        <v>0.11224489795918367</v>
      </c>
      <c r="BU77" s="92">
        <f t="shared" si="68"/>
        <v>0.36734693877551022</v>
      </c>
      <c r="BV77" s="92">
        <f t="shared" si="69"/>
        <v>0.62244897959183676</v>
      </c>
      <c r="BW77" s="92">
        <f t="shared" si="70"/>
        <v>0.87755102040816324</v>
      </c>
    </row>
    <row r="78" spans="1:75" s="75" customFormat="1" x14ac:dyDescent="0.25">
      <c r="A78" s="75">
        <v>1000</v>
      </c>
      <c r="B78" s="87">
        <f t="shared" si="6"/>
        <v>4032.3999999999996</v>
      </c>
      <c r="C78" s="87">
        <f t="shared" si="7"/>
        <v>4073.2</v>
      </c>
      <c r="D78" s="87">
        <f t="shared" si="8"/>
        <v>4172.7999999999993</v>
      </c>
      <c r="E78" s="87">
        <f t="shared" si="9"/>
        <v>3822.3999999999996</v>
      </c>
      <c r="F78" s="87">
        <f t="shared" si="10"/>
        <v>3473.2</v>
      </c>
      <c r="G78" s="87">
        <f t="shared" si="11"/>
        <v>3122.7999999999997</v>
      </c>
      <c r="H78" s="87"/>
      <c r="I78" s="75">
        <f t="shared" si="12"/>
        <v>1000</v>
      </c>
      <c r="J78" s="88">
        <f t="shared" si="13"/>
        <v>40.800000000000182</v>
      </c>
      <c r="K78" s="88">
        <f t="shared" si="14"/>
        <v>140.39999999999964</v>
      </c>
      <c r="L78" s="88">
        <f t="shared" si="15"/>
        <v>-210</v>
      </c>
      <c r="M78" s="88">
        <f t="shared" si="16"/>
        <v>-559.19999999999982</v>
      </c>
      <c r="N78" s="88">
        <f t="shared" si="17"/>
        <v>-909.59999999999991</v>
      </c>
      <c r="O78" s="88"/>
      <c r="P78" s="85">
        <f t="shared" si="18"/>
        <v>1000</v>
      </c>
      <c r="Q78" s="89">
        <f t="shared" si="19"/>
        <v>1.0118043844856707E-2</v>
      </c>
      <c r="R78" s="89">
        <f t="shared" si="20"/>
        <v>3.4817974407300778E-2</v>
      </c>
      <c r="S78" s="89">
        <f t="shared" si="21"/>
        <v>-5.2078166848526938E-2</v>
      </c>
      <c r="T78" s="89">
        <f t="shared" si="22"/>
        <v>-0.13867671857950598</v>
      </c>
      <c r="U78" s="89">
        <f t="shared" si="23"/>
        <v>-0.22557285983533379</v>
      </c>
      <c r="W78" s="75">
        <v>90</v>
      </c>
      <c r="X78" s="87">
        <f t="shared" si="24"/>
        <v>1080</v>
      </c>
      <c r="Y78" s="90">
        <f t="shared" si="25"/>
        <v>940.80000000000041</v>
      </c>
      <c r="Z78" s="90">
        <f t="shared" si="26"/>
        <v>590.39999999999986</v>
      </c>
      <c r="AA78" s="90">
        <f t="shared" si="27"/>
        <v>540</v>
      </c>
      <c r="AB78" s="90">
        <f t="shared" si="28"/>
        <v>540</v>
      </c>
      <c r="AC78" s="90">
        <f t="shared" si="29"/>
        <v>540</v>
      </c>
      <c r="AE78" s="75">
        <f t="shared" si="30"/>
        <v>90</v>
      </c>
      <c r="AF78" s="87">
        <f t="shared" si="31"/>
        <v>2080</v>
      </c>
      <c r="AG78" s="87">
        <f t="shared" si="32"/>
        <v>2140.8000000000002</v>
      </c>
      <c r="AH78" s="87">
        <f t="shared" si="33"/>
        <v>2290.3999999999996</v>
      </c>
      <c r="AI78" s="87">
        <f t="shared" si="34"/>
        <v>2740</v>
      </c>
      <c r="AJ78" s="87">
        <f t="shared" si="35"/>
        <v>3240</v>
      </c>
      <c r="AK78" s="87">
        <f t="shared" si="36"/>
        <v>3740</v>
      </c>
      <c r="AM78" s="87">
        <f t="shared" si="37"/>
        <v>90</v>
      </c>
      <c r="AN78" s="87">
        <f t="shared" si="38"/>
        <v>-139.19999999999959</v>
      </c>
      <c r="AO78" s="87">
        <f t="shared" si="39"/>
        <v>-489.60000000000014</v>
      </c>
      <c r="AP78" s="87">
        <f t="shared" si="40"/>
        <v>-540</v>
      </c>
      <c r="AQ78" s="87">
        <f t="shared" si="41"/>
        <v>-540</v>
      </c>
      <c r="AR78" s="87">
        <f t="shared" si="42"/>
        <v>-540</v>
      </c>
      <c r="AT78" s="87">
        <f t="shared" si="43"/>
        <v>90</v>
      </c>
      <c r="AU78" s="87">
        <f t="shared" si="44"/>
        <v>60.800000000000182</v>
      </c>
      <c r="AV78" s="87">
        <f t="shared" si="45"/>
        <v>210.39999999999964</v>
      </c>
      <c r="AW78" s="87">
        <f t="shared" si="46"/>
        <v>660</v>
      </c>
      <c r="AX78" s="87">
        <f t="shared" si="47"/>
        <v>1160</v>
      </c>
      <c r="AY78" s="87">
        <f t="shared" si="48"/>
        <v>1660</v>
      </c>
      <c r="BA78" s="75">
        <f t="shared" si="49"/>
        <v>90</v>
      </c>
      <c r="BB78" s="91">
        <f t="shared" si="50"/>
        <v>-139.19999999999959</v>
      </c>
      <c r="BC78" s="91">
        <f t="shared" si="51"/>
        <v>-489.60000000000014</v>
      </c>
      <c r="BD78" s="91">
        <f t="shared" si="52"/>
        <v>-540</v>
      </c>
      <c r="BE78" s="91">
        <f t="shared" si="53"/>
        <v>-540</v>
      </c>
      <c r="BF78" s="91">
        <f t="shared" si="54"/>
        <v>-540</v>
      </c>
      <c r="BG78" s="91">
        <f t="shared" si="55"/>
        <v>60.800000000000182</v>
      </c>
      <c r="BH78" s="91">
        <f t="shared" si="56"/>
        <v>210.39999999999964</v>
      </c>
      <c r="BI78" s="91">
        <f t="shared" si="57"/>
        <v>660</v>
      </c>
      <c r="BJ78" s="91">
        <f t="shared" si="58"/>
        <v>1160</v>
      </c>
      <c r="BK78" s="91">
        <f t="shared" si="59"/>
        <v>1660</v>
      </c>
      <c r="BM78" s="75">
        <f t="shared" si="60"/>
        <v>90</v>
      </c>
      <c r="BN78" s="92">
        <f t="shared" si="61"/>
        <v>-0.1288888888888885</v>
      </c>
      <c r="BO78" s="92">
        <f t="shared" si="62"/>
        <v>-0.45333333333333348</v>
      </c>
      <c r="BP78" s="92">
        <f t="shared" si="63"/>
        <v>-0.5</v>
      </c>
      <c r="BQ78" s="92">
        <f t="shared" si="64"/>
        <v>-0.5</v>
      </c>
      <c r="BR78" s="92">
        <f t="shared" si="65"/>
        <v>-0.5</v>
      </c>
      <c r="BS78" s="92">
        <f t="shared" si="66"/>
        <v>2.9230769230769317E-2</v>
      </c>
      <c r="BT78" s="92">
        <f t="shared" si="67"/>
        <v>0.10115384615384598</v>
      </c>
      <c r="BU78" s="92">
        <f t="shared" si="68"/>
        <v>0.31730769230769229</v>
      </c>
      <c r="BV78" s="92">
        <f t="shared" si="69"/>
        <v>0.55769230769230771</v>
      </c>
      <c r="BW78" s="92">
        <f t="shared" si="70"/>
        <v>0.79807692307692313</v>
      </c>
    </row>
    <row r="79" spans="1:75" s="75" customFormat="1" x14ac:dyDescent="0.25">
      <c r="A79" s="75">
        <v>1500</v>
      </c>
      <c r="B79" s="87">
        <f t="shared" si="6"/>
        <v>4082.3999999999996</v>
      </c>
      <c r="C79" s="87">
        <f t="shared" si="7"/>
        <v>4123.2</v>
      </c>
      <c r="D79" s="87">
        <f t="shared" si="8"/>
        <v>4222.7999999999993</v>
      </c>
      <c r="E79" s="87">
        <f t="shared" si="9"/>
        <v>4322.3999999999996</v>
      </c>
      <c r="F79" s="87">
        <f t="shared" si="10"/>
        <v>3973.2</v>
      </c>
      <c r="G79" s="87">
        <f t="shared" si="11"/>
        <v>3622.7999999999997</v>
      </c>
      <c r="H79" s="87"/>
      <c r="I79" s="75">
        <f t="shared" si="12"/>
        <v>1500</v>
      </c>
      <c r="J79" s="88">
        <f t="shared" si="13"/>
        <v>40.800000000000182</v>
      </c>
      <c r="K79" s="88">
        <f t="shared" si="14"/>
        <v>140.39999999999964</v>
      </c>
      <c r="L79" s="88">
        <f t="shared" si="15"/>
        <v>240</v>
      </c>
      <c r="M79" s="88">
        <f t="shared" si="16"/>
        <v>-109.19999999999982</v>
      </c>
      <c r="N79" s="88">
        <f t="shared" si="17"/>
        <v>-459.59999999999991</v>
      </c>
      <c r="O79" s="88"/>
      <c r="P79" s="85">
        <f t="shared" si="18"/>
        <v>1500</v>
      </c>
      <c r="Q79" s="89">
        <f t="shared" si="19"/>
        <v>9.994121105232262E-3</v>
      </c>
      <c r="R79" s="89">
        <f t="shared" si="20"/>
        <v>3.4391534391534306E-2</v>
      </c>
      <c r="S79" s="89">
        <f t="shared" si="21"/>
        <v>5.8788947677836573E-2</v>
      </c>
      <c r="T79" s="89">
        <f t="shared" si="22"/>
        <v>-2.6748971193415596E-2</v>
      </c>
      <c r="U79" s="89">
        <f t="shared" si="23"/>
        <v>-0.11258083480305701</v>
      </c>
      <c r="W79" s="75">
        <v>100</v>
      </c>
      <c r="X79" s="87">
        <f t="shared" si="24"/>
        <v>1200</v>
      </c>
      <c r="Y79" s="90">
        <f t="shared" si="25"/>
        <v>1060.8000000000004</v>
      </c>
      <c r="Z79" s="90">
        <f t="shared" si="26"/>
        <v>710.39999999999986</v>
      </c>
      <c r="AA79" s="90">
        <f t="shared" si="27"/>
        <v>600</v>
      </c>
      <c r="AB79" s="90">
        <f t="shared" si="28"/>
        <v>600</v>
      </c>
      <c r="AC79" s="90">
        <f t="shared" si="29"/>
        <v>600</v>
      </c>
      <c r="AE79" s="75">
        <f t="shared" si="30"/>
        <v>100</v>
      </c>
      <c r="AF79" s="87">
        <f t="shared" si="31"/>
        <v>2200</v>
      </c>
      <c r="AG79" s="87">
        <f t="shared" si="32"/>
        <v>2260.8000000000002</v>
      </c>
      <c r="AH79" s="87">
        <f t="shared" si="33"/>
        <v>2410.3999999999996</v>
      </c>
      <c r="AI79" s="87">
        <f t="shared" si="34"/>
        <v>2800</v>
      </c>
      <c r="AJ79" s="87">
        <f t="shared" si="35"/>
        <v>3300</v>
      </c>
      <c r="AK79" s="87">
        <f t="shared" si="36"/>
        <v>3800</v>
      </c>
      <c r="AM79" s="87">
        <f t="shared" si="37"/>
        <v>100</v>
      </c>
      <c r="AN79" s="87">
        <f t="shared" si="38"/>
        <v>-139.19999999999959</v>
      </c>
      <c r="AO79" s="87">
        <f t="shared" si="39"/>
        <v>-489.60000000000014</v>
      </c>
      <c r="AP79" s="87">
        <f t="shared" si="40"/>
        <v>-600</v>
      </c>
      <c r="AQ79" s="87">
        <f t="shared" si="41"/>
        <v>-600</v>
      </c>
      <c r="AR79" s="87">
        <f t="shared" si="42"/>
        <v>-600</v>
      </c>
      <c r="AT79" s="87">
        <f t="shared" si="43"/>
        <v>100</v>
      </c>
      <c r="AU79" s="87">
        <f t="shared" si="44"/>
        <v>60.800000000000182</v>
      </c>
      <c r="AV79" s="87">
        <f t="shared" si="45"/>
        <v>210.39999999999964</v>
      </c>
      <c r="AW79" s="87">
        <f t="shared" si="46"/>
        <v>600</v>
      </c>
      <c r="AX79" s="87">
        <f t="shared" si="47"/>
        <v>1100</v>
      </c>
      <c r="AY79" s="87">
        <f t="shared" si="48"/>
        <v>1600</v>
      </c>
      <c r="BA79" s="75">
        <f t="shared" si="49"/>
        <v>100</v>
      </c>
      <c r="BB79" s="91">
        <f t="shared" si="50"/>
        <v>-139.19999999999959</v>
      </c>
      <c r="BC79" s="91">
        <f t="shared" si="51"/>
        <v>-489.60000000000014</v>
      </c>
      <c r="BD79" s="91">
        <f t="shared" si="52"/>
        <v>-600</v>
      </c>
      <c r="BE79" s="91">
        <f t="shared" si="53"/>
        <v>-600</v>
      </c>
      <c r="BF79" s="91">
        <f t="shared" si="54"/>
        <v>-600</v>
      </c>
      <c r="BG79" s="91">
        <f t="shared" si="55"/>
        <v>60.800000000000182</v>
      </c>
      <c r="BH79" s="91">
        <f t="shared" si="56"/>
        <v>210.39999999999964</v>
      </c>
      <c r="BI79" s="91">
        <f t="shared" si="57"/>
        <v>600</v>
      </c>
      <c r="BJ79" s="91">
        <f t="shared" si="58"/>
        <v>1100</v>
      </c>
      <c r="BK79" s="91">
        <f t="shared" si="59"/>
        <v>1600</v>
      </c>
      <c r="BM79" s="75">
        <f t="shared" si="60"/>
        <v>100</v>
      </c>
      <c r="BN79" s="92">
        <f t="shared" si="61"/>
        <v>-0.11599999999999966</v>
      </c>
      <c r="BO79" s="92">
        <f t="shared" si="62"/>
        <v>-0.40800000000000014</v>
      </c>
      <c r="BP79" s="92">
        <f t="shared" si="63"/>
        <v>-0.5</v>
      </c>
      <c r="BQ79" s="92">
        <f t="shared" si="64"/>
        <v>-0.5</v>
      </c>
      <c r="BR79" s="92">
        <f t="shared" si="65"/>
        <v>-0.5</v>
      </c>
      <c r="BS79" s="92">
        <f t="shared" si="66"/>
        <v>2.7636363636363719E-2</v>
      </c>
      <c r="BT79" s="92">
        <f t="shared" si="67"/>
        <v>9.5636363636363478E-2</v>
      </c>
      <c r="BU79" s="92">
        <f t="shared" si="68"/>
        <v>0.27272727272727271</v>
      </c>
      <c r="BV79" s="92">
        <f t="shared" si="69"/>
        <v>0.5</v>
      </c>
      <c r="BW79" s="92">
        <f t="shared" si="70"/>
        <v>0.72727272727272729</v>
      </c>
    </row>
    <row r="80" spans="1:75" s="75" customFormat="1" x14ac:dyDescent="0.25">
      <c r="A80" s="75">
        <v>2000</v>
      </c>
      <c r="B80" s="87">
        <f t="shared" si="6"/>
        <v>4132.3999999999996</v>
      </c>
      <c r="C80" s="87">
        <f t="shared" si="7"/>
        <v>4173.2</v>
      </c>
      <c r="D80" s="87">
        <f t="shared" si="8"/>
        <v>4272.7999999999993</v>
      </c>
      <c r="E80" s="87">
        <f t="shared" si="9"/>
        <v>4372.3999999999996</v>
      </c>
      <c r="F80" s="87">
        <f t="shared" si="10"/>
        <v>4473.2</v>
      </c>
      <c r="G80" s="87">
        <f t="shared" si="11"/>
        <v>4122.7999999999993</v>
      </c>
      <c r="H80" s="87"/>
      <c r="I80" s="75">
        <f t="shared" si="12"/>
        <v>2000</v>
      </c>
      <c r="J80" s="88">
        <f t="shared" si="13"/>
        <v>40.800000000000182</v>
      </c>
      <c r="K80" s="88">
        <f t="shared" si="14"/>
        <v>140.39999999999964</v>
      </c>
      <c r="L80" s="88">
        <f t="shared" si="15"/>
        <v>240</v>
      </c>
      <c r="M80" s="88">
        <f t="shared" si="16"/>
        <v>340.80000000000018</v>
      </c>
      <c r="N80" s="88">
        <f t="shared" si="17"/>
        <v>-9.6000000000003638</v>
      </c>
      <c r="O80" s="88"/>
      <c r="P80" s="85">
        <f t="shared" si="18"/>
        <v>2000</v>
      </c>
      <c r="Q80" s="89">
        <f t="shared" si="19"/>
        <v>9.873197173555363E-3</v>
      </c>
      <c r="R80" s="89">
        <f t="shared" si="20"/>
        <v>3.397541380311675E-2</v>
      </c>
      <c r="S80" s="89">
        <f t="shared" si="21"/>
        <v>5.807763043267835E-2</v>
      </c>
      <c r="T80" s="89">
        <f t="shared" si="22"/>
        <v>8.2470235214403304E-2</v>
      </c>
      <c r="U80" s="89">
        <f t="shared" si="23"/>
        <v>-2.3231052173072219E-3</v>
      </c>
      <c r="W80" s="75">
        <v>110</v>
      </c>
      <c r="X80" s="87">
        <f t="shared" si="24"/>
        <v>1320</v>
      </c>
      <c r="Y80" s="90">
        <f t="shared" si="25"/>
        <v>1180.8000000000004</v>
      </c>
      <c r="Z80" s="90">
        <f t="shared" si="26"/>
        <v>830.39999999999986</v>
      </c>
      <c r="AA80" s="90">
        <f t="shared" si="27"/>
        <v>660</v>
      </c>
      <c r="AB80" s="90">
        <f t="shared" si="28"/>
        <v>660</v>
      </c>
      <c r="AC80" s="90">
        <f t="shared" si="29"/>
        <v>660</v>
      </c>
      <c r="AE80" s="75">
        <f t="shared" si="30"/>
        <v>110</v>
      </c>
      <c r="AF80" s="87">
        <f t="shared" si="31"/>
        <v>2320</v>
      </c>
      <c r="AG80" s="87">
        <f t="shared" si="32"/>
        <v>2380.8000000000002</v>
      </c>
      <c r="AH80" s="87">
        <f t="shared" si="33"/>
        <v>2530.3999999999996</v>
      </c>
      <c r="AI80" s="87">
        <f t="shared" si="34"/>
        <v>2860</v>
      </c>
      <c r="AJ80" s="87">
        <f t="shared" si="35"/>
        <v>3360</v>
      </c>
      <c r="AK80" s="87">
        <f t="shared" si="36"/>
        <v>3860</v>
      </c>
      <c r="AM80" s="87">
        <f t="shared" si="37"/>
        <v>110</v>
      </c>
      <c r="AN80" s="87">
        <f t="shared" si="38"/>
        <v>-139.19999999999959</v>
      </c>
      <c r="AO80" s="87">
        <f t="shared" si="39"/>
        <v>-489.60000000000014</v>
      </c>
      <c r="AP80" s="87">
        <f t="shared" si="40"/>
        <v>-660</v>
      </c>
      <c r="AQ80" s="87">
        <f t="shared" si="41"/>
        <v>-660</v>
      </c>
      <c r="AR80" s="87">
        <f t="shared" si="42"/>
        <v>-660</v>
      </c>
      <c r="AT80" s="87">
        <f t="shared" si="43"/>
        <v>110</v>
      </c>
      <c r="AU80" s="87">
        <f t="shared" si="44"/>
        <v>60.800000000000182</v>
      </c>
      <c r="AV80" s="87">
        <f t="shared" si="45"/>
        <v>210.39999999999964</v>
      </c>
      <c r="AW80" s="87">
        <f t="shared" si="46"/>
        <v>540</v>
      </c>
      <c r="AX80" s="87">
        <f t="shared" si="47"/>
        <v>1040</v>
      </c>
      <c r="AY80" s="87">
        <f t="shared" si="48"/>
        <v>1540</v>
      </c>
      <c r="BA80" s="75">
        <f t="shared" si="49"/>
        <v>110</v>
      </c>
      <c r="BB80" s="91">
        <f t="shared" si="50"/>
        <v>-139.19999999999959</v>
      </c>
      <c r="BC80" s="91">
        <f t="shared" si="51"/>
        <v>-489.60000000000014</v>
      </c>
      <c r="BD80" s="91">
        <f t="shared" si="52"/>
        <v>-660</v>
      </c>
      <c r="BE80" s="91">
        <f t="shared" si="53"/>
        <v>-660</v>
      </c>
      <c r="BF80" s="91">
        <f t="shared" si="54"/>
        <v>-660</v>
      </c>
      <c r="BG80" s="91">
        <f t="shared" si="55"/>
        <v>60.800000000000182</v>
      </c>
      <c r="BH80" s="91">
        <f t="shared" si="56"/>
        <v>210.39999999999964</v>
      </c>
      <c r="BI80" s="91">
        <f t="shared" si="57"/>
        <v>540</v>
      </c>
      <c r="BJ80" s="91">
        <f t="shared" si="58"/>
        <v>1040</v>
      </c>
      <c r="BK80" s="91">
        <f t="shared" si="59"/>
        <v>1540</v>
      </c>
      <c r="BM80" s="75">
        <f t="shared" si="60"/>
        <v>110</v>
      </c>
      <c r="BN80" s="92">
        <f t="shared" si="61"/>
        <v>-0.10545454545454515</v>
      </c>
      <c r="BO80" s="92">
        <f t="shared" si="62"/>
        <v>-0.37090909090909102</v>
      </c>
      <c r="BP80" s="92">
        <f t="shared" si="63"/>
        <v>-0.5</v>
      </c>
      <c r="BQ80" s="92">
        <f t="shared" si="64"/>
        <v>-0.5</v>
      </c>
      <c r="BR80" s="92">
        <f t="shared" si="65"/>
        <v>-0.5</v>
      </c>
      <c r="BS80" s="92">
        <f t="shared" si="66"/>
        <v>2.6206896551724215E-2</v>
      </c>
      <c r="BT80" s="92">
        <f t="shared" si="67"/>
        <v>9.0689655172413633E-2</v>
      </c>
      <c r="BU80" s="92">
        <f t="shared" si="68"/>
        <v>0.23275862068965517</v>
      </c>
      <c r="BV80" s="92">
        <f t="shared" si="69"/>
        <v>0.44827586206896552</v>
      </c>
      <c r="BW80" s="92">
        <f t="shared" si="70"/>
        <v>0.66379310344827591</v>
      </c>
    </row>
    <row r="81" spans="1:75" s="75" customFormat="1" x14ac:dyDescent="0.25">
      <c r="A81" s="75">
        <v>2500</v>
      </c>
      <c r="B81" s="87">
        <f t="shared" si="6"/>
        <v>4182.3999999999996</v>
      </c>
      <c r="C81" s="87">
        <f t="shared" si="7"/>
        <v>4223.2</v>
      </c>
      <c r="D81" s="87">
        <f t="shared" si="8"/>
        <v>4322.7999999999993</v>
      </c>
      <c r="E81" s="87">
        <f t="shared" si="9"/>
        <v>4422.3999999999996</v>
      </c>
      <c r="F81" s="87">
        <f t="shared" si="10"/>
        <v>4523.2</v>
      </c>
      <c r="G81" s="87">
        <f t="shared" si="11"/>
        <v>4622.7999999999993</v>
      </c>
      <c r="H81" s="87"/>
      <c r="I81" s="75">
        <f t="shared" si="12"/>
        <v>2500</v>
      </c>
      <c r="J81" s="88">
        <f t="shared" si="13"/>
        <v>40.800000000000182</v>
      </c>
      <c r="K81" s="88">
        <f t="shared" si="14"/>
        <v>140.39999999999964</v>
      </c>
      <c r="L81" s="88">
        <f t="shared" si="15"/>
        <v>240</v>
      </c>
      <c r="M81" s="88">
        <f t="shared" si="16"/>
        <v>340.80000000000018</v>
      </c>
      <c r="N81" s="88">
        <f t="shared" si="17"/>
        <v>440.39999999999964</v>
      </c>
      <c r="O81" s="88"/>
      <c r="P81" s="85">
        <f t="shared" si="18"/>
        <v>2500</v>
      </c>
      <c r="Q81" s="89">
        <f t="shared" si="19"/>
        <v>9.755164498852378E-3</v>
      </c>
      <c r="R81" s="89">
        <f t="shared" si="20"/>
        <v>3.3569242540168243E-2</v>
      </c>
      <c r="S81" s="89">
        <f t="shared" si="21"/>
        <v>5.7383320581484321E-2</v>
      </c>
      <c r="T81" s="89">
        <f t="shared" si="22"/>
        <v>8.1484315225707774E-2</v>
      </c>
      <c r="U81" s="89">
        <f t="shared" si="23"/>
        <v>0.10529839326702364</v>
      </c>
      <c r="W81" s="75">
        <v>120</v>
      </c>
      <c r="X81" s="87">
        <f t="shared" si="24"/>
        <v>1440</v>
      </c>
      <c r="Y81" s="90">
        <f t="shared" si="25"/>
        <v>1300.8000000000004</v>
      </c>
      <c r="Z81" s="90">
        <f t="shared" si="26"/>
        <v>950.39999999999986</v>
      </c>
      <c r="AA81" s="90">
        <f t="shared" si="27"/>
        <v>720</v>
      </c>
      <c r="AB81" s="90">
        <f t="shared" si="28"/>
        <v>720</v>
      </c>
      <c r="AC81" s="90">
        <f t="shared" si="29"/>
        <v>720</v>
      </c>
      <c r="AE81" s="75">
        <f t="shared" si="30"/>
        <v>120</v>
      </c>
      <c r="AF81" s="87">
        <f t="shared" si="31"/>
        <v>2440</v>
      </c>
      <c r="AG81" s="87">
        <f t="shared" si="32"/>
        <v>2500.8000000000002</v>
      </c>
      <c r="AH81" s="87">
        <f t="shared" si="33"/>
        <v>2650.3999999999996</v>
      </c>
      <c r="AI81" s="87">
        <f t="shared" si="34"/>
        <v>2920</v>
      </c>
      <c r="AJ81" s="87">
        <f t="shared" si="35"/>
        <v>3420</v>
      </c>
      <c r="AK81" s="87">
        <f t="shared" si="36"/>
        <v>3920</v>
      </c>
      <c r="AM81" s="87">
        <f t="shared" si="37"/>
        <v>120</v>
      </c>
      <c r="AN81" s="87">
        <f t="shared" si="38"/>
        <v>-139.19999999999959</v>
      </c>
      <c r="AO81" s="87">
        <f t="shared" si="39"/>
        <v>-489.60000000000014</v>
      </c>
      <c r="AP81" s="87">
        <f t="shared" si="40"/>
        <v>-720</v>
      </c>
      <c r="AQ81" s="87">
        <f t="shared" si="41"/>
        <v>-720</v>
      </c>
      <c r="AR81" s="87">
        <f t="shared" si="42"/>
        <v>-720</v>
      </c>
      <c r="AT81" s="87">
        <f t="shared" si="43"/>
        <v>120</v>
      </c>
      <c r="AU81" s="87">
        <f t="shared" si="44"/>
        <v>60.800000000000182</v>
      </c>
      <c r="AV81" s="87">
        <f t="shared" si="45"/>
        <v>210.39999999999964</v>
      </c>
      <c r="AW81" s="87">
        <f t="shared" si="46"/>
        <v>480</v>
      </c>
      <c r="AX81" s="87">
        <f t="shared" si="47"/>
        <v>980</v>
      </c>
      <c r="AY81" s="87">
        <f t="shared" si="48"/>
        <v>1480</v>
      </c>
      <c r="BA81" s="75">
        <f t="shared" si="49"/>
        <v>120</v>
      </c>
      <c r="BB81" s="91">
        <f t="shared" si="50"/>
        <v>-139.19999999999959</v>
      </c>
      <c r="BC81" s="91">
        <f t="shared" si="51"/>
        <v>-489.60000000000014</v>
      </c>
      <c r="BD81" s="91">
        <f t="shared" si="52"/>
        <v>-720</v>
      </c>
      <c r="BE81" s="91">
        <f t="shared" si="53"/>
        <v>-720</v>
      </c>
      <c r="BF81" s="91">
        <f t="shared" si="54"/>
        <v>-720</v>
      </c>
      <c r="BG81" s="91">
        <f t="shared" si="55"/>
        <v>60.800000000000182</v>
      </c>
      <c r="BH81" s="91">
        <f t="shared" si="56"/>
        <v>210.39999999999964</v>
      </c>
      <c r="BI81" s="91">
        <f t="shared" si="57"/>
        <v>480</v>
      </c>
      <c r="BJ81" s="91">
        <f t="shared" si="58"/>
        <v>980</v>
      </c>
      <c r="BK81" s="91">
        <f t="shared" si="59"/>
        <v>1480</v>
      </c>
      <c r="BM81" s="75">
        <f t="shared" si="60"/>
        <v>120</v>
      </c>
      <c r="BN81" s="92">
        <f t="shared" si="61"/>
        <v>-9.6666666666666387E-2</v>
      </c>
      <c r="BO81" s="92">
        <f t="shared" si="62"/>
        <v>-0.34000000000000008</v>
      </c>
      <c r="BP81" s="92">
        <f t="shared" si="63"/>
        <v>-0.5</v>
      </c>
      <c r="BQ81" s="92">
        <f t="shared" si="64"/>
        <v>-0.5</v>
      </c>
      <c r="BR81" s="92">
        <f t="shared" si="65"/>
        <v>-0.5</v>
      </c>
      <c r="BS81" s="92">
        <f t="shared" si="66"/>
        <v>2.491803278688532E-2</v>
      </c>
      <c r="BT81" s="92">
        <f t="shared" si="67"/>
        <v>8.6229508196721164E-2</v>
      </c>
      <c r="BU81" s="92">
        <f t="shared" si="68"/>
        <v>0.19672131147540983</v>
      </c>
      <c r="BV81" s="92">
        <f t="shared" si="69"/>
        <v>0.40163934426229508</v>
      </c>
      <c r="BW81" s="92">
        <f t="shared" si="70"/>
        <v>0.60655737704918034</v>
      </c>
    </row>
    <row r="82" spans="1:75" s="75" customFormat="1" x14ac:dyDescent="0.25">
      <c r="A82" s="75">
        <v>5000</v>
      </c>
      <c r="B82" s="87">
        <f t="shared" si="6"/>
        <v>4432.3999999999996</v>
      </c>
      <c r="C82" s="87">
        <f t="shared" si="7"/>
        <v>4473.2</v>
      </c>
      <c r="D82" s="87">
        <f t="shared" si="8"/>
        <v>4572.7999999999993</v>
      </c>
      <c r="E82" s="87">
        <f t="shared" si="9"/>
        <v>4672.3999999999996</v>
      </c>
      <c r="F82" s="87">
        <f t="shared" si="10"/>
        <v>4773.2</v>
      </c>
      <c r="G82" s="87">
        <f t="shared" si="11"/>
        <v>4872.7999999999993</v>
      </c>
      <c r="H82" s="87"/>
      <c r="I82" s="75">
        <f t="shared" si="12"/>
        <v>5000</v>
      </c>
      <c r="J82" s="88">
        <f t="shared" si="13"/>
        <v>40.800000000000182</v>
      </c>
      <c r="K82" s="88">
        <f t="shared" si="14"/>
        <v>140.39999999999964</v>
      </c>
      <c r="L82" s="88">
        <f t="shared" si="15"/>
        <v>240</v>
      </c>
      <c r="M82" s="88">
        <f t="shared" si="16"/>
        <v>340.80000000000018</v>
      </c>
      <c r="N82" s="88">
        <f t="shared" si="17"/>
        <v>440.39999999999964</v>
      </c>
      <c r="O82" s="88"/>
      <c r="P82" s="85">
        <f t="shared" si="18"/>
        <v>5000</v>
      </c>
      <c r="Q82" s="89">
        <f t="shared" si="19"/>
        <v>9.2049454020395691E-3</v>
      </c>
      <c r="R82" s="89">
        <f t="shared" si="20"/>
        <v>3.1675841530547706E-2</v>
      </c>
      <c r="S82" s="89">
        <f t="shared" si="21"/>
        <v>5.4146737659056046E-2</v>
      </c>
      <c r="T82" s="89">
        <f t="shared" si="22"/>
        <v>7.6888367475859629E-2</v>
      </c>
      <c r="U82" s="89">
        <f t="shared" si="23"/>
        <v>9.9359263604367767E-2</v>
      </c>
      <c r="W82" s="75">
        <v>130</v>
      </c>
      <c r="X82" s="87">
        <f t="shared" si="24"/>
        <v>1560</v>
      </c>
      <c r="Y82" s="90">
        <f t="shared" si="25"/>
        <v>1420.8000000000004</v>
      </c>
      <c r="Z82" s="90">
        <f t="shared" si="26"/>
        <v>1070.3999999999999</v>
      </c>
      <c r="AA82" s="90">
        <f t="shared" si="27"/>
        <v>780</v>
      </c>
      <c r="AB82" s="90">
        <f t="shared" si="28"/>
        <v>780</v>
      </c>
      <c r="AC82" s="90">
        <f t="shared" si="29"/>
        <v>780</v>
      </c>
      <c r="AE82" s="75">
        <f t="shared" si="30"/>
        <v>130</v>
      </c>
      <c r="AF82" s="87">
        <f t="shared" si="31"/>
        <v>2560</v>
      </c>
      <c r="AG82" s="87">
        <f t="shared" si="32"/>
        <v>2620.8000000000002</v>
      </c>
      <c r="AH82" s="87">
        <f t="shared" si="33"/>
        <v>2770.3999999999996</v>
      </c>
      <c r="AI82" s="87">
        <f t="shared" si="34"/>
        <v>2980</v>
      </c>
      <c r="AJ82" s="87">
        <f t="shared" si="35"/>
        <v>3480</v>
      </c>
      <c r="AK82" s="87">
        <f t="shared" si="36"/>
        <v>3980</v>
      </c>
      <c r="AM82" s="87">
        <f t="shared" si="37"/>
        <v>130</v>
      </c>
      <c r="AN82" s="87">
        <f t="shared" si="38"/>
        <v>-139.19999999999959</v>
      </c>
      <c r="AO82" s="87">
        <f t="shared" si="39"/>
        <v>-489.60000000000014</v>
      </c>
      <c r="AP82" s="87">
        <f t="shared" si="40"/>
        <v>-780</v>
      </c>
      <c r="AQ82" s="87">
        <f t="shared" si="41"/>
        <v>-780</v>
      </c>
      <c r="AR82" s="87">
        <f t="shared" si="42"/>
        <v>-780</v>
      </c>
      <c r="AT82" s="87">
        <f t="shared" si="43"/>
        <v>130</v>
      </c>
      <c r="AU82" s="87">
        <f t="shared" si="44"/>
        <v>60.800000000000182</v>
      </c>
      <c r="AV82" s="87">
        <f t="shared" si="45"/>
        <v>210.39999999999964</v>
      </c>
      <c r="AW82" s="87">
        <f t="shared" si="46"/>
        <v>420</v>
      </c>
      <c r="AX82" s="87">
        <f t="shared" si="47"/>
        <v>920</v>
      </c>
      <c r="AY82" s="87">
        <f t="shared" si="48"/>
        <v>1420</v>
      </c>
      <c r="BA82" s="75">
        <f t="shared" si="49"/>
        <v>130</v>
      </c>
      <c r="BB82" s="91">
        <f t="shared" si="50"/>
        <v>-139.19999999999959</v>
      </c>
      <c r="BC82" s="91">
        <f t="shared" si="51"/>
        <v>-489.60000000000014</v>
      </c>
      <c r="BD82" s="91">
        <f t="shared" si="52"/>
        <v>-780</v>
      </c>
      <c r="BE82" s="91">
        <f t="shared" si="53"/>
        <v>-780</v>
      </c>
      <c r="BF82" s="91">
        <f t="shared" si="54"/>
        <v>-780</v>
      </c>
      <c r="BG82" s="91">
        <f t="shared" si="55"/>
        <v>60.800000000000182</v>
      </c>
      <c r="BH82" s="91">
        <f t="shared" si="56"/>
        <v>210.39999999999964</v>
      </c>
      <c r="BI82" s="91">
        <f t="shared" si="57"/>
        <v>420</v>
      </c>
      <c r="BJ82" s="91">
        <f t="shared" si="58"/>
        <v>920</v>
      </c>
      <c r="BK82" s="91">
        <f t="shared" si="59"/>
        <v>1420</v>
      </c>
      <c r="BM82" s="75">
        <f t="shared" si="60"/>
        <v>130</v>
      </c>
      <c r="BN82" s="92">
        <f t="shared" si="61"/>
        <v>-8.9230769230768975E-2</v>
      </c>
      <c r="BO82" s="92">
        <f t="shared" si="62"/>
        <v>-0.31384615384615394</v>
      </c>
      <c r="BP82" s="92">
        <f t="shared" si="63"/>
        <v>-0.5</v>
      </c>
      <c r="BQ82" s="92">
        <f t="shared" si="64"/>
        <v>-0.5</v>
      </c>
      <c r="BR82" s="92">
        <f t="shared" si="65"/>
        <v>-0.5</v>
      </c>
      <c r="BS82" s="92">
        <f t="shared" si="66"/>
        <v>2.375000000000007E-2</v>
      </c>
      <c r="BT82" s="92">
        <f t="shared" si="67"/>
        <v>8.2187499999999858E-2</v>
      </c>
      <c r="BU82" s="92">
        <f t="shared" si="68"/>
        <v>0.1640625</v>
      </c>
      <c r="BV82" s="92">
        <f t="shared" si="69"/>
        <v>0.359375</v>
      </c>
      <c r="BW82" s="92">
        <f t="shared" si="70"/>
        <v>0.5546875</v>
      </c>
    </row>
    <row r="83" spans="1:75" s="75" customFormat="1" x14ac:dyDescent="0.25">
      <c r="A83" s="75">
        <v>7300</v>
      </c>
      <c r="B83" s="87">
        <f t="shared" si="6"/>
        <v>4662.3999999999996</v>
      </c>
      <c r="C83" s="87">
        <f t="shared" si="7"/>
        <v>4703.2</v>
      </c>
      <c r="D83" s="87">
        <f t="shared" si="8"/>
        <v>4802.7999999999993</v>
      </c>
      <c r="E83" s="87">
        <f t="shared" si="9"/>
        <v>4902.3999999999996</v>
      </c>
      <c r="F83" s="87">
        <f t="shared" si="10"/>
        <v>5003.2</v>
      </c>
      <c r="G83" s="87">
        <f t="shared" si="11"/>
        <v>5102.7999999999993</v>
      </c>
      <c r="H83" s="87"/>
      <c r="I83" s="75">
        <f t="shared" si="12"/>
        <v>7300</v>
      </c>
      <c r="J83" s="88">
        <f t="shared" si="13"/>
        <v>40.800000000000182</v>
      </c>
      <c r="K83" s="88">
        <f t="shared" si="14"/>
        <v>140.39999999999964</v>
      </c>
      <c r="L83" s="88">
        <f t="shared" si="15"/>
        <v>240</v>
      </c>
      <c r="M83" s="88">
        <f t="shared" si="16"/>
        <v>340.80000000000018</v>
      </c>
      <c r="N83" s="88">
        <f t="shared" si="17"/>
        <v>440.39999999999964</v>
      </c>
      <c r="O83" s="88"/>
      <c r="P83" s="85">
        <f t="shared" si="18"/>
        <v>7300</v>
      </c>
      <c r="Q83" s="89">
        <f t="shared" si="19"/>
        <v>8.7508579272478088E-3</v>
      </c>
      <c r="R83" s="89">
        <f t="shared" si="20"/>
        <v>3.0113246396705484E-2</v>
      </c>
      <c r="S83" s="89">
        <f t="shared" si="21"/>
        <v>5.1475634866163356E-2</v>
      </c>
      <c r="T83" s="89">
        <f t="shared" si="22"/>
        <v>7.3095401509952002E-2</v>
      </c>
      <c r="U83" s="89">
        <f t="shared" si="23"/>
        <v>9.4457789979409679E-2</v>
      </c>
      <c r="W83" s="75">
        <v>140</v>
      </c>
      <c r="X83" s="87">
        <f t="shared" si="24"/>
        <v>1680</v>
      </c>
      <c r="Y83" s="90">
        <f t="shared" si="25"/>
        <v>1540.8000000000004</v>
      </c>
      <c r="Z83" s="90">
        <f t="shared" si="26"/>
        <v>1190.3999999999999</v>
      </c>
      <c r="AA83" s="90">
        <f t="shared" si="27"/>
        <v>840</v>
      </c>
      <c r="AB83" s="90">
        <f t="shared" si="28"/>
        <v>840</v>
      </c>
      <c r="AC83" s="90">
        <f t="shared" si="29"/>
        <v>840</v>
      </c>
      <c r="AE83" s="75">
        <f t="shared" si="30"/>
        <v>140</v>
      </c>
      <c r="AF83" s="87">
        <f t="shared" si="31"/>
        <v>2680</v>
      </c>
      <c r="AG83" s="87">
        <f t="shared" si="32"/>
        <v>2740.8</v>
      </c>
      <c r="AH83" s="87">
        <f t="shared" si="33"/>
        <v>2890.3999999999996</v>
      </c>
      <c r="AI83" s="87">
        <f t="shared" si="34"/>
        <v>3040</v>
      </c>
      <c r="AJ83" s="87">
        <f t="shared" si="35"/>
        <v>3540</v>
      </c>
      <c r="AK83" s="87">
        <f t="shared" si="36"/>
        <v>4040</v>
      </c>
      <c r="AM83" s="87">
        <f t="shared" si="37"/>
        <v>140</v>
      </c>
      <c r="AN83" s="87">
        <f t="shared" si="38"/>
        <v>-139.19999999999959</v>
      </c>
      <c r="AO83" s="87">
        <f t="shared" si="39"/>
        <v>-489.60000000000014</v>
      </c>
      <c r="AP83" s="87">
        <f t="shared" si="40"/>
        <v>-840</v>
      </c>
      <c r="AQ83" s="87">
        <f t="shared" si="41"/>
        <v>-840</v>
      </c>
      <c r="AR83" s="87">
        <f t="shared" si="42"/>
        <v>-840</v>
      </c>
      <c r="AT83" s="87">
        <f t="shared" si="43"/>
        <v>140</v>
      </c>
      <c r="AU83" s="87">
        <f t="shared" si="44"/>
        <v>60.800000000000182</v>
      </c>
      <c r="AV83" s="87">
        <f t="shared" si="45"/>
        <v>210.39999999999964</v>
      </c>
      <c r="AW83" s="87">
        <f t="shared" si="46"/>
        <v>360</v>
      </c>
      <c r="AX83" s="87">
        <f t="shared" si="47"/>
        <v>860</v>
      </c>
      <c r="AY83" s="87">
        <f t="shared" si="48"/>
        <v>1360</v>
      </c>
      <c r="BA83" s="75">
        <f t="shared" si="49"/>
        <v>140</v>
      </c>
      <c r="BB83" s="91">
        <f t="shared" si="50"/>
        <v>-139.19999999999959</v>
      </c>
      <c r="BC83" s="91">
        <f t="shared" si="51"/>
        <v>-489.60000000000014</v>
      </c>
      <c r="BD83" s="91">
        <f t="shared" si="52"/>
        <v>-840</v>
      </c>
      <c r="BE83" s="91">
        <f t="shared" si="53"/>
        <v>-840</v>
      </c>
      <c r="BF83" s="91">
        <f t="shared" si="54"/>
        <v>-840</v>
      </c>
      <c r="BG83" s="91">
        <f t="shared" si="55"/>
        <v>60.800000000000182</v>
      </c>
      <c r="BH83" s="91">
        <f t="shared" si="56"/>
        <v>210.39999999999964</v>
      </c>
      <c r="BI83" s="91">
        <f t="shared" si="57"/>
        <v>360</v>
      </c>
      <c r="BJ83" s="91">
        <f t="shared" si="58"/>
        <v>860</v>
      </c>
      <c r="BK83" s="91">
        <f t="shared" si="59"/>
        <v>1360</v>
      </c>
      <c r="BM83" s="75">
        <f t="shared" si="60"/>
        <v>140</v>
      </c>
      <c r="BN83" s="92">
        <f t="shared" si="61"/>
        <v>-8.2857142857142616E-2</v>
      </c>
      <c r="BO83" s="92">
        <f t="shared" si="62"/>
        <v>-0.29142857142857154</v>
      </c>
      <c r="BP83" s="92">
        <f t="shared" si="63"/>
        <v>-0.5</v>
      </c>
      <c r="BQ83" s="92">
        <f t="shared" si="64"/>
        <v>-0.5</v>
      </c>
      <c r="BR83" s="92">
        <f t="shared" si="65"/>
        <v>-0.5</v>
      </c>
      <c r="BS83" s="92">
        <f t="shared" si="66"/>
        <v>2.2686567164179171E-2</v>
      </c>
      <c r="BT83" s="92">
        <f t="shared" si="67"/>
        <v>7.8507462686567026E-2</v>
      </c>
      <c r="BU83" s="92">
        <f t="shared" si="68"/>
        <v>0.13432835820895522</v>
      </c>
      <c r="BV83" s="92">
        <f t="shared" si="69"/>
        <v>0.32089552238805968</v>
      </c>
      <c r="BW83" s="92">
        <f t="shared" si="70"/>
        <v>0.5074626865671642</v>
      </c>
    </row>
    <row r="84" spans="1:75" s="75" customFormat="1" x14ac:dyDescent="0.25">
      <c r="A84" s="75">
        <v>7500</v>
      </c>
      <c r="B84" s="87">
        <f t="shared" si="6"/>
        <v>4662.3999999999996</v>
      </c>
      <c r="C84" s="87">
        <f t="shared" si="7"/>
        <v>4723.2</v>
      </c>
      <c r="D84" s="87">
        <f t="shared" si="8"/>
        <v>4822.7999999999993</v>
      </c>
      <c r="E84" s="87">
        <f t="shared" si="9"/>
        <v>4922.3999999999996</v>
      </c>
      <c r="F84" s="87">
        <f t="shared" si="10"/>
        <v>5023.2</v>
      </c>
      <c r="G84" s="87">
        <f t="shared" si="11"/>
        <v>5122.7999999999993</v>
      </c>
      <c r="H84" s="87"/>
      <c r="I84" s="75">
        <f t="shared" si="12"/>
        <v>7500</v>
      </c>
      <c r="J84" s="88">
        <f t="shared" si="13"/>
        <v>60.800000000000182</v>
      </c>
      <c r="K84" s="88">
        <f t="shared" si="14"/>
        <v>160.39999999999964</v>
      </c>
      <c r="L84" s="88">
        <f t="shared" si="15"/>
        <v>260</v>
      </c>
      <c r="M84" s="88">
        <f t="shared" si="16"/>
        <v>360.80000000000018</v>
      </c>
      <c r="N84" s="88">
        <f t="shared" si="17"/>
        <v>460.39999999999964</v>
      </c>
      <c r="O84" s="88"/>
      <c r="P84" s="85">
        <f t="shared" si="18"/>
        <v>7500</v>
      </c>
      <c r="Q84" s="89">
        <f t="shared" si="19"/>
        <v>1.3040494166094756E-2</v>
      </c>
      <c r="R84" s="89">
        <f t="shared" si="20"/>
        <v>3.4402882635552433E-2</v>
      </c>
      <c r="S84" s="89">
        <f t="shared" si="21"/>
        <v>5.5765271105010297E-2</v>
      </c>
      <c r="T84" s="89">
        <f t="shared" si="22"/>
        <v>7.7385037748798943E-2</v>
      </c>
      <c r="U84" s="89">
        <f t="shared" si="23"/>
        <v>9.874742621825662E-2</v>
      </c>
      <c r="W84" s="75">
        <v>150</v>
      </c>
      <c r="X84" s="87">
        <f t="shared" si="24"/>
        <v>1800</v>
      </c>
      <c r="Y84" s="90">
        <f t="shared" si="25"/>
        <v>1660.8000000000004</v>
      </c>
      <c r="Z84" s="90">
        <f t="shared" si="26"/>
        <v>1310.3999999999999</v>
      </c>
      <c r="AA84" s="90">
        <f t="shared" si="27"/>
        <v>960</v>
      </c>
      <c r="AB84" s="90">
        <f t="shared" si="28"/>
        <v>900</v>
      </c>
      <c r="AC84" s="90">
        <f t="shared" si="29"/>
        <v>900</v>
      </c>
      <c r="AE84" s="75">
        <f t="shared" si="30"/>
        <v>150</v>
      </c>
      <c r="AF84" s="87">
        <f t="shared" si="31"/>
        <v>2800</v>
      </c>
      <c r="AG84" s="87">
        <f t="shared" si="32"/>
        <v>2860.8</v>
      </c>
      <c r="AH84" s="87">
        <f t="shared" si="33"/>
        <v>3010.3999999999996</v>
      </c>
      <c r="AI84" s="87">
        <f t="shared" si="34"/>
        <v>3160</v>
      </c>
      <c r="AJ84" s="87">
        <f t="shared" si="35"/>
        <v>3600</v>
      </c>
      <c r="AK84" s="87">
        <f t="shared" si="36"/>
        <v>4100</v>
      </c>
      <c r="AM84" s="87">
        <f t="shared" si="37"/>
        <v>150</v>
      </c>
      <c r="AN84" s="87">
        <f t="shared" si="38"/>
        <v>-139.19999999999959</v>
      </c>
      <c r="AO84" s="87">
        <f t="shared" si="39"/>
        <v>-489.60000000000014</v>
      </c>
      <c r="AP84" s="87">
        <f t="shared" si="40"/>
        <v>-840</v>
      </c>
      <c r="AQ84" s="87">
        <f t="shared" si="41"/>
        <v>-900</v>
      </c>
      <c r="AR84" s="87">
        <f t="shared" si="42"/>
        <v>-900</v>
      </c>
      <c r="AT84" s="87">
        <f t="shared" si="43"/>
        <v>150</v>
      </c>
      <c r="AU84" s="87">
        <f t="shared" si="44"/>
        <v>60.800000000000182</v>
      </c>
      <c r="AV84" s="87">
        <f t="shared" si="45"/>
        <v>210.39999999999964</v>
      </c>
      <c r="AW84" s="87">
        <f t="shared" si="46"/>
        <v>360</v>
      </c>
      <c r="AX84" s="87">
        <f t="shared" si="47"/>
        <v>800</v>
      </c>
      <c r="AY84" s="87">
        <f t="shared" si="48"/>
        <v>1300</v>
      </c>
      <c r="BA84" s="75">
        <f t="shared" si="49"/>
        <v>150</v>
      </c>
      <c r="BB84" s="91">
        <f t="shared" si="50"/>
        <v>-139.19999999999959</v>
      </c>
      <c r="BC84" s="91">
        <f t="shared" si="51"/>
        <v>-489.60000000000014</v>
      </c>
      <c r="BD84" s="91">
        <f t="shared" si="52"/>
        <v>-840</v>
      </c>
      <c r="BE84" s="91">
        <f t="shared" si="53"/>
        <v>-900</v>
      </c>
      <c r="BF84" s="91">
        <f t="shared" si="54"/>
        <v>-900</v>
      </c>
      <c r="BG84" s="91">
        <f t="shared" si="55"/>
        <v>60.800000000000182</v>
      </c>
      <c r="BH84" s="91">
        <f t="shared" si="56"/>
        <v>210.39999999999964</v>
      </c>
      <c r="BI84" s="91">
        <f t="shared" si="57"/>
        <v>360</v>
      </c>
      <c r="BJ84" s="91">
        <f t="shared" si="58"/>
        <v>800</v>
      </c>
      <c r="BK84" s="91">
        <f t="shared" si="59"/>
        <v>1300</v>
      </c>
      <c r="BM84" s="75">
        <f t="shared" si="60"/>
        <v>150</v>
      </c>
      <c r="BN84" s="92">
        <f t="shared" si="61"/>
        <v>-7.7333333333333101E-2</v>
      </c>
      <c r="BO84" s="92">
        <f t="shared" si="62"/>
        <v>-0.27200000000000008</v>
      </c>
      <c r="BP84" s="92">
        <f t="shared" si="63"/>
        <v>-0.46666666666666667</v>
      </c>
      <c r="BQ84" s="92">
        <f t="shared" si="64"/>
        <v>-0.5</v>
      </c>
      <c r="BR84" s="92">
        <f t="shared" si="65"/>
        <v>-0.5</v>
      </c>
      <c r="BS84" s="92">
        <f t="shared" si="66"/>
        <v>2.171428571428578E-2</v>
      </c>
      <c r="BT84" s="92">
        <f t="shared" si="67"/>
        <v>7.5142857142857011E-2</v>
      </c>
      <c r="BU84" s="92">
        <f t="shared" si="68"/>
        <v>0.12857142857142856</v>
      </c>
      <c r="BV84" s="92">
        <f t="shared" si="69"/>
        <v>0.2857142857142857</v>
      </c>
      <c r="BW84" s="92">
        <f t="shared" si="70"/>
        <v>0.4642857142857143</v>
      </c>
    </row>
    <row r="85" spans="1:75" s="75" customFormat="1" x14ac:dyDescent="0.25">
      <c r="A85" s="75">
        <v>8000</v>
      </c>
      <c r="B85" s="87">
        <f t="shared" si="6"/>
        <v>4662.3999999999996</v>
      </c>
      <c r="C85" s="87">
        <f t="shared" si="7"/>
        <v>4723.2</v>
      </c>
      <c r="D85" s="87">
        <f t="shared" si="8"/>
        <v>4872.7999999999993</v>
      </c>
      <c r="E85" s="87">
        <f t="shared" si="9"/>
        <v>4972.3999999999996</v>
      </c>
      <c r="F85" s="87">
        <f t="shared" si="10"/>
        <v>5073.2</v>
      </c>
      <c r="G85" s="87">
        <f t="shared" si="11"/>
        <v>5172.7999999999993</v>
      </c>
      <c r="H85" s="87"/>
      <c r="I85" s="75">
        <f t="shared" si="12"/>
        <v>8000</v>
      </c>
      <c r="J85" s="88">
        <f t="shared" si="13"/>
        <v>60.800000000000182</v>
      </c>
      <c r="K85" s="88">
        <f t="shared" si="14"/>
        <v>210.39999999999964</v>
      </c>
      <c r="L85" s="88">
        <f t="shared" si="15"/>
        <v>310</v>
      </c>
      <c r="M85" s="88">
        <f t="shared" si="16"/>
        <v>410.80000000000018</v>
      </c>
      <c r="N85" s="88">
        <f t="shared" si="17"/>
        <v>510.39999999999964</v>
      </c>
      <c r="O85" s="88"/>
      <c r="P85" s="85">
        <f t="shared" si="18"/>
        <v>8000</v>
      </c>
      <c r="Q85" s="89">
        <f t="shared" si="19"/>
        <v>1.3040494166094756E-2</v>
      </c>
      <c r="R85" s="89">
        <f t="shared" si="20"/>
        <v>4.5126973232669794E-2</v>
      </c>
      <c r="S85" s="89">
        <f t="shared" si="21"/>
        <v>6.6489361702127658E-2</v>
      </c>
      <c r="T85" s="89">
        <f t="shared" si="22"/>
        <v>8.8109128345916318E-2</v>
      </c>
      <c r="U85" s="89">
        <f t="shared" si="23"/>
        <v>0.10947151681537398</v>
      </c>
      <c r="W85" s="75">
        <v>160</v>
      </c>
      <c r="X85" s="87">
        <f t="shared" si="24"/>
        <v>1920</v>
      </c>
      <c r="Y85" s="90">
        <f t="shared" si="25"/>
        <v>1780.8000000000004</v>
      </c>
      <c r="Z85" s="90">
        <f t="shared" si="26"/>
        <v>1430.3999999999999</v>
      </c>
      <c r="AA85" s="90">
        <f t="shared" si="27"/>
        <v>1080</v>
      </c>
      <c r="AB85" s="90">
        <f t="shared" si="28"/>
        <v>960</v>
      </c>
      <c r="AC85" s="90">
        <f t="shared" si="29"/>
        <v>960</v>
      </c>
      <c r="AE85" s="75">
        <f t="shared" si="30"/>
        <v>160</v>
      </c>
      <c r="AF85" s="87">
        <f t="shared" si="31"/>
        <v>2920</v>
      </c>
      <c r="AG85" s="87">
        <f t="shared" si="32"/>
        <v>2980.8</v>
      </c>
      <c r="AH85" s="87">
        <f t="shared" si="33"/>
        <v>3130.3999999999996</v>
      </c>
      <c r="AI85" s="87">
        <f t="shared" si="34"/>
        <v>3280</v>
      </c>
      <c r="AJ85" s="87">
        <f t="shared" si="35"/>
        <v>3660</v>
      </c>
      <c r="AK85" s="87">
        <f t="shared" si="36"/>
        <v>4160</v>
      </c>
      <c r="AM85" s="87">
        <f t="shared" si="37"/>
        <v>160</v>
      </c>
      <c r="AN85" s="87">
        <f t="shared" si="38"/>
        <v>-139.19999999999959</v>
      </c>
      <c r="AO85" s="87">
        <f t="shared" si="39"/>
        <v>-489.60000000000014</v>
      </c>
      <c r="AP85" s="87">
        <f t="shared" si="40"/>
        <v>-840</v>
      </c>
      <c r="AQ85" s="87">
        <f t="shared" si="41"/>
        <v>-960</v>
      </c>
      <c r="AR85" s="87">
        <f t="shared" si="42"/>
        <v>-960</v>
      </c>
      <c r="AT85" s="87">
        <f t="shared" si="43"/>
        <v>160</v>
      </c>
      <c r="AU85" s="87">
        <f t="shared" si="44"/>
        <v>60.800000000000182</v>
      </c>
      <c r="AV85" s="87">
        <f t="shared" si="45"/>
        <v>210.39999999999964</v>
      </c>
      <c r="AW85" s="87">
        <f t="shared" si="46"/>
        <v>360</v>
      </c>
      <c r="AX85" s="87">
        <f t="shared" si="47"/>
        <v>740</v>
      </c>
      <c r="AY85" s="87">
        <f t="shared" si="48"/>
        <v>1240</v>
      </c>
      <c r="BA85" s="75">
        <f t="shared" si="49"/>
        <v>160</v>
      </c>
      <c r="BB85" s="91">
        <f t="shared" si="50"/>
        <v>-139.19999999999959</v>
      </c>
      <c r="BC85" s="91">
        <f t="shared" si="51"/>
        <v>-489.60000000000014</v>
      </c>
      <c r="BD85" s="91">
        <f t="shared" si="52"/>
        <v>-840</v>
      </c>
      <c r="BE85" s="91">
        <f t="shared" si="53"/>
        <v>-960</v>
      </c>
      <c r="BF85" s="91">
        <f t="shared" si="54"/>
        <v>-960</v>
      </c>
      <c r="BG85" s="91">
        <f t="shared" si="55"/>
        <v>60.800000000000182</v>
      </c>
      <c r="BH85" s="91">
        <f t="shared" si="56"/>
        <v>210.39999999999964</v>
      </c>
      <c r="BI85" s="91">
        <f t="shared" si="57"/>
        <v>360</v>
      </c>
      <c r="BJ85" s="91">
        <f t="shared" si="58"/>
        <v>740</v>
      </c>
      <c r="BK85" s="91">
        <f t="shared" si="59"/>
        <v>1240</v>
      </c>
      <c r="BM85" s="75">
        <f t="shared" si="60"/>
        <v>160</v>
      </c>
      <c r="BN85" s="92">
        <f t="shared" si="61"/>
        <v>-7.2499999999999787E-2</v>
      </c>
      <c r="BO85" s="92">
        <f t="shared" si="62"/>
        <v>-0.25500000000000006</v>
      </c>
      <c r="BP85" s="92">
        <f t="shared" si="63"/>
        <v>-0.4375</v>
      </c>
      <c r="BQ85" s="92">
        <f t="shared" si="64"/>
        <v>-0.5</v>
      </c>
      <c r="BR85" s="92">
        <f t="shared" si="65"/>
        <v>-0.5</v>
      </c>
      <c r="BS85" s="92">
        <f t="shared" si="66"/>
        <v>2.082191780821924E-2</v>
      </c>
      <c r="BT85" s="92">
        <f t="shared" si="67"/>
        <v>7.2054794520547819E-2</v>
      </c>
      <c r="BU85" s="92">
        <f t="shared" si="68"/>
        <v>0.12328767123287671</v>
      </c>
      <c r="BV85" s="92">
        <f t="shared" si="69"/>
        <v>0.25342465753424659</v>
      </c>
      <c r="BW85" s="92">
        <f t="shared" si="70"/>
        <v>0.42465753424657532</v>
      </c>
    </row>
    <row r="86" spans="1:75" s="75" customFormat="1" x14ac:dyDescent="0.25">
      <c r="A86" s="75">
        <v>8500</v>
      </c>
      <c r="B86" s="87">
        <f t="shared" si="6"/>
        <v>4662.3999999999996</v>
      </c>
      <c r="C86" s="87">
        <f t="shared" si="7"/>
        <v>4723.2</v>
      </c>
      <c r="D86" s="87">
        <f t="shared" si="8"/>
        <v>4872.7999999999993</v>
      </c>
      <c r="E86" s="87">
        <f t="shared" si="9"/>
        <v>5022.3999999999996</v>
      </c>
      <c r="F86" s="87">
        <f t="shared" si="10"/>
        <v>5123.2</v>
      </c>
      <c r="G86" s="87">
        <f t="shared" si="11"/>
        <v>5222.7999999999993</v>
      </c>
      <c r="H86" s="87"/>
      <c r="I86" s="75">
        <f t="shared" si="12"/>
        <v>8500</v>
      </c>
      <c r="J86" s="88">
        <f t="shared" si="13"/>
        <v>60.800000000000182</v>
      </c>
      <c r="K86" s="88">
        <f t="shared" si="14"/>
        <v>210.39999999999964</v>
      </c>
      <c r="L86" s="88">
        <f t="shared" si="15"/>
        <v>360</v>
      </c>
      <c r="M86" s="88">
        <f t="shared" si="16"/>
        <v>460.80000000000018</v>
      </c>
      <c r="N86" s="88">
        <f t="shared" si="17"/>
        <v>560.39999999999964</v>
      </c>
      <c r="O86" s="88"/>
      <c r="P86" s="85">
        <f t="shared" si="18"/>
        <v>8500</v>
      </c>
      <c r="Q86" s="89">
        <f t="shared" si="19"/>
        <v>1.3040494166094756E-2</v>
      </c>
      <c r="R86" s="89">
        <f t="shared" si="20"/>
        <v>4.5126973232669794E-2</v>
      </c>
      <c r="S86" s="89">
        <f t="shared" si="21"/>
        <v>7.7213452299245033E-2</v>
      </c>
      <c r="T86" s="89">
        <f t="shared" si="22"/>
        <v>9.8833218943033679E-2</v>
      </c>
      <c r="U86" s="89">
        <f t="shared" si="23"/>
        <v>0.12019560741249136</v>
      </c>
      <c r="W86" s="75">
        <v>170</v>
      </c>
      <c r="X86" s="87">
        <f t="shared" si="24"/>
        <v>2040</v>
      </c>
      <c r="Y86" s="90">
        <f t="shared" si="25"/>
        <v>1900.8000000000004</v>
      </c>
      <c r="Z86" s="90">
        <f t="shared" si="26"/>
        <v>1550.3999999999999</v>
      </c>
      <c r="AA86" s="90">
        <f t="shared" si="27"/>
        <v>1200</v>
      </c>
      <c r="AB86" s="90">
        <f t="shared" si="28"/>
        <v>1020</v>
      </c>
      <c r="AC86" s="90">
        <f t="shared" si="29"/>
        <v>1020</v>
      </c>
      <c r="AE86" s="75">
        <f t="shared" si="30"/>
        <v>170</v>
      </c>
      <c r="AF86" s="87">
        <f t="shared" si="31"/>
        <v>3040</v>
      </c>
      <c r="AG86" s="87">
        <f t="shared" si="32"/>
        <v>3100.8</v>
      </c>
      <c r="AH86" s="87">
        <f t="shared" si="33"/>
        <v>3250.3999999999996</v>
      </c>
      <c r="AI86" s="87">
        <f t="shared" si="34"/>
        <v>3400</v>
      </c>
      <c r="AJ86" s="87">
        <f t="shared" si="35"/>
        <v>3720</v>
      </c>
      <c r="AK86" s="87">
        <f t="shared" si="36"/>
        <v>4220</v>
      </c>
      <c r="AM86" s="87">
        <f t="shared" si="37"/>
        <v>170</v>
      </c>
      <c r="AN86" s="87">
        <f t="shared" si="38"/>
        <v>-139.19999999999959</v>
      </c>
      <c r="AO86" s="87">
        <f t="shared" si="39"/>
        <v>-489.60000000000014</v>
      </c>
      <c r="AP86" s="87">
        <f t="shared" si="40"/>
        <v>-840</v>
      </c>
      <c r="AQ86" s="87">
        <f t="shared" si="41"/>
        <v>-1020</v>
      </c>
      <c r="AR86" s="87">
        <f t="shared" si="42"/>
        <v>-1020</v>
      </c>
      <c r="AT86" s="87">
        <f t="shared" si="43"/>
        <v>170</v>
      </c>
      <c r="AU86" s="87">
        <f t="shared" si="44"/>
        <v>60.800000000000182</v>
      </c>
      <c r="AV86" s="87">
        <f t="shared" si="45"/>
        <v>210.39999999999964</v>
      </c>
      <c r="AW86" s="87">
        <f t="shared" si="46"/>
        <v>360</v>
      </c>
      <c r="AX86" s="87">
        <f t="shared" si="47"/>
        <v>680</v>
      </c>
      <c r="AY86" s="87">
        <f t="shared" si="48"/>
        <v>1180</v>
      </c>
      <c r="BA86" s="75">
        <f t="shared" si="49"/>
        <v>170</v>
      </c>
      <c r="BB86" s="91">
        <f t="shared" si="50"/>
        <v>-139.19999999999959</v>
      </c>
      <c r="BC86" s="91">
        <f t="shared" si="51"/>
        <v>-489.60000000000014</v>
      </c>
      <c r="BD86" s="91">
        <f t="shared" si="52"/>
        <v>-840</v>
      </c>
      <c r="BE86" s="91">
        <f t="shared" si="53"/>
        <v>-1020</v>
      </c>
      <c r="BF86" s="91">
        <f t="shared" si="54"/>
        <v>-1020</v>
      </c>
      <c r="BG86" s="91">
        <f t="shared" si="55"/>
        <v>60.800000000000182</v>
      </c>
      <c r="BH86" s="91">
        <f t="shared" si="56"/>
        <v>210.39999999999964</v>
      </c>
      <c r="BI86" s="91">
        <f t="shared" si="57"/>
        <v>360</v>
      </c>
      <c r="BJ86" s="91">
        <f t="shared" si="58"/>
        <v>680</v>
      </c>
      <c r="BK86" s="91">
        <f t="shared" si="59"/>
        <v>1180</v>
      </c>
      <c r="BM86" s="75">
        <f t="shared" si="60"/>
        <v>170</v>
      </c>
      <c r="BN86" s="92">
        <f t="shared" si="61"/>
        <v>-6.8235294117646852E-2</v>
      </c>
      <c r="BO86" s="92">
        <f t="shared" si="62"/>
        <v>-0.24000000000000007</v>
      </c>
      <c r="BP86" s="92">
        <f t="shared" si="63"/>
        <v>-0.41176470588235292</v>
      </c>
      <c r="BQ86" s="92">
        <f t="shared" si="64"/>
        <v>-0.5</v>
      </c>
      <c r="BR86" s="92">
        <f t="shared" si="65"/>
        <v>-0.5</v>
      </c>
      <c r="BS86" s="92">
        <f t="shared" si="66"/>
        <v>2.0000000000000059E-2</v>
      </c>
      <c r="BT86" s="92">
        <f t="shared" si="67"/>
        <v>6.9210526315789347E-2</v>
      </c>
      <c r="BU86" s="92">
        <f t="shared" si="68"/>
        <v>0.11842105263157894</v>
      </c>
      <c r="BV86" s="92">
        <f t="shared" si="69"/>
        <v>0.22368421052631579</v>
      </c>
      <c r="BW86" s="92">
        <f t="shared" si="70"/>
        <v>0.38815789473684209</v>
      </c>
    </row>
    <row r="87" spans="1:75" s="75" customFormat="1" x14ac:dyDescent="0.25">
      <c r="A87" s="75">
        <v>9000</v>
      </c>
      <c r="B87" s="87">
        <f t="shared" si="6"/>
        <v>4662.3999999999996</v>
      </c>
      <c r="C87" s="87">
        <f t="shared" si="7"/>
        <v>4723.2</v>
      </c>
      <c r="D87" s="87">
        <f t="shared" si="8"/>
        <v>4872.7999999999993</v>
      </c>
      <c r="E87" s="87">
        <f t="shared" si="9"/>
        <v>5022.3999999999996</v>
      </c>
      <c r="F87" s="87">
        <f t="shared" si="10"/>
        <v>5173.2</v>
      </c>
      <c r="G87" s="87">
        <f t="shared" si="11"/>
        <v>5272.7999999999993</v>
      </c>
      <c r="H87" s="87"/>
      <c r="I87" s="75">
        <f t="shared" si="12"/>
        <v>9000</v>
      </c>
      <c r="J87" s="88">
        <f t="shared" si="13"/>
        <v>60.800000000000182</v>
      </c>
      <c r="K87" s="88">
        <f t="shared" si="14"/>
        <v>210.39999999999964</v>
      </c>
      <c r="L87" s="88">
        <f t="shared" si="15"/>
        <v>360</v>
      </c>
      <c r="M87" s="88">
        <f t="shared" si="16"/>
        <v>510.80000000000018</v>
      </c>
      <c r="N87" s="88">
        <f t="shared" si="17"/>
        <v>610.39999999999964</v>
      </c>
      <c r="O87" s="88"/>
      <c r="P87" s="85">
        <f t="shared" si="18"/>
        <v>9000</v>
      </c>
      <c r="Q87" s="89">
        <f t="shared" si="19"/>
        <v>1.3040494166094756E-2</v>
      </c>
      <c r="R87" s="89">
        <f t="shared" si="20"/>
        <v>4.5126973232669794E-2</v>
      </c>
      <c r="S87" s="89">
        <f t="shared" si="21"/>
        <v>7.7213452299245033E-2</v>
      </c>
      <c r="T87" s="89">
        <f t="shared" si="22"/>
        <v>0.10955730954015104</v>
      </c>
      <c r="U87" s="89">
        <f t="shared" si="23"/>
        <v>0.1309196980096087</v>
      </c>
      <c r="W87" s="75">
        <v>180</v>
      </c>
      <c r="X87" s="87">
        <f t="shared" si="24"/>
        <v>2160</v>
      </c>
      <c r="Y87" s="90">
        <f t="shared" si="25"/>
        <v>2020.8000000000004</v>
      </c>
      <c r="Z87" s="90">
        <f t="shared" si="26"/>
        <v>1670.3999999999999</v>
      </c>
      <c r="AA87" s="90">
        <f t="shared" si="27"/>
        <v>1320</v>
      </c>
      <c r="AB87" s="90">
        <f t="shared" si="28"/>
        <v>1080</v>
      </c>
      <c r="AC87" s="90">
        <f t="shared" si="29"/>
        <v>1080</v>
      </c>
      <c r="AE87" s="75">
        <f t="shared" si="30"/>
        <v>180</v>
      </c>
      <c r="AF87" s="87">
        <f t="shared" si="31"/>
        <v>3160</v>
      </c>
      <c r="AG87" s="87">
        <f t="shared" si="32"/>
        <v>3220.8</v>
      </c>
      <c r="AH87" s="87">
        <f t="shared" si="33"/>
        <v>3370.3999999999996</v>
      </c>
      <c r="AI87" s="87">
        <f t="shared" si="34"/>
        <v>3520</v>
      </c>
      <c r="AJ87" s="87">
        <f t="shared" si="35"/>
        <v>3780</v>
      </c>
      <c r="AK87" s="87">
        <f t="shared" si="36"/>
        <v>4280</v>
      </c>
      <c r="AM87" s="87">
        <f t="shared" si="37"/>
        <v>180</v>
      </c>
      <c r="AN87" s="87">
        <f t="shared" si="38"/>
        <v>-139.19999999999959</v>
      </c>
      <c r="AO87" s="87">
        <f t="shared" si="39"/>
        <v>-489.60000000000014</v>
      </c>
      <c r="AP87" s="87">
        <f t="shared" si="40"/>
        <v>-840</v>
      </c>
      <c r="AQ87" s="87">
        <f t="shared" si="41"/>
        <v>-1080</v>
      </c>
      <c r="AR87" s="87">
        <f t="shared" si="42"/>
        <v>-1080</v>
      </c>
      <c r="AT87" s="87">
        <f t="shared" si="43"/>
        <v>180</v>
      </c>
      <c r="AU87" s="87">
        <f t="shared" si="44"/>
        <v>60.800000000000182</v>
      </c>
      <c r="AV87" s="87">
        <f t="shared" si="45"/>
        <v>210.39999999999964</v>
      </c>
      <c r="AW87" s="87">
        <f t="shared" si="46"/>
        <v>360</v>
      </c>
      <c r="AX87" s="87">
        <f t="shared" si="47"/>
        <v>620</v>
      </c>
      <c r="AY87" s="87">
        <f t="shared" si="48"/>
        <v>1120</v>
      </c>
      <c r="BA87" s="75">
        <f t="shared" si="49"/>
        <v>180</v>
      </c>
      <c r="BB87" s="91">
        <f t="shared" si="50"/>
        <v>-139.19999999999959</v>
      </c>
      <c r="BC87" s="91">
        <f t="shared" si="51"/>
        <v>-489.60000000000014</v>
      </c>
      <c r="BD87" s="91">
        <f t="shared" si="52"/>
        <v>-840</v>
      </c>
      <c r="BE87" s="91">
        <f t="shared" si="53"/>
        <v>-1080</v>
      </c>
      <c r="BF87" s="91">
        <f t="shared" si="54"/>
        <v>-1080</v>
      </c>
      <c r="BG87" s="91">
        <f t="shared" si="55"/>
        <v>60.800000000000182</v>
      </c>
      <c r="BH87" s="91">
        <f t="shared" si="56"/>
        <v>210.39999999999964</v>
      </c>
      <c r="BI87" s="91">
        <f t="shared" si="57"/>
        <v>360</v>
      </c>
      <c r="BJ87" s="91">
        <f t="shared" si="58"/>
        <v>620</v>
      </c>
      <c r="BK87" s="91">
        <f t="shared" si="59"/>
        <v>1120</v>
      </c>
      <c r="BM87" s="75">
        <f t="shared" si="60"/>
        <v>180</v>
      </c>
      <c r="BN87" s="92">
        <f t="shared" si="61"/>
        <v>-6.4444444444444249E-2</v>
      </c>
      <c r="BO87" s="92">
        <f t="shared" si="62"/>
        <v>-0.22666666666666674</v>
      </c>
      <c r="BP87" s="92">
        <f t="shared" si="63"/>
        <v>-0.3888888888888889</v>
      </c>
      <c r="BQ87" s="92">
        <f t="shared" si="64"/>
        <v>-0.5</v>
      </c>
      <c r="BR87" s="92">
        <f t="shared" si="65"/>
        <v>-0.5</v>
      </c>
      <c r="BS87" s="92">
        <f t="shared" si="66"/>
        <v>1.924050632911398E-2</v>
      </c>
      <c r="BT87" s="92">
        <f t="shared" si="67"/>
        <v>6.6582278481012544E-2</v>
      </c>
      <c r="BU87" s="92">
        <f t="shared" si="68"/>
        <v>0.11392405063291139</v>
      </c>
      <c r="BV87" s="92">
        <f t="shared" si="69"/>
        <v>0.19620253164556961</v>
      </c>
      <c r="BW87" s="92">
        <f t="shared" si="70"/>
        <v>0.35443037974683544</v>
      </c>
    </row>
    <row r="88" spans="1:75" s="75" customFormat="1" x14ac:dyDescent="0.25">
      <c r="A88" s="75">
        <v>9500</v>
      </c>
      <c r="B88" s="87">
        <f t="shared" si="6"/>
        <v>4662.3999999999996</v>
      </c>
      <c r="C88" s="87">
        <f t="shared" si="7"/>
        <v>4723.2</v>
      </c>
      <c r="D88" s="87">
        <f t="shared" si="8"/>
        <v>4872.7999999999993</v>
      </c>
      <c r="E88" s="87">
        <f t="shared" si="9"/>
        <v>5022.3999999999996</v>
      </c>
      <c r="F88" s="87">
        <f t="shared" si="10"/>
        <v>5173.2</v>
      </c>
      <c r="G88" s="87">
        <f t="shared" si="11"/>
        <v>5322.7999999999993</v>
      </c>
      <c r="H88" s="87"/>
      <c r="I88" s="75">
        <f t="shared" si="12"/>
        <v>9500</v>
      </c>
      <c r="J88" s="88">
        <f t="shared" si="13"/>
        <v>60.800000000000182</v>
      </c>
      <c r="K88" s="88">
        <f t="shared" si="14"/>
        <v>210.39999999999964</v>
      </c>
      <c r="L88" s="88">
        <f t="shared" si="15"/>
        <v>360</v>
      </c>
      <c r="M88" s="88">
        <f t="shared" si="16"/>
        <v>510.80000000000018</v>
      </c>
      <c r="N88" s="88">
        <f t="shared" si="17"/>
        <v>660.39999999999964</v>
      </c>
      <c r="O88" s="88"/>
      <c r="P88" s="85">
        <f t="shared" si="18"/>
        <v>9500</v>
      </c>
      <c r="Q88" s="89">
        <f t="shared" si="19"/>
        <v>1.3040494166094756E-2</v>
      </c>
      <c r="R88" s="89">
        <f t="shared" si="20"/>
        <v>4.5126973232669794E-2</v>
      </c>
      <c r="S88" s="89">
        <f t="shared" si="21"/>
        <v>7.7213452299245033E-2</v>
      </c>
      <c r="T88" s="89">
        <f t="shared" si="22"/>
        <v>0.10955730954015104</v>
      </c>
      <c r="U88" s="89">
        <f t="shared" si="23"/>
        <v>0.14164378860672608</v>
      </c>
      <c r="W88" s="75">
        <v>190</v>
      </c>
      <c r="X88" s="87">
        <f t="shared" si="24"/>
        <v>2280</v>
      </c>
      <c r="Y88" s="90">
        <f t="shared" si="25"/>
        <v>2140.8000000000002</v>
      </c>
      <c r="Z88" s="90">
        <f t="shared" si="26"/>
        <v>1790.3999999999999</v>
      </c>
      <c r="AA88" s="90">
        <f t="shared" si="27"/>
        <v>1440</v>
      </c>
      <c r="AB88" s="90">
        <f t="shared" si="28"/>
        <v>1140</v>
      </c>
      <c r="AC88" s="90">
        <f t="shared" si="29"/>
        <v>1140</v>
      </c>
      <c r="AE88" s="75">
        <f t="shared" si="30"/>
        <v>190</v>
      </c>
      <c r="AF88" s="87">
        <f t="shared" si="31"/>
        <v>3280</v>
      </c>
      <c r="AG88" s="87">
        <f t="shared" si="32"/>
        <v>3340.8</v>
      </c>
      <c r="AH88" s="87">
        <f t="shared" si="33"/>
        <v>3490.3999999999996</v>
      </c>
      <c r="AI88" s="87">
        <f t="shared" si="34"/>
        <v>3640</v>
      </c>
      <c r="AJ88" s="87">
        <f t="shared" si="35"/>
        <v>3840</v>
      </c>
      <c r="AK88" s="87">
        <f t="shared" si="36"/>
        <v>4340</v>
      </c>
      <c r="AM88" s="87">
        <f t="shared" si="37"/>
        <v>190</v>
      </c>
      <c r="AN88" s="87">
        <f t="shared" si="38"/>
        <v>-139.19999999999982</v>
      </c>
      <c r="AO88" s="87">
        <f t="shared" si="39"/>
        <v>-489.60000000000014</v>
      </c>
      <c r="AP88" s="87">
        <f t="shared" si="40"/>
        <v>-840</v>
      </c>
      <c r="AQ88" s="87">
        <f t="shared" si="41"/>
        <v>-1140</v>
      </c>
      <c r="AR88" s="87">
        <f t="shared" si="42"/>
        <v>-1140</v>
      </c>
      <c r="AT88" s="87">
        <f t="shared" si="43"/>
        <v>190</v>
      </c>
      <c r="AU88" s="87">
        <f t="shared" si="44"/>
        <v>60.800000000000182</v>
      </c>
      <c r="AV88" s="87">
        <f t="shared" si="45"/>
        <v>210.39999999999964</v>
      </c>
      <c r="AW88" s="87">
        <f t="shared" si="46"/>
        <v>360</v>
      </c>
      <c r="AX88" s="87">
        <f t="shared" si="47"/>
        <v>560</v>
      </c>
      <c r="AY88" s="87">
        <f t="shared" si="48"/>
        <v>1060</v>
      </c>
      <c r="BA88" s="75">
        <f t="shared" si="49"/>
        <v>190</v>
      </c>
      <c r="BB88" s="91">
        <f t="shared" si="50"/>
        <v>-139.19999999999982</v>
      </c>
      <c r="BC88" s="91">
        <f t="shared" si="51"/>
        <v>-489.60000000000014</v>
      </c>
      <c r="BD88" s="91">
        <f t="shared" si="52"/>
        <v>-840</v>
      </c>
      <c r="BE88" s="91">
        <f t="shared" si="53"/>
        <v>-1140</v>
      </c>
      <c r="BF88" s="91">
        <f t="shared" si="54"/>
        <v>-1140</v>
      </c>
      <c r="BG88" s="91">
        <f t="shared" si="55"/>
        <v>60.800000000000182</v>
      </c>
      <c r="BH88" s="91">
        <f t="shared" si="56"/>
        <v>210.39999999999964</v>
      </c>
      <c r="BI88" s="91">
        <f t="shared" si="57"/>
        <v>360</v>
      </c>
      <c r="BJ88" s="91">
        <f t="shared" si="58"/>
        <v>560</v>
      </c>
      <c r="BK88" s="91">
        <f t="shared" si="59"/>
        <v>1060</v>
      </c>
      <c r="BM88" s="75">
        <f t="shared" si="60"/>
        <v>190</v>
      </c>
      <c r="BN88" s="92">
        <f t="shared" si="61"/>
        <v>-6.1052631578947289E-2</v>
      </c>
      <c r="BO88" s="92">
        <f t="shared" si="62"/>
        <v>-0.21473684210526323</v>
      </c>
      <c r="BP88" s="92">
        <f t="shared" si="63"/>
        <v>-0.36842105263157893</v>
      </c>
      <c r="BQ88" s="92">
        <f t="shared" si="64"/>
        <v>-0.5</v>
      </c>
      <c r="BR88" s="92">
        <f t="shared" si="65"/>
        <v>-0.5</v>
      </c>
      <c r="BS88" s="92">
        <f t="shared" si="66"/>
        <v>1.8536585365853713E-2</v>
      </c>
      <c r="BT88" s="92">
        <f t="shared" si="67"/>
        <v>6.4146341463414525E-2</v>
      </c>
      <c r="BU88" s="92">
        <f t="shared" si="68"/>
        <v>0.10975609756097561</v>
      </c>
      <c r="BV88" s="92">
        <f t="shared" si="69"/>
        <v>0.17073170731707318</v>
      </c>
      <c r="BW88" s="92">
        <f t="shared" si="70"/>
        <v>0.32317073170731708</v>
      </c>
    </row>
    <row r="89" spans="1:75" s="75" customFormat="1" x14ac:dyDescent="0.25">
      <c r="A89" s="75">
        <v>15000</v>
      </c>
      <c r="B89" s="87">
        <f t="shared" si="6"/>
        <v>4662.3999999999996</v>
      </c>
      <c r="C89" s="87">
        <f t="shared" si="7"/>
        <v>4723.2</v>
      </c>
      <c r="D89" s="87">
        <f t="shared" si="8"/>
        <v>4872.7999999999993</v>
      </c>
      <c r="E89" s="87">
        <f t="shared" si="9"/>
        <v>5022.3999999999996</v>
      </c>
      <c r="F89" s="87">
        <f t="shared" si="10"/>
        <v>5173.2</v>
      </c>
      <c r="G89" s="87">
        <f t="shared" si="11"/>
        <v>5322.7999999999993</v>
      </c>
      <c r="H89" s="87"/>
      <c r="I89" s="75">
        <f t="shared" si="12"/>
        <v>15000</v>
      </c>
      <c r="J89" s="88">
        <f t="shared" si="13"/>
        <v>60.800000000000182</v>
      </c>
      <c r="K89" s="88">
        <f t="shared" si="14"/>
        <v>210.39999999999964</v>
      </c>
      <c r="L89" s="88">
        <f t="shared" si="15"/>
        <v>360</v>
      </c>
      <c r="M89" s="88">
        <f t="shared" si="16"/>
        <v>510.80000000000018</v>
      </c>
      <c r="N89" s="88">
        <f t="shared" si="17"/>
        <v>660.39999999999964</v>
      </c>
      <c r="O89" s="88"/>
      <c r="P89" s="85">
        <f t="shared" si="18"/>
        <v>15000</v>
      </c>
      <c r="Q89" s="89">
        <f t="shared" si="19"/>
        <v>1.3040494166094756E-2</v>
      </c>
      <c r="R89" s="89">
        <f t="shared" si="20"/>
        <v>4.5126973232669794E-2</v>
      </c>
      <c r="S89" s="89">
        <f t="shared" si="21"/>
        <v>7.7213452299245033E-2</v>
      </c>
      <c r="T89" s="89">
        <f t="shared" si="22"/>
        <v>0.10955730954015104</v>
      </c>
      <c r="U89" s="89">
        <f t="shared" si="23"/>
        <v>0.14164378860672608</v>
      </c>
      <c r="W89" s="75">
        <v>200</v>
      </c>
      <c r="X89" s="87">
        <f t="shared" si="24"/>
        <v>2400</v>
      </c>
      <c r="Y89" s="90">
        <f t="shared" si="25"/>
        <v>2260.8000000000002</v>
      </c>
      <c r="Z89" s="90">
        <f t="shared" si="26"/>
        <v>1910.3999999999999</v>
      </c>
      <c r="AA89" s="90">
        <f t="shared" si="27"/>
        <v>1560</v>
      </c>
      <c r="AB89" s="90">
        <f t="shared" si="28"/>
        <v>1210.8000000000002</v>
      </c>
      <c r="AC89" s="90">
        <f t="shared" si="29"/>
        <v>1200</v>
      </c>
      <c r="AE89" s="75">
        <f t="shared" si="30"/>
        <v>200</v>
      </c>
      <c r="AF89" s="87">
        <f t="shared" si="31"/>
        <v>3400</v>
      </c>
      <c r="AG89" s="87">
        <f t="shared" si="32"/>
        <v>3460.8</v>
      </c>
      <c r="AH89" s="87">
        <f t="shared" si="33"/>
        <v>3610.3999999999996</v>
      </c>
      <c r="AI89" s="87">
        <f t="shared" si="34"/>
        <v>3760</v>
      </c>
      <c r="AJ89" s="87">
        <f t="shared" si="35"/>
        <v>3910.8</v>
      </c>
      <c r="AK89" s="87">
        <f t="shared" si="36"/>
        <v>4400</v>
      </c>
      <c r="AM89" s="87">
        <f t="shared" si="37"/>
        <v>200</v>
      </c>
      <c r="AN89" s="87">
        <f t="shared" si="38"/>
        <v>-139.19999999999982</v>
      </c>
      <c r="AO89" s="87">
        <f t="shared" si="39"/>
        <v>-489.60000000000014</v>
      </c>
      <c r="AP89" s="87">
        <f t="shared" si="40"/>
        <v>-840</v>
      </c>
      <c r="AQ89" s="87">
        <f t="shared" si="41"/>
        <v>-1189.1999999999998</v>
      </c>
      <c r="AR89" s="87">
        <f t="shared" si="42"/>
        <v>-1200</v>
      </c>
      <c r="AT89" s="87">
        <f t="shared" si="43"/>
        <v>200</v>
      </c>
      <c r="AU89" s="87">
        <f t="shared" si="44"/>
        <v>60.800000000000182</v>
      </c>
      <c r="AV89" s="87">
        <f t="shared" si="45"/>
        <v>210.39999999999964</v>
      </c>
      <c r="AW89" s="87">
        <f t="shared" si="46"/>
        <v>360</v>
      </c>
      <c r="AX89" s="87">
        <f t="shared" si="47"/>
        <v>510.80000000000018</v>
      </c>
      <c r="AY89" s="87">
        <f t="shared" si="48"/>
        <v>1000</v>
      </c>
      <c r="BA89" s="75">
        <f t="shared" si="49"/>
        <v>200</v>
      </c>
      <c r="BB89" s="91">
        <f t="shared" si="50"/>
        <v>-139.19999999999982</v>
      </c>
      <c r="BC89" s="91">
        <f t="shared" si="51"/>
        <v>-489.60000000000014</v>
      </c>
      <c r="BD89" s="91">
        <f t="shared" si="52"/>
        <v>-840</v>
      </c>
      <c r="BE89" s="91">
        <f t="shared" si="53"/>
        <v>-1189.1999999999998</v>
      </c>
      <c r="BF89" s="91">
        <f t="shared" si="54"/>
        <v>-1200</v>
      </c>
      <c r="BG89" s="91">
        <f t="shared" si="55"/>
        <v>60.800000000000182</v>
      </c>
      <c r="BH89" s="91">
        <f t="shared" si="56"/>
        <v>210.39999999999964</v>
      </c>
      <c r="BI89" s="91">
        <f t="shared" si="57"/>
        <v>360</v>
      </c>
      <c r="BJ89" s="91">
        <f t="shared" si="58"/>
        <v>510.80000000000018</v>
      </c>
      <c r="BK89" s="91">
        <f t="shared" si="59"/>
        <v>1000</v>
      </c>
      <c r="BM89" s="75">
        <f t="shared" si="60"/>
        <v>200</v>
      </c>
      <c r="BN89" s="92">
        <f t="shared" si="61"/>
        <v>-5.7999999999999927E-2</v>
      </c>
      <c r="BO89" s="92">
        <f t="shared" si="62"/>
        <v>-0.20400000000000007</v>
      </c>
      <c r="BP89" s="92">
        <f t="shared" si="63"/>
        <v>-0.35</v>
      </c>
      <c r="BQ89" s="92">
        <f t="shared" si="64"/>
        <v>-0.49549999999999994</v>
      </c>
      <c r="BR89" s="92">
        <f t="shared" si="65"/>
        <v>-0.5</v>
      </c>
      <c r="BS89" s="92">
        <f t="shared" si="66"/>
        <v>1.7882352941176523E-2</v>
      </c>
      <c r="BT89" s="92">
        <f t="shared" si="67"/>
        <v>6.1882352941176361E-2</v>
      </c>
      <c r="BU89" s="92">
        <f t="shared" si="68"/>
        <v>0.10588235294117647</v>
      </c>
      <c r="BV89" s="92">
        <f t="shared" si="69"/>
        <v>0.15023529411764711</v>
      </c>
      <c r="BW89" s="92">
        <f t="shared" si="70"/>
        <v>0.29411764705882354</v>
      </c>
    </row>
    <row r="90" spans="1:75" s="75" customFormat="1" x14ac:dyDescent="0.25">
      <c r="A90" s="75">
        <v>20000</v>
      </c>
      <c r="B90" s="87">
        <f t="shared" si="6"/>
        <v>4662.3999999999996</v>
      </c>
      <c r="C90" s="87">
        <f t="shared" si="7"/>
        <v>4723.2</v>
      </c>
      <c r="D90" s="87">
        <f t="shared" si="8"/>
        <v>4872.7999999999993</v>
      </c>
      <c r="E90" s="87">
        <f t="shared" si="9"/>
        <v>5022.3999999999996</v>
      </c>
      <c r="F90" s="87">
        <f t="shared" si="10"/>
        <v>5173.2</v>
      </c>
      <c r="G90" s="87">
        <f t="shared" si="11"/>
        <v>5322.7999999999993</v>
      </c>
      <c r="H90" s="87"/>
      <c r="I90" s="75">
        <f t="shared" si="12"/>
        <v>20000</v>
      </c>
      <c r="J90" s="88">
        <f t="shared" si="13"/>
        <v>60.800000000000182</v>
      </c>
      <c r="K90" s="88">
        <f t="shared" si="14"/>
        <v>210.39999999999964</v>
      </c>
      <c r="L90" s="88">
        <f t="shared" si="15"/>
        <v>360</v>
      </c>
      <c r="M90" s="88">
        <f t="shared" si="16"/>
        <v>510.80000000000018</v>
      </c>
      <c r="N90" s="88">
        <f t="shared" si="17"/>
        <v>660.39999999999964</v>
      </c>
      <c r="O90" s="88"/>
      <c r="P90" s="85">
        <f t="shared" si="18"/>
        <v>20000</v>
      </c>
      <c r="Q90" s="89">
        <f t="shared" si="19"/>
        <v>1.3040494166094756E-2</v>
      </c>
      <c r="R90" s="89">
        <f t="shared" si="20"/>
        <v>4.5126973232669794E-2</v>
      </c>
      <c r="S90" s="89">
        <f t="shared" si="21"/>
        <v>7.7213452299245033E-2</v>
      </c>
      <c r="T90" s="89">
        <f t="shared" si="22"/>
        <v>0.10955730954015104</v>
      </c>
      <c r="U90" s="89">
        <f t="shared" si="23"/>
        <v>0.14164378860672608</v>
      </c>
      <c r="W90" s="75">
        <v>210</v>
      </c>
      <c r="X90" s="87">
        <f t="shared" si="24"/>
        <v>2520</v>
      </c>
      <c r="Y90" s="90">
        <f t="shared" si="25"/>
        <v>2380.8000000000002</v>
      </c>
      <c r="Z90" s="90">
        <f t="shared" si="26"/>
        <v>2030.3999999999999</v>
      </c>
      <c r="AA90" s="90">
        <f t="shared" si="27"/>
        <v>1680</v>
      </c>
      <c r="AB90" s="90">
        <f t="shared" si="28"/>
        <v>1330.8000000000002</v>
      </c>
      <c r="AC90" s="90">
        <f t="shared" si="29"/>
        <v>1260</v>
      </c>
      <c r="AE90" s="75">
        <f t="shared" si="30"/>
        <v>210</v>
      </c>
      <c r="AF90" s="87">
        <f t="shared" si="31"/>
        <v>3520</v>
      </c>
      <c r="AG90" s="87">
        <f t="shared" si="32"/>
        <v>3580.8</v>
      </c>
      <c r="AH90" s="87">
        <f t="shared" si="33"/>
        <v>3730.3999999999996</v>
      </c>
      <c r="AI90" s="87">
        <f t="shared" si="34"/>
        <v>3880</v>
      </c>
      <c r="AJ90" s="87">
        <f t="shared" si="35"/>
        <v>4030.8</v>
      </c>
      <c r="AK90" s="87">
        <f t="shared" si="36"/>
        <v>4460</v>
      </c>
      <c r="AM90" s="87">
        <f t="shared" si="37"/>
        <v>210</v>
      </c>
      <c r="AN90" s="87">
        <f t="shared" si="38"/>
        <v>-139.19999999999982</v>
      </c>
      <c r="AO90" s="87">
        <f t="shared" si="39"/>
        <v>-489.60000000000014</v>
      </c>
      <c r="AP90" s="87">
        <f t="shared" si="40"/>
        <v>-840</v>
      </c>
      <c r="AQ90" s="87">
        <f t="shared" si="41"/>
        <v>-1189.1999999999998</v>
      </c>
      <c r="AR90" s="87">
        <f t="shared" si="42"/>
        <v>-1260</v>
      </c>
      <c r="AT90" s="87">
        <f t="shared" si="43"/>
        <v>210</v>
      </c>
      <c r="AU90" s="87">
        <f t="shared" si="44"/>
        <v>60.800000000000182</v>
      </c>
      <c r="AV90" s="87">
        <f t="shared" si="45"/>
        <v>210.39999999999964</v>
      </c>
      <c r="AW90" s="87">
        <f t="shared" si="46"/>
        <v>360</v>
      </c>
      <c r="AX90" s="87">
        <f t="shared" si="47"/>
        <v>510.80000000000018</v>
      </c>
      <c r="AY90" s="87">
        <f t="shared" si="48"/>
        <v>940</v>
      </c>
      <c r="BA90" s="75">
        <f t="shared" si="49"/>
        <v>210</v>
      </c>
      <c r="BB90" s="91">
        <f t="shared" si="50"/>
        <v>-139.19999999999982</v>
      </c>
      <c r="BC90" s="91">
        <f t="shared" si="51"/>
        <v>-489.60000000000014</v>
      </c>
      <c r="BD90" s="91">
        <f t="shared" si="52"/>
        <v>-840</v>
      </c>
      <c r="BE90" s="91">
        <f t="shared" si="53"/>
        <v>-1189.1999999999998</v>
      </c>
      <c r="BF90" s="91">
        <f t="shared" si="54"/>
        <v>-1260</v>
      </c>
      <c r="BG90" s="91">
        <f t="shared" si="55"/>
        <v>60.800000000000182</v>
      </c>
      <c r="BH90" s="91">
        <f t="shared" si="56"/>
        <v>210.39999999999964</v>
      </c>
      <c r="BI90" s="91">
        <f t="shared" si="57"/>
        <v>360</v>
      </c>
      <c r="BJ90" s="91">
        <f t="shared" si="58"/>
        <v>510.80000000000018</v>
      </c>
      <c r="BK90" s="91">
        <f t="shared" si="59"/>
        <v>940</v>
      </c>
      <c r="BM90" s="75">
        <f t="shared" si="60"/>
        <v>210</v>
      </c>
      <c r="BN90" s="92">
        <f t="shared" si="61"/>
        <v>-5.5238095238095163E-2</v>
      </c>
      <c r="BO90" s="92">
        <f t="shared" si="62"/>
        <v>-0.19428571428571434</v>
      </c>
      <c r="BP90" s="92">
        <f t="shared" si="63"/>
        <v>-0.33333333333333331</v>
      </c>
      <c r="BQ90" s="92">
        <f t="shared" si="64"/>
        <v>-0.47190476190476183</v>
      </c>
      <c r="BR90" s="92">
        <f t="shared" si="65"/>
        <v>-0.5</v>
      </c>
      <c r="BS90" s="92">
        <f t="shared" si="66"/>
        <v>1.7272727272727325E-2</v>
      </c>
      <c r="BT90" s="92">
        <f t="shared" si="67"/>
        <v>5.9772727272727172E-2</v>
      </c>
      <c r="BU90" s="92">
        <f t="shared" si="68"/>
        <v>0.10227272727272728</v>
      </c>
      <c r="BV90" s="92">
        <f t="shared" si="69"/>
        <v>0.14511363636363642</v>
      </c>
      <c r="BW90" s="92">
        <f t="shared" si="70"/>
        <v>0.26704545454545453</v>
      </c>
    </row>
    <row r="91" spans="1:75" s="75" customFormat="1" x14ac:dyDescent="0.25">
      <c r="B91" s="87"/>
      <c r="C91" s="87"/>
      <c r="D91" s="87"/>
      <c r="E91" s="87"/>
      <c r="F91" s="87"/>
      <c r="J91" s="88"/>
      <c r="K91" s="88"/>
      <c r="L91" s="88"/>
      <c r="M91" s="88"/>
      <c r="P91" s="89"/>
      <c r="Q91" s="89"/>
      <c r="R91" s="89"/>
      <c r="S91" s="89"/>
      <c r="W91" s="75">
        <v>220</v>
      </c>
      <c r="X91" s="87">
        <f t="shared" si="24"/>
        <v>2640</v>
      </c>
      <c r="Y91" s="90">
        <f t="shared" si="25"/>
        <v>2500.8000000000002</v>
      </c>
      <c r="Z91" s="90">
        <f t="shared" si="26"/>
        <v>2150.3999999999996</v>
      </c>
      <c r="AA91" s="90">
        <f t="shared" si="27"/>
        <v>1800</v>
      </c>
      <c r="AB91" s="90">
        <f t="shared" si="28"/>
        <v>1450.8000000000002</v>
      </c>
      <c r="AC91" s="90">
        <f t="shared" si="29"/>
        <v>1320</v>
      </c>
      <c r="AE91" s="75">
        <f t="shared" si="30"/>
        <v>220</v>
      </c>
      <c r="AF91" s="87">
        <f t="shared" si="31"/>
        <v>3640</v>
      </c>
      <c r="AG91" s="87">
        <f t="shared" si="32"/>
        <v>3700.8</v>
      </c>
      <c r="AH91" s="87">
        <f t="shared" si="33"/>
        <v>3850.3999999999996</v>
      </c>
      <c r="AI91" s="87">
        <f t="shared" si="34"/>
        <v>4000</v>
      </c>
      <c r="AJ91" s="87">
        <f t="shared" si="35"/>
        <v>4150.8</v>
      </c>
      <c r="AK91" s="87">
        <f t="shared" si="36"/>
        <v>4520</v>
      </c>
      <c r="AM91" s="87">
        <f t="shared" si="37"/>
        <v>220</v>
      </c>
      <c r="AN91" s="87">
        <f t="shared" si="38"/>
        <v>-139.19999999999982</v>
      </c>
      <c r="AO91" s="87">
        <f t="shared" si="39"/>
        <v>-489.60000000000036</v>
      </c>
      <c r="AP91" s="87">
        <f t="shared" si="40"/>
        <v>-840</v>
      </c>
      <c r="AQ91" s="87">
        <f t="shared" si="41"/>
        <v>-1189.1999999999998</v>
      </c>
      <c r="AR91" s="87">
        <f t="shared" si="42"/>
        <v>-1320</v>
      </c>
      <c r="AT91" s="87">
        <f t="shared" si="43"/>
        <v>220</v>
      </c>
      <c r="AU91" s="87">
        <f t="shared" si="44"/>
        <v>60.800000000000182</v>
      </c>
      <c r="AV91" s="87">
        <f t="shared" si="45"/>
        <v>210.39999999999964</v>
      </c>
      <c r="AW91" s="87">
        <f t="shared" si="46"/>
        <v>360</v>
      </c>
      <c r="AX91" s="87">
        <f t="shared" si="47"/>
        <v>510.80000000000018</v>
      </c>
      <c r="AY91" s="87">
        <f t="shared" si="48"/>
        <v>880</v>
      </c>
      <c r="BA91" s="75">
        <f t="shared" si="49"/>
        <v>220</v>
      </c>
      <c r="BB91" s="91">
        <f t="shared" si="50"/>
        <v>-139.19999999999982</v>
      </c>
      <c r="BC91" s="91">
        <f t="shared" si="51"/>
        <v>-489.60000000000036</v>
      </c>
      <c r="BD91" s="91">
        <f t="shared" si="52"/>
        <v>-840</v>
      </c>
      <c r="BE91" s="91">
        <f t="shared" si="53"/>
        <v>-1189.1999999999998</v>
      </c>
      <c r="BF91" s="91">
        <f t="shared" si="54"/>
        <v>-1320</v>
      </c>
      <c r="BG91" s="91">
        <f t="shared" si="55"/>
        <v>60.800000000000182</v>
      </c>
      <c r="BH91" s="91">
        <f t="shared" si="56"/>
        <v>210.39999999999964</v>
      </c>
      <c r="BI91" s="91">
        <f t="shared" si="57"/>
        <v>360</v>
      </c>
      <c r="BJ91" s="91">
        <f t="shared" si="58"/>
        <v>510.80000000000018</v>
      </c>
      <c r="BK91" s="91">
        <f t="shared" si="59"/>
        <v>880</v>
      </c>
      <c r="BM91" s="75">
        <f t="shared" si="60"/>
        <v>220</v>
      </c>
      <c r="BN91" s="92">
        <f t="shared" si="61"/>
        <v>-5.2727272727272657E-2</v>
      </c>
      <c r="BO91" s="92">
        <f t="shared" si="62"/>
        <v>-0.18545454545454559</v>
      </c>
      <c r="BP91" s="92">
        <f t="shared" si="63"/>
        <v>-0.31818181818181818</v>
      </c>
      <c r="BQ91" s="92">
        <f t="shared" si="64"/>
        <v>-0.45045454545454539</v>
      </c>
      <c r="BR91" s="92">
        <f t="shared" si="65"/>
        <v>-0.5</v>
      </c>
      <c r="BS91" s="92">
        <f t="shared" si="66"/>
        <v>1.6703296703296754E-2</v>
      </c>
      <c r="BT91" s="92">
        <f t="shared" si="67"/>
        <v>5.7802197802197704E-2</v>
      </c>
      <c r="BU91" s="92">
        <f t="shared" si="68"/>
        <v>9.8901098901098897E-2</v>
      </c>
      <c r="BV91" s="92">
        <f t="shared" si="69"/>
        <v>0.14032967032967039</v>
      </c>
      <c r="BW91" s="92">
        <f t="shared" si="70"/>
        <v>0.24175824175824176</v>
      </c>
    </row>
    <row r="92" spans="1:75" s="75" customFormat="1" x14ac:dyDescent="0.25">
      <c r="D92" s="72"/>
      <c r="E92" s="72"/>
      <c r="F92" s="72"/>
      <c r="G92" s="72"/>
      <c r="H92" s="72"/>
      <c r="I92" s="72"/>
      <c r="W92" s="75">
        <v>230</v>
      </c>
      <c r="X92" s="87">
        <f t="shared" si="24"/>
        <v>2760</v>
      </c>
      <c r="Y92" s="90">
        <f t="shared" si="25"/>
        <v>2620.8000000000002</v>
      </c>
      <c r="Z92" s="90">
        <f t="shared" si="26"/>
        <v>2270.3999999999996</v>
      </c>
      <c r="AA92" s="90">
        <f t="shared" si="27"/>
        <v>1920</v>
      </c>
      <c r="AB92" s="90">
        <f t="shared" si="28"/>
        <v>1570.8000000000002</v>
      </c>
      <c r="AC92" s="90">
        <f t="shared" si="29"/>
        <v>1380</v>
      </c>
      <c r="AE92" s="75">
        <f t="shared" si="30"/>
        <v>230</v>
      </c>
      <c r="AF92" s="87">
        <f t="shared" si="31"/>
        <v>3760</v>
      </c>
      <c r="AG92" s="87">
        <f t="shared" si="32"/>
        <v>3820.8</v>
      </c>
      <c r="AH92" s="87">
        <f t="shared" si="33"/>
        <v>3970.3999999999996</v>
      </c>
      <c r="AI92" s="87">
        <f t="shared" si="34"/>
        <v>4120</v>
      </c>
      <c r="AJ92" s="87">
        <f t="shared" si="35"/>
        <v>4270.8</v>
      </c>
      <c r="AK92" s="87">
        <f t="shared" si="36"/>
        <v>4580</v>
      </c>
      <c r="AM92" s="87">
        <f t="shared" si="37"/>
        <v>230</v>
      </c>
      <c r="AN92" s="87">
        <f t="shared" si="38"/>
        <v>-139.19999999999982</v>
      </c>
      <c r="AO92" s="87">
        <f t="shared" si="39"/>
        <v>-489.60000000000036</v>
      </c>
      <c r="AP92" s="87">
        <f t="shared" si="40"/>
        <v>-840</v>
      </c>
      <c r="AQ92" s="87">
        <f t="shared" si="41"/>
        <v>-1189.1999999999998</v>
      </c>
      <c r="AR92" s="87">
        <f t="shared" si="42"/>
        <v>-1380</v>
      </c>
      <c r="AT92" s="87">
        <f t="shared" si="43"/>
        <v>230</v>
      </c>
      <c r="AU92" s="87">
        <f t="shared" si="44"/>
        <v>60.800000000000182</v>
      </c>
      <c r="AV92" s="87">
        <f t="shared" si="45"/>
        <v>210.39999999999964</v>
      </c>
      <c r="AW92" s="87">
        <f t="shared" si="46"/>
        <v>360</v>
      </c>
      <c r="AX92" s="87">
        <f t="shared" si="47"/>
        <v>510.80000000000018</v>
      </c>
      <c r="AY92" s="87">
        <f t="shared" si="48"/>
        <v>820</v>
      </c>
      <c r="BA92" s="75">
        <f t="shared" si="49"/>
        <v>230</v>
      </c>
      <c r="BB92" s="91">
        <f t="shared" si="50"/>
        <v>-139.19999999999982</v>
      </c>
      <c r="BC92" s="91">
        <f t="shared" si="51"/>
        <v>-489.60000000000036</v>
      </c>
      <c r="BD92" s="91">
        <f t="shared" si="52"/>
        <v>-840</v>
      </c>
      <c r="BE92" s="91">
        <f t="shared" si="53"/>
        <v>-1189.1999999999998</v>
      </c>
      <c r="BF92" s="91">
        <f t="shared" si="54"/>
        <v>-1380</v>
      </c>
      <c r="BG92" s="91">
        <f t="shared" si="55"/>
        <v>60.800000000000182</v>
      </c>
      <c r="BH92" s="91">
        <f t="shared" si="56"/>
        <v>210.39999999999964</v>
      </c>
      <c r="BI92" s="91">
        <f t="shared" si="57"/>
        <v>360</v>
      </c>
      <c r="BJ92" s="91">
        <f t="shared" si="58"/>
        <v>510.80000000000018</v>
      </c>
      <c r="BK92" s="91">
        <f t="shared" si="59"/>
        <v>820</v>
      </c>
      <c r="BM92" s="75">
        <f t="shared" si="60"/>
        <v>230</v>
      </c>
      <c r="BN92" s="92">
        <f t="shared" si="61"/>
        <v>-5.0434782608695584E-2</v>
      </c>
      <c r="BO92" s="92">
        <f t="shared" si="62"/>
        <v>-0.17739130434782621</v>
      </c>
      <c r="BP92" s="92">
        <f t="shared" si="63"/>
        <v>-0.30434782608695654</v>
      </c>
      <c r="BQ92" s="92">
        <f t="shared" si="64"/>
        <v>-0.43086956521739123</v>
      </c>
      <c r="BR92" s="92">
        <f t="shared" si="65"/>
        <v>-0.5</v>
      </c>
      <c r="BS92" s="92">
        <f t="shared" si="66"/>
        <v>1.6170212765957495E-2</v>
      </c>
      <c r="BT92" s="92">
        <f t="shared" si="67"/>
        <v>5.5957446808510544E-2</v>
      </c>
      <c r="BU92" s="92">
        <f t="shared" si="68"/>
        <v>9.5744680851063829E-2</v>
      </c>
      <c r="BV92" s="92">
        <f t="shared" si="69"/>
        <v>0.13585106382978729</v>
      </c>
      <c r="BW92" s="92">
        <f t="shared" si="70"/>
        <v>0.21808510638297873</v>
      </c>
    </row>
    <row r="93" spans="1:75" s="75" customFormat="1" x14ac:dyDescent="0.25">
      <c r="W93" s="75">
        <v>240</v>
      </c>
      <c r="X93" s="87">
        <f t="shared" si="24"/>
        <v>2880</v>
      </c>
      <c r="Y93" s="90">
        <f t="shared" si="25"/>
        <v>2740.8</v>
      </c>
      <c r="Z93" s="90">
        <f t="shared" si="26"/>
        <v>2390.3999999999996</v>
      </c>
      <c r="AA93" s="90">
        <f t="shared" si="27"/>
        <v>2040</v>
      </c>
      <c r="AB93" s="90">
        <f t="shared" si="28"/>
        <v>1690.8000000000002</v>
      </c>
      <c r="AC93" s="90">
        <f t="shared" si="29"/>
        <v>1440</v>
      </c>
      <c r="AE93" s="75">
        <f t="shared" si="30"/>
        <v>240</v>
      </c>
      <c r="AF93" s="87">
        <f t="shared" si="31"/>
        <v>3880</v>
      </c>
      <c r="AG93" s="87">
        <f t="shared" si="32"/>
        <v>3940.8</v>
      </c>
      <c r="AH93" s="87">
        <f t="shared" si="33"/>
        <v>4090.3999999999996</v>
      </c>
      <c r="AI93" s="87">
        <f t="shared" si="34"/>
        <v>4240</v>
      </c>
      <c r="AJ93" s="87">
        <f t="shared" si="35"/>
        <v>4390.8</v>
      </c>
      <c r="AK93" s="87">
        <f t="shared" si="36"/>
        <v>4640</v>
      </c>
      <c r="AM93" s="87">
        <f t="shared" si="37"/>
        <v>240</v>
      </c>
      <c r="AN93" s="87">
        <f t="shared" si="38"/>
        <v>-139.19999999999982</v>
      </c>
      <c r="AO93" s="87">
        <f t="shared" si="39"/>
        <v>-489.60000000000036</v>
      </c>
      <c r="AP93" s="87">
        <f t="shared" si="40"/>
        <v>-840</v>
      </c>
      <c r="AQ93" s="87">
        <f t="shared" si="41"/>
        <v>-1189.1999999999998</v>
      </c>
      <c r="AR93" s="87">
        <f t="shared" si="42"/>
        <v>-1440</v>
      </c>
      <c r="AT93" s="87">
        <f t="shared" si="43"/>
        <v>240</v>
      </c>
      <c r="AU93" s="87">
        <f t="shared" si="44"/>
        <v>60.800000000000182</v>
      </c>
      <c r="AV93" s="87">
        <f t="shared" si="45"/>
        <v>210.39999999999964</v>
      </c>
      <c r="AW93" s="87">
        <f t="shared" si="46"/>
        <v>360</v>
      </c>
      <c r="AX93" s="87">
        <f t="shared" si="47"/>
        <v>510.80000000000018</v>
      </c>
      <c r="AY93" s="87">
        <f t="shared" si="48"/>
        <v>760</v>
      </c>
      <c r="BA93" s="75">
        <f t="shared" si="49"/>
        <v>240</v>
      </c>
      <c r="BB93" s="91">
        <f t="shared" si="50"/>
        <v>-139.19999999999982</v>
      </c>
      <c r="BC93" s="91">
        <f t="shared" si="51"/>
        <v>-489.60000000000036</v>
      </c>
      <c r="BD93" s="91">
        <f t="shared" si="52"/>
        <v>-840</v>
      </c>
      <c r="BE93" s="91">
        <f t="shared" si="53"/>
        <v>-1189.1999999999998</v>
      </c>
      <c r="BF93" s="91">
        <f t="shared" si="54"/>
        <v>-1440</v>
      </c>
      <c r="BG93" s="91">
        <f t="shared" si="55"/>
        <v>60.800000000000182</v>
      </c>
      <c r="BH93" s="91">
        <f t="shared" si="56"/>
        <v>210.39999999999964</v>
      </c>
      <c r="BI93" s="91">
        <f t="shared" si="57"/>
        <v>360</v>
      </c>
      <c r="BJ93" s="91">
        <f t="shared" si="58"/>
        <v>510.80000000000018</v>
      </c>
      <c r="BK93" s="91">
        <f t="shared" si="59"/>
        <v>760</v>
      </c>
      <c r="BM93" s="75">
        <f t="shared" si="60"/>
        <v>240</v>
      </c>
      <c r="BN93" s="92">
        <f t="shared" si="61"/>
        <v>-4.833333333333327E-2</v>
      </c>
      <c r="BO93" s="92">
        <f t="shared" si="62"/>
        <v>-0.17000000000000012</v>
      </c>
      <c r="BP93" s="92">
        <f t="shared" si="63"/>
        <v>-0.29166666666666669</v>
      </c>
      <c r="BQ93" s="92">
        <f t="shared" si="64"/>
        <v>-0.4129166666666666</v>
      </c>
      <c r="BR93" s="92">
        <f t="shared" si="65"/>
        <v>-0.5</v>
      </c>
      <c r="BS93" s="92">
        <f t="shared" si="66"/>
        <v>1.5670103092783553E-2</v>
      </c>
      <c r="BT93" s="92">
        <f t="shared" si="67"/>
        <v>5.4226804123711246E-2</v>
      </c>
      <c r="BU93" s="92">
        <f t="shared" si="68"/>
        <v>9.2783505154639179E-2</v>
      </c>
      <c r="BV93" s="92">
        <f t="shared" si="69"/>
        <v>0.13164948453608252</v>
      </c>
      <c r="BW93" s="92">
        <f t="shared" si="70"/>
        <v>0.19587628865979381</v>
      </c>
    </row>
    <row r="94" spans="1:75" s="68" customFormat="1" x14ac:dyDescent="0.25">
      <c r="A94" s="76" t="str">
        <f>"G1 Gain (-) ou perte (+) par an en frs en fonction des prestations annuelles et de la franchise choisie pour une prime mensuelle de base de "&amp;F11&amp;" frs par rapport au total à payer avec la franchise ordinaire de 300 frs"</f>
        <v>G1 Gain (-) ou perte (+) par an en frs en fonction des prestations annuelles et de la franchise choisie pour une prime mensuelle de base de 305.2 frs par rapport au total à payer avec la franchise ordinaire de 300 frs</v>
      </c>
      <c r="W94" s="75">
        <v>250</v>
      </c>
      <c r="X94" s="87">
        <f t="shared" si="24"/>
        <v>3000</v>
      </c>
      <c r="Y94" s="90">
        <f t="shared" si="25"/>
        <v>2860.8</v>
      </c>
      <c r="Z94" s="90">
        <f t="shared" si="26"/>
        <v>2510.3999999999996</v>
      </c>
      <c r="AA94" s="90">
        <f t="shared" si="27"/>
        <v>2160</v>
      </c>
      <c r="AB94" s="90">
        <f t="shared" si="28"/>
        <v>1810.8000000000002</v>
      </c>
      <c r="AC94" s="90">
        <f t="shared" si="29"/>
        <v>1500</v>
      </c>
      <c r="AE94" s="75">
        <f t="shared" si="30"/>
        <v>250</v>
      </c>
      <c r="AF94" s="87">
        <f t="shared" si="31"/>
        <v>4000</v>
      </c>
      <c r="AG94" s="87">
        <f t="shared" si="32"/>
        <v>4060.8</v>
      </c>
      <c r="AH94" s="87">
        <f t="shared" si="33"/>
        <v>4210.3999999999996</v>
      </c>
      <c r="AI94" s="87">
        <f t="shared" si="34"/>
        <v>4360</v>
      </c>
      <c r="AJ94" s="87">
        <f t="shared" si="35"/>
        <v>4510.8</v>
      </c>
      <c r="AK94" s="87">
        <f t="shared" si="36"/>
        <v>4700</v>
      </c>
      <c r="AM94" s="87">
        <f t="shared" si="37"/>
        <v>250</v>
      </c>
      <c r="AN94" s="87">
        <f t="shared" si="38"/>
        <v>-139.19999999999982</v>
      </c>
      <c r="AO94" s="87">
        <f t="shared" si="39"/>
        <v>-489.60000000000036</v>
      </c>
      <c r="AP94" s="87">
        <f t="shared" si="40"/>
        <v>-840</v>
      </c>
      <c r="AQ94" s="87">
        <f t="shared" si="41"/>
        <v>-1189.1999999999998</v>
      </c>
      <c r="AR94" s="87">
        <f t="shared" si="42"/>
        <v>-1500</v>
      </c>
      <c r="AS94" s="75"/>
      <c r="AT94" s="87">
        <f t="shared" si="43"/>
        <v>250</v>
      </c>
      <c r="AU94" s="87">
        <f t="shared" si="44"/>
        <v>60.800000000000182</v>
      </c>
      <c r="AV94" s="87">
        <f t="shared" si="45"/>
        <v>210.39999999999964</v>
      </c>
      <c r="AW94" s="87">
        <f t="shared" si="46"/>
        <v>360</v>
      </c>
      <c r="AX94" s="87">
        <f t="shared" si="47"/>
        <v>510.80000000000018</v>
      </c>
      <c r="AY94" s="87">
        <f t="shared" si="48"/>
        <v>700</v>
      </c>
      <c r="BA94" s="75">
        <f t="shared" si="49"/>
        <v>250</v>
      </c>
      <c r="BB94" s="91">
        <f t="shared" si="50"/>
        <v>-139.19999999999982</v>
      </c>
      <c r="BC94" s="91">
        <f t="shared" si="51"/>
        <v>-489.60000000000036</v>
      </c>
      <c r="BD94" s="91">
        <f t="shared" si="52"/>
        <v>-840</v>
      </c>
      <c r="BE94" s="91">
        <f t="shared" si="53"/>
        <v>-1189.1999999999998</v>
      </c>
      <c r="BF94" s="91">
        <f t="shared" si="54"/>
        <v>-1500</v>
      </c>
      <c r="BG94" s="91">
        <f t="shared" si="55"/>
        <v>60.800000000000182</v>
      </c>
      <c r="BH94" s="91">
        <f t="shared" si="56"/>
        <v>210.39999999999964</v>
      </c>
      <c r="BI94" s="91">
        <f t="shared" si="57"/>
        <v>360</v>
      </c>
      <c r="BJ94" s="91">
        <f t="shared" si="58"/>
        <v>510.80000000000018</v>
      </c>
      <c r="BK94" s="91">
        <f t="shared" si="59"/>
        <v>700</v>
      </c>
      <c r="BM94" s="75">
        <f t="shared" si="60"/>
        <v>250</v>
      </c>
      <c r="BN94" s="92">
        <f t="shared" si="61"/>
        <v>-4.6399999999999941E-2</v>
      </c>
      <c r="BO94" s="92">
        <f t="shared" si="62"/>
        <v>-0.16320000000000012</v>
      </c>
      <c r="BP94" s="92">
        <f t="shared" si="63"/>
        <v>-0.28000000000000003</v>
      </c>
      <c r="BQ94" s="92">
        <f t="shared" si="64"/>
        <v>-0.39639999999999992</v>
      </c>
      <c r="BR94" s="92">
        <f t="shared" si="65"/>
        <v>-0.5</v>
      </c>
      <c r="BS94" s="92">
        <f t="shared" si="66"/>
        <v>1.5200000000000045E-2</v>
      </c>
      <c r="BT94" s="92">
        <f t="shared" si="67"/>
        <v>5.2599999999999911E-2</v>
      </c>
      <c r="BU94" s="92">
        <f t="shared" si="68"/>
        <v>0.09</v>
      </c>
      <c r="BV94" s="92">
        <f t="shared" si="69"/>
        <v>0.12770000000000004</v>
      </c>
      <c r="BW94" s="92">
        <f t="shared" si="70"/>
        <v>0.17499999999999999</v>
      </c>
    </row>
    <row r="95" spans="1:75" s="75" customFormat="1" x14ac:dyDescent="0.25">
      <c r="A95" s="76" t="str">
        <f>"G2 Gain (-) ou perte (+) par an en % en fonction des prestations annuelles et de la franchise choisie pour une prime mensuelle de base de "&amp;F11&amp;" frs par rapport au total à payer avec la franchise ordinaire de 300 frs "</f>
        <v xml:space="preserve">G2 Gain (-) ou perte (+) par an en % en fonction des prestations annuelles et de la franchise choisie pour une prime mensuelle de base de 305.2 frs par rapport au total à payer avec la franchise ordinaire de 300 frs </v>
      </c>
      <c r="W95" s="75">
        <v>260</v>
      </c>
      <c r="X95" s="87">
        <f t="shared" si="24"/>
        <v>3120</v>
      </c>
      <c r="Y95" s="90">
        <f t="shared" si="25"/>
        <v>2980.8</v>
      </c>
      <c r="Z95" s="90">
        <f t="shared" si="26"/>
        <v>2630.3999999999996</v>
      </c>
      <c r="AA95" s="90">
        <f t="shared" si="27"/>
        <v>2280</v>
      </c>
      <c r="AB95" s="90">
        <f t="shared" si="28"/>
        <v>1930.8000000000002</v>
      </c>
      <c r="AC95" s="90">
        <f t="shared" si="29"/>
        <v>1580.4</v>
      </c>
      <c r="AE95" s="75">
        <f t="shared" si="30"/>
        <v>260</v>
      </c>
      <c r="AF95" s="87">
        <f t="shared" si="31"/>
        <v>4120</v>
      </c>
      <c r="AG95" s="87">
        <f t="shared" si="32"/>
        <v>4180.8</v>
      </c>
      <c r="AH95" s="87">
        <f t="shared" si="33"/>
        <v>4330.3999999999996</v>
      </c>
      <c r="AI95" s="87">
        <f t="shared" si="34"/>
        <v>4480</v>
      </c>
      <c r="AJ95" s="87">
        <f t="shared" si="35"/>
        <v>4630.8</v>
      </c>
      <c r="AK95" s="87">
        <f t="shared" si="36"/>
        <v>4780.3999999999996</v>
      </c>
      <c r="AM95" s="87">
        <f t="shared" si="37"/>
        <v>260</v>
      </c>
      <c r="AN95" s="87">
        <f t="shared" si="38"/>
        <v>-139.19999999999982</v>
      </c>
      <c r="AO95" s="87">
        <f t="shared" si="39"/>
        <v>-489.60000000000036</v>
      </c>
      <c r="AP95" s="87">
        <f t="shared" si="40"/>
        <v>-840</v>
      </c>
      <c r="AQ95" s="87">
        <f t="shared" si="41"/>
        <v>-1189.1999999999998</v>
      </c>
      <c r="AR95" s="87">
        <f t="shared" si="42"/>
        <v>-1539.6</v>
      </c>
      <c r="AT95" s="87">
        <f t="shared" si="43"/>
        <v>260</v>
      </c>
      <c r="AU95" s="87">
        <f t="shared" si="44"/>
        <v>60.800000000000182</v>
      </c>
      <c r="AV95" s="87">
        <f t="shared" si="45"/>
        <v>210.39999999999964</v>
      </c>
      <c r="AW95" s="87">
        <f t="shared" si="46"/>
        <v>360</v>
      </c>
      <c r="AX95" s="87">
        <f t="shared" si="47"/>
        <v>510.80000000000018</v>
      </c>
      <c r="AY95" s="87">
        <f t="shared" si="48"/>
        <v>660.39999999999964</v>
      </c>
      <c r="BA95" s="75">
        <f t="shared" si="49"/>
        <v>260</v>
      </c>
      <c r="BB95" s="91">
        <f t="shared" si="50"/>
        <v>-139.19999999999982</v>
      </c>
      <c r="BC95" s="91">
        <f t="shared" si="51"/>
        <v>-489.60000000000036</v>
      </c>
      <c r="BD95" s="91">
        <f t="shared" si="52"/>
        <v>-840</v>
      </c>
      <c r="BE95" s="91">
        <f t="shared" si="53"/>
        <v>-1189.1999999999998</v>
      </c>
      <c r="BF95" s="91">
        <f t="shared" si="54"/>
        <v>-1539.6</v>
      </c>
      <c r="BG95" s="91">
        <f t="shared" si="55"/>
        <v>60.800000000000182</v>
      </c>
      <c r="BH95" s="91">
        <f t="shared" si="56"/>
        <v>210.39999999999964</v>
      </c>
      <c r="BI95" s="91">
        <f t="shared" si="57"/>
        <v>360</v>
      </c>
      <c r="BJ95" s="91">
        <f t="shared" si="58"/>
        <v>510.80000000000018</v>
      </c>
      <c r="BK95" s="91">
        <f t="shared" si="59"/>
        <v>660.39999999999964</v>
      </c>
      <c r="BM95" s="75">
        <f t="shared" si="60"/>
        <v>260</v>
      </c>
      <c r="BN95" s="92">
        <f t="shared" si="61"/>
        <v>-4.4615384615384557E-2</v>
      </c>
      <c r="BO95" s="92">
        <f t="shared" si="62"/>
        <v>-0.15692307692307703</v>
      </c>
      <c r="BP95" s="92">
        <f t="shared" si="63"/>
        <v>-0.26923076923076922</v>
      </c>
      <c r="BQ95" s="92">
        <f t="shared" si="64"/>
        <v>-0.38115384615384612</v>
      </c>
      <c r="BR95" s="92">
        <f t="shared" si="65"/>
        <v>-0.49346153846153845</v>
      </c>
      <c r="BS95" s="92">
        <f t="shared" si="66"/>
        <v>1.4757281553398102E-2</v>
      </c>
      <c r="BT95" s="92">
        <f t="shared" si="67"/>
        <v>5.1067961165048456E-2</v>
      </c>
      <c r="BU95" s="92">
        <f t="shared" si="68"/>
        <v>8.7378640776699032E-2</v>
      </c>
      <c r="BV95" s="92">
        <f t="shared" si="69"/>
        <v>0.1239805825242719</v>
      </c>
      <c r="BW95" s="92">
        <f t="shared" si="70"/>
        <v>0.16029126213592224</v>
      </c>
    </row>
    <row r="96" spans="1:75" s="75" customFormat="1" x14ac:dyDescent="0.25">
      <c r="A96" s="76" t="str">
        <f>"G3 Gain (-) ou perte (+) par an en frs en fonction des prestations annuelles et de la franchise choisie pour une prime mensuelle de base de "&amp;F11&amp;" frs par rapport au total à payer avec la franchise ordinaire de 300 frs"</f>
        <v>G3 Gain (-) ou perte (+) par an en frs en fonction des prestations annuelles et de la franchise choisie pour une prime mensuelle de base de 305.2 frs par rapport au total à payer avec la franchise ordinaire de 300 frs</v>
      </c>
      <c r="W96" s="75">
        <v>270</v>
      </c>
      <c r="X96" s="87">
        <f t="shared" si="24"/>
        <v>3240</v>
      </c>
      <c r="Y96" s="90">
        <f t="shared" si="25"/>
        <v>3100.8</v>
      </c>
      <c r="Z96" s="90">
        <f t="shared" si="26"/>
        <v>2750.3999999999996</v>
      </c>
      <c r="AA96" s="90">
        <f t="shared" si="27"/>
        <v>2400</v>
      </c>
      <c r="AB96" s="90">
        <f t="shared" si="28"/>
        <v>2050.8000000000002</v>
      </c>
      <c r="AC96" s="90">
        <f t="shared" si="29"/>
        <v>1700.4</v>
      </c>
      <c r="AE96" s="75">
        <f t="shared" si="30"/>
        <v>270</v>
      </c>
      <c r="AF96" s="87">
        <f t="shared" si="31"/>
        <v>4240</v>
      </c>
      <c r="AG96" s="87">
        <f t="shared" si="32"/>
        <v>4300.8</v>
      </c>
      <c r="AH96" s="87">
        <f t="shared" si="33"/>
        <v>4450.3999999999996</v>
      </c>
      <c r="AI96" s="87">
        <f t="shared" si="34"/>
        <v>4600</v>
      </c>
      <c r="AJ96" s="87">
        <f t="shared" si="35"/>
        <v>4750.8</v>
      </c>
      <c r="AK96" s="87">
        <f t="shared" si="36"/>
        <v>4900.3999999999996</v>
      </c>
      <c r="AM96" s="87">
        <f t="shared" si="37"/>
        <v>270</v>
      </c>
      <c r="AN96" s="87">
        <f t="shared" si="38"/>
        <v>-139.19999999999982</v>
      </c>
      <c r="AO96" s="87">
        <f t="shared" si="39"/>
        <v>-489.60000000000036</v>
      </c>
      <c r="AP96" s="87">
        <f t="shared" si="40"/>
        <v>-840</v>
      </c>
      <c r="AQ96" s="87">
        <f t="shared" si="41"/>
        <v>-1189.1999999999998</v>
      </c>
      <c r="AR96" s="87">
        <f t="shared" si="42"/>
        <v>-1539.6</v>
      </c>
      <c r="AT96" s="87">
        <f t="shared" si="43"/>
        <v>270</v>
      </c>
      <c r="AU96" s="87">
        <f t="shared" si="44"/>
        <v>60.800000000000182</v>
      </c>
      <c r="AV96" s="87">
        <f t="shared" si="45"/>
        <v>210.39999999999964</v>
      </c>
      <c r="AW96" s="87">
        <f t="shared" si="46"/>
        <v>360</v>
      </c>
      <c r="AX96" s="87">
        <f t="shared" si="47"/>
        <v>510.80000000000018</v>
      </c>
      <c r="AY96" s="87">
        <f t="shared" si="48"/>
        <v>660.39999999999964</v>
      </c>
      <c r="BA96" s="75">
        <f t="shared" si="49"/>
        <v>270</v>
      </c>
      <c r="BB96" s="91">
        <f t="shared" si="50"/>
        <v>-139.19999999999982</v>
      </c>
      <c r="BC96" s="91">
        <f t="shared" si="51"/>
        <v>-489.60000000000036</v>
      </c>
      <c r="BD96" s="91">
        <f t="shared" si="52"/>
        <v>-840</v>
      </c>
      <c r="BE96" s="91">
        <f t="shared" si="53"/>
        <v>-1189.1999999999998</v>
      </c>
      <c r="BF96" s="91">
        <f t="shared" si="54"/>
        <v>-1539.6</v>
      </c>
      <c r="BG96" s="91">
        <f t="shared" si="55"/>
        <v>60.800000000000182</v>
      </c>
      <c r="BH96" s="91">
        <f t="shared" si="56"/>
        <v>210.39999999999964</v>
      </c>
      <c r="BI96" s="91">
        <f t="shared" si="57"/>
        <v>360</v>
      </c>
      <c r="BJ96" s="91">
        <f t="shared" si="58"/>
        <v>510.80000000000018</v>
      </c>
      <c r="BK96" s="91">
        <f t="shared" si="59"/>
        <v>660.39999999999964</v>
      </c>
      <c r="BM96" s="75">
        <f t="shared" si="60"/>
        <v>270</v>
      </c>
      <c r="BN96" s="92">
        <f t="shared" si="61"/>
        <v>-4.2962962962962904E-2</v>
      </c>
      <c r="BO96" s="92">
        <f t="shared" si="62"/>
        <v>-0.15111111111111122</v>
      </c>
      <c r="BP96" s="92">
        <f t="shared" si="63"/>
        <v>-0.25925925925925924</v>
      </c>
      <c r="BQ96" s="92">
        <f t="shared" si="64"/>
        <v>-0.367037037037037</v>
      </c>
      <c r="BR96" s="92">
        <f t="shared" si="65"/>
        <v>-0.47518518518518515</v>
      </c>
      <c r="BS96" s="92">
        <f t="shared" si="66"/>
        <v>1.4339622641509477E-2</v>
      </c>
      <c r="BT96" s="92">
        <f t="shared" si="67"/>
        <v>4.9622641509433879E-2</v>
      </c>
      <c r="BU96" s="92">
        <f t="shared" si="68"/>
        <v>8.4905660377358486E-2</v>
      </c>
      <c r="BV96" s="92">
        <f t="shared" si="69"/>
        <v>0.12047169811320758</v>
      </c>
      <c r="BW96" s="92">
        <f t="shared" si="70"/>
        <v>0.155754716981132</v>
      </c>
    </row>
    <row r="97" spans="1:75" s="75" customFormat="1" x14ac:dyDescent="0.25">
      <c r="A97" s="76" t="str">
        <f>"G4 Gain (-) ou perte (+) par an en % en fonction des prestations annuelles et de la franchise choisie pour une prime mensuelle de base de "&amp;F11&amp;" frs par rapport au total à payer avec la franchise ordinaire de 300 frs "</f>
        <v xml:space="preserve">G4 Gain (-) ou perte (+) par an en % en fonction des prestations annuelles et de la franchise choisie pour une prime mensuelle de base de 305.2 frs par rapport au total à payer avec la franchise ordinaire de 300 frs </v>
      </c>
      <c r="W97" s="75">
        <v>280</v>
      </c>
      <c r="X97" s="87">
        <f t="shared" si="24"/>
        <v>3360</v>
      </c>
      <c r="Y97" s="90">
        <f t="shared" si="25"/>
        <v>3220.8</v>
      </c>
      <c r="Z97" s="90">
        <f t="shared" si="26"/>
        <v>2870.3999999999996</v>
      </c>
      <c r="AA97" s="90">
        <f t="shared" si="27"/>
        <v>2520</v>
      </c>
      <c r="AB97" s="90">
        <f t="shared" si="28"/>
        <v>2170.8000000000002</v>
      </c>
      <c r="AC97" s="90">
        <f t="shared" si="29"/>
        <v>1820.4</v>
      </c>
      <c r="AE97" s="75">
        <f t="shared" si="30"/>
        <v>280</v>
      </c>
      <c r="AF97" s="87">
        <f t="shared" si="31"/>
        <v>4360</v>
      </c>
      <c r="AG97" s="87">
        <f t="shared" si="32"/>
        <v>4420.8</v>
      </c>
      <c r="AH97" s="87">
        <f t="shared" si="33"/>
        <v>4570.3999999999996</v>
      </c>
      <c r="AI97" s="87">
        <f t="shared" si="34"/>
        <v>4720</v>
      </c>
      <c r="AJ97" s="87">
        <f t="shared" si="35"/>
        <v>4870.8</v>
      </c>
      <c r="AK97" s="87">
        <f t="shared" si="36"/>
        <v>5020.3999999999996</v>
      </c>
      <c r="AM97" s="87">
        <f t="shared" si="37"/>
        <v>280</v>
      </c>
      <c r="AN97" s="87">
        <f t="shared" si="38"/>
        <v>-139.19999999999982</v>
      </c>
      <c r="AO97" s="87">
        <f t="shared" si="39"/>
        <v>-489.60000000000036</v>
      </c>
      <c r="AP97" s="87">
        <f t="shared" si="40"/>
        <v>-840</v>
      </c>
      <c r="AQ97" s="87">
        <f t="shared" si="41"/>
        <v>-1189.1999999999998</v>
      </c>
      <c r="AR97" s="87">
        <f t="shared" si="42"/>
        <v>-1539.6</v>
      </c>
      <c r="AT97" s="87">
        <f t="shared" si="43"/>
        <v>280</v>
      </c>
      <c r="AU97" s="87">
        <f t="shared" si="44"/>
        <v>60.800000000000182</v>
      </c>
      <c r="AV97" s="87">
        <f t="shared" si="45"/>
        <v>210.39999999999964</v>
      </c>
      <c r="AW97" s="87">
        <f t="shared" si="46"/>
        <v>360</v>
      </c>
      <c r="AX97" s="87">
        <f t="shared" si="47"/>
        <v>510.80000000000018</v>
      </c>
      <c r="AY97" s="87">
        <f t="shared" si="48"/>
        <v>660.39999999999964</v>
      </c>
      <c r="BA97" s="75">
        <f t="shared" si="49"/>
        <v>280</v>
      </c>
      <c r="BB97" s="91">
        <f t="shared" si="50"/>
        <v>-139.19999999999982</v>
      </c>
      <c r="BC97" s="91">
        <f t="shared" si="51"/>
        <v>-489.60000000000036</v>
      </c>
      <c r="BD97" s="91">
        <f t="shared" si="52"/>
        <v>-840</v>
      </c>
      <c r="BE97" s="91">
        <f t="shared" si="53"/>
        <v>-1189.1999999999998</v>
      </c>
      <c r="BF97" s="91">
        <f t="shared" si="54"/>
        <v>-1539.6</v>
      </c>
      <c r="BG97" s="91">
        <f t="shared" si="55"/>
        <v>60.800000000000182</v>
      </c>
      <c r="BH97" s="91">
        <f t="shared" si="56"/>
        <v>210.39999999999964</v>
      </c>
      <c r="BI97" s="91">
        <f t="shared" si="57"/>
        <v>360</v>
      </c>
      <c r="BJ97" s="91">
        <f t="shared" si="58"/>
        <v>510.80000000000018</v>
      </c>
      <c r="BK97" s="91">
        <f t="shared" si="59"/>
        <v>660.39999999999964</v>
      </c>
      <c r="BM97" s="75">
        <f t="shared" si="60"/>
        <v>280</v>
      </c>
      <c r="BN97" s="92">
        <f t="shared" si="61"/>
        <v>-4.1428571428571377E-2</v>
      </c>
      <c r="BO97" s="92">
        <f t="shared" si="62"/>
        <v>-0.14571428571428582</v>
      </c>
      <c r="BP97" s="92">
        <f t="shared" si="63"/>
        <v>-0.25</v>
      </c>
      <c r="BQ97" s="92">
        <f t="shared" si="64"/>
        <v>-0.35392857142857137</v>
      </c>
      <c r="BR97" s="92">
        <f t="shared" si="65"/>
        <v>-0.45821428571428569</v>
      </c>
      <c r="BS97" s="92">
        <f t="shared" si="66"/>
        <v>1.3944954128440408E-2</v>
      </c>
      <c r="BT97" s="92">
        <f t="shared" si="67"/>
        <v>4.8256880733944872E-2</v>
      </c>
      <c r="BU97" s="92">
        <f t="shared" si="68"/>
        <v>8.2568807339449546E-2</v>
      </c>
      <c r="BV97" s="92">
        <f t="shared" si="69"/>
        <v>0.11715596330275234</v>
      </c>
      <c r="BW97" s="92">
        <f t="shared" si="70"/>
        <v>0.1514678899082568</v>
      </c>
    </row>
    <row r="98" spans="1:75" s="75" customFormat="1" x14ac:dyDescent="0.25">
      <c r="W98" s="75">
        <v>290</v>
      </c>
      <c r="X98" s="87">
        <f t="shared" si="24"/>
        <v>3480</v>
      </c>
      <c r="Y98" s="90">
        <f t="shared" si="25"/>
        <v>3340.8</v>
      </c>
      <c r="Z98" s="90">
        <f t="shared" si="26"/>
        <v>2990.3999999999996</v>
      </c>
      <c r="AA98" s="90">
        <f t="shared" si="27"/>
        <v>2640</v>
      </c>
      <c r="AB98" s="90">
        <f t="shared" si="28"/>
        <v>2290.8000000000002</v>
      </c>
      <c r="AC98" s="90">
        <f t="shared" si="29"/>
        <v>1940.4</v>
      </c>
      <c r="AE98" s="75">
        <f t="shared" si="30"/>
        <v>290</v>
      </c>
      <c r="AF98" s="87">
        <f t="shared" si="31"/>
        <v>4480</v>
      </c>
      <c r="AG98" s="87">
        <f t="shared" si="32"/>
        <v>4540.8</v>
      </c>
      <c r="AH98" s="87">
        <f t="shared" si="33"/>
        <v>4690.3999999999996</v>
      </c>
      <c r="AI98" s="87">
        <f t="shared" si="34"/>
        <v>4840</v>
      </c>
      <c r="AJ98" s="87">
        <f t="shared" si="35"/>
        <v>4990.8</v>
      </c>
      <c r="AK98" s="87">
        <f t="shared" si="36"/>
        <v>5140.3999999999996</v>
      </c>
      <c r="AM98" s="87">
        <f t="shared" si="37"/>
        <v>290</v>
      </c>
      <c r="AN98" s="87">
        <f t="shared" si="38"/>
        <v>-139.19999999999982</v>
      </c>
      <c r="AO98" s="87">
        <f t="shared" si="39"/>
        <v>-489.60000000000036</v>
      </c>
      <c r="AP98" s="87">
        <f t="shared" si="40"/>
        <v>-840</v>
      </c>
      <c r="AQ98" s="87">
        <f t="shared" si="41"/>
        <v>-1189.1999999999998</v>
      </c>
      <c r="AR98" s="87">
        <f t="shared" si="42"/>
        <v>-1539.6</v>
      </c>
      <c r="AT98" s="87">
        <f t="shared" si="43"/>
        <v>290</v>
      </c>
      <c r="AU98" s="87">
        <f t="shared" si="44"/>
        <v>60.800000000000182</v>
      </c>
      <c r="AV98" s="87">
        <f t="shared" si="45"/>
        <v>210.39999999999964</v>
      </c>
      <c r="AW98" s="87">
        <f t="shared" si="46"/>
        <v>360</v>
      </c>
      <c r="AX98" s="87">
        <f t="shared" si="47"/>
        <v>510.80000000000018</v>
      </c>
      <c r="AY98" s="87">
        <f t="shared" si="48"/>
        <v>660.39999999999964</v>
      </c>
      <c r="BA98" s="75">
        <f t="shared" si="49"/>
        <v>290</v>
      </c>
      <c r="BB98" s="91">
        <f t="shared" si="50"/>
        <v>-139.19999999999982</v>
      </c>
      <c r="BC98" s="91">
        <f t="shared" si="51"/>
        <v>-489.60000000000036</v>
      </c>
      <c r="BD98" s="91">
        <f t="shared" si="52"/>
        <v>-840</v>
      </c>
      <c r="BE98" s="91">
        <f t="shared" si="53"/>
        <v>-1189.1999999999998</v>
      </c>
      <c r="BF98" s="91">
        <f t="shared" si="54"/>
        <v>-1539.6</v>
      </c>
      <c r="BG98" s="91">
        <f t="shared" si="55"/>
        <v>60.800000000000182</v>
      </c>
      <c r="BH98" s="91">
        <f t="shared" si="56"/>
        <v>210.39999999999964</v>
      </c>
      <c r="BI98" s="91">
        <f t="shared" si="57"/>
        <v>360</v>
      </c>
      <c r="BJ98" s="91">
        <f t="shared" si="58"/>
        <v>510.80000000000018</v>
      </c>
      <c r="BK98" s="91">
        <f t="shared" si="59"/>
        <v>660.39999999999964</v>
      </c>
      <c r="BM98" s="75">
        <f t="shared" si="60"/>
        <v>290</v>
      </c>
      <c r="BN98" s="92">
        <f t="shared" si="61"/>
        <v>-3.9999999999999945E-2</v>
      </c>
      <c r="BO98" s="92">
        <f t="shared" si="62"/>
        <v>-0.14068965517241389</v>
      </c>
      <c r="BP98" s="92">
        <f t="shared" si="63"/>
        <v>-0.2413793103448276</v>
      </c>
      <c r="BQ98" s="92">
        <f t="shared" si="64"/>
        <v>-0.34172413793103446</v>
      </c>
      <c r="BR98" s="92">
        <f t="shared" si="65"/>
        <v>-0.44241379310344825</v>
      </c>
      <c r="BS98" s="92">
        <f t="shared" si="66"/>
        <v>1.3571428571428613E-2</v>
      </c>
      <c r="BT98" s="92">
        <f t="shared" si="67"/>
        <v>4.6964285714285632E-2</v>
      </c>
      <c r="BU98" s="92">
        <f t="shared" si="68"/>
        <v>8.0357142857142863E-2</v>
      </c>
      <c r="BV98" s="92">
        <f t="shared" si="69"/>
        <v>0.11401785714285718</v>
      </c>
      <c r="BW98" s="92">
        <f t="shared" si="70"/>
        <v>0.1474107142857142</v>
      </c>
    </row>
    <row r="99" spans="1:75" s="75" customFormat="1" x14ac:dyDescent="0.25">
      <c r="A99" s="77" t="s">
        <v>31</v>
      </c>
      <c r="W99" s="75">
        <v>300</v>
      </c>
      <c r="X99" s="87">
        <f t="shared" si="24"/>
        <v>3600</v>
      </c>
      <c r="Y99" s="90">
        <f t="shared" si="25"/>
        <v>3460.8</v>
      </c>
      <c r="Z99" s="90">
        <f t="shared" si="26"/>
        <v>3110.3999999999996</v>
      </c>
      <c r="AA99" s="90">
        <f t="shared" si="27"/>
        <v>2760</v>
      </c>
      <c r="AB99" s="90">
        <f t="shared" si="28"/>
        <v>2410.8000000000002</v>
      </c>
      <c r="AC99" s="90">
        <f t="shared" si="29"/>
        <v>2060.4</v>
      </c>
      <c r="AE99" s="75">
        <f t="shared" si="30"/>
        <v>300</v>
      </c>
      <c r="AF99" s="87">
        <f t="shared" si="31"/>
        <v>4600</v>
      </c>
      <c r="AG99" s="87">
        <f t="shared" si="32"/>
        <v>4660.8</v>
      </c>
      <c r="AH99" s="87">
        <f t="shared" si="33"/>
        <v>4810.3999999999996</v>
      </c>
      <c r="AI99" s="87">
        <f t="shared" si="34"/>
        <v>4960</v>
      </c>
      <c r="AJ99" s="87">
        <f t="shared" si="35"/>
        <v>5110.8</v>
      </c>
      <c r="AK99" s="87">
        <f t="shared" si="36"/>
        <v>5260.4</v>
      </c>
      <c r="AM99" s="87">
        <f t="shared" si="37"/>
        <v>300</v>
      </c>
      <c r="AN99" s="87">
        <f t="shared" si="38"/>
        <v>-139.19999999999982</v>
      </c>
      <c r="AO99" s="87">
        <f t="shared" si="39"/>
        <v>-489.60000000000036</v>
      </c>
      <c r="AP99" s="87">
        <f t="shared" si="40"/>
        <v>-840</v>
      </c>
      <c r="AQ99" s="87">
        <f t="shared" si="41"/>
        <v>-1189.1999999999998</v>
      </c>
      <c r="AR99" s="87">
        <f t="shared" si="42"/>
        <v>-1539.6</v>
      </c>
      <c r="AT99" s="87">
        <f t="shared" si="43"/>
        <v>300</v>
      </c>
      <c r="AU99" s="87">
        <f t="shared" si="44"/>
        <v>60.800000000000182</v>
      </c>
      <c r="AV99" s="87">
        <f t="shared" si="45"/>
        <v>210.39999999999964</v>
      </c>
      <c r="AW99" s="87">
        <f t="shared" si="46"/>
        <v>360</v>
      </c>
      <c r="AX99" s="87">
        <f t="shared" si="47"/>
        <v>510.80000000000018</v>
      </c>
      <c r="AY99" s="87">
        <f t="shared" si="48"/>
        <v>660.39999999999964</v>
      </c>
      <c r="BA99" s="75">
        <f t="shared" si="49"/>
        <v>300</v>
      </c>
      <c r="BB99" s="91">
        <f t="shared" si="50"/>
        <v>-139.19999999999982</v>
      </c>
      <c r="BC99" s="91">
        <f t="shared" si="51"/>
        <v>-489.60000000000036</v>
      </c>
      <c r="BD99" s="91">
        <f t="shared" si="52"/>
        <v>-840</v>
      </c>
      <c r="BE99" s="91">
        <f t="shared" si="53"/>
        <v>-1189.1999999999998</v>
      </c>
      <c r="BF99" s="91">
        <f t="shared" si="54"/>
        <v>-1539.6</v>
      </c>
      <c r="BG99" s="91">
        <f t="shared" si="55"/>
        <v>60.800000000000182</v>
      </c>
      <c r="BH99" s="91">
        <f t="shared" si="56"/>
        <v>210.39999999999964</v>
      </c>
      <c r="BI99" s="91">
        <f t="shared" si="57"/>
        <v>360</v>
      </c>
      <c r="BJ99" s="91">
        <f t="shared" si="58"/>
        <v>510.80000000000018</v>
      </c>
      <c r="BK99" s="91">
        <f t="shared" si="59"/>
        <v>660.39999999999964</v>
      </c>
      <c r="BM99" s="75">
        <f t="shared" si="60"/>
        <v>300</v>
      </c>
      <c r="BN99" s="92">
        <f t="shared" si="61"/>
        <v>-3.8666666666666613E-2</v>
      </c>
      <c r="BO99" s="92">
        <f t="shared" si="62"/>
        <v>-0.13600000000000009</v>
      </c>
      <c r="BP99" s="92">
        <f t="shared" si="63"/>
        <v>-0.23333333333333334</v>
      </c>
      <c r="BQ99" s="92">
        <f t="shared" si="64"/>
        <v>-0.33033333333333326</v>
      </c>
      <c r="BR99" s="92">
        <f t="shared" si="65"/>
        <v>-0.42766666666666664</v>
      </c>
      <c r="BS99" s="92">
        <f t="shared" si="66"/>
        <v>1.3217391304347865E-2</v>
      </c>
      <c r="BT99" s="92">
        <f t="shared" si="67"/>
        <v>4.5739130434782532E-2</v>
      </c>
      <c r="BU99" s="92">
        <f t="shared" si="68"/>
        <v>7.8260869565217397E-2</v>
      </c>
      <c r="BV99" s="92">
        <f t="shared" si="69"/>
        <v>0.1110434782608696</v>
      </c>
      <c r="BW99" s="92">
        <f t="shared" si="70"/>
        <v>0.14356521739130426</v>
      </c>
    </row>
    <row r="100" spans="1:75" s="75" customFormat="1" x14ac:dyDescent="0.25">
      <c r="A100" s="77" t="s">
        <v>17</v>
      </c>
      <c r="W100" s="75">
        <v>310</v>
      </c>
      <c r="X100" s="87">
        <f t="shared" si="24"/>
        <v>3720</v>
      </c>
      <c r="Y100" s="90">
        <f t="shared" si="25"/>
        <v>3580.8</v>
      </c>
      <c r="Z100" s="90">
        <f t="shared" si="26"/>
        <v>3230.3999999999996</v>
      </c>
      <c r="AA100" s="90">
        <f t="shared" si="27"/>
        <v>2880</v>
      </c>
      <c r="AB100" s="90">
        <f t="shared" si="28"/>
        <v>2530.8000000000002</v>
      </c>
      <c r="AC100" s="90">
        <f t="shared" si="29"/>
        <v>2180.4</v>
      </c>
      <c r="AE100" s="75">
        <f t="shared" si="30"/>
        <v>310</v>
      </c>
      <c r="AF100" s="87">
        <f t="shared" si="31"/>
        <v>4720</v>
      </c>
      <c r="AG100" s="87">
        <f t="shared" si="32"/>
        <v>4780.8</v>
      </c>
      <c r="AH100" s="87">
        <f t="shared" si="33"/>
        <v>4930.3999999999996</v>
      </c>
      <c r="AI100" s="87">
        <f t="shared" si="34"/>
        <v>5080</v>
      </c>
      <c r="AJ100" s="87">
        <f t="shared" si="35"/>
        <v>5230.8</v>
      </c>
      <c r="AK100" s="87">
        <f t="shared" si="36"/>
        <v>5380.4</v>
      </c>
      <c r="AM100" s="87">
        <f t="shared" si="37"/>
        <v>310</v>
      </c>
      <c r="AN100" s="87">
        <f t="shared" si="38"/>
        <v>-139.19999999999982</v>
      </c>
      <c r="AO100" s="87">
        <f t="shared" si="39"/>
        <v>-489.60000000000036</v>
      </c>
      <c r="AP100" s="87">
        <f t="shared" si="40"/>
        <v>-840</v>
      </c>
      <c r="AQ100" s="87">
        <f t="shared" si="41"/>
        <v>-1189.1999999999998</v>
      </c>
      <c r="AR100" s="87">
        <f t="shared" si="42"/>
        <v>-1539.6</v>
      </c>
      <c r="AT100" s="87">
        <f t="shared" si="43"/>
        <v>310</v>
      </c>
      <c r="AU100" s="87">
        <f t="shared" si="44"/>
        <v>60.800000000000182</v>
      </c>
      <c r="AV100" s="87">
        <f t="shared" si="45"/>
        <v>210.39999999999964</v>
      </c>
      <c r="AW100" s="87">
        <f t="shared" si="46"/>
        <v>360</v>
      </c>
      <c r="AX100" s="87">
        <f t="shared" si="47"/>
        <v>510.80000000000018</v>
      </c>
      <c r="AY100" s="87">
        <f t="shared" si="48"/>
        <v>660.39999999999964</v>
      </c>
      <c r="BA100" s="75">
        <f t="shared" si="49"/>
        <v>310</v>
      </c>
      <c r="BB100" s="91">
        <f t="shared" si="50"/>
        <v>-139.19999999999982</v>
      </c>
      <c r="BC100" s="91">
        <f t="shared" si="51"/>
        <v>-489.60000000000036</v>
      </c>
      <c r="BD100" s="91">
        <f t="shared" si="52"/>
        <v>-840</v>
      </c>
      <c r="BE100" s="91">
        <f t="shared" si="53"/>
        <v>-1189.1999999999998</v>
      </c>
      <c r="BF100" s="91">
        <f t="shared" si="54"/>
        <v>-1539.6</v>
      </c>
      <c r="BG100" s="91">
        <f t="shared" si="55"/>
        <v>60.800000000000182</v>
      </c>
      <c r="BH100" s="91">
        <f t="shared" si="56"/>
        <v>210.39999999999964</v>
      </c>
      <c r="BI100" s="91">
        <f t="shared" si="57"/>
        <v>360</v>
      </c>
      <c r="BJ100" s="91">
        <f t="shared" si="58"/>
        <v>510.80000000000018</v>
      </c>
      <c r="BK100" s="91">
        <f t="shared" si="59"/>
        <v>660.39999999999964</v>
      </c>
      <c r="BM100" s="75">
        <f t="shared" si="60"/>
        <v>310</v>
      </c>
      <c r="BN100" s="92">
        <f t="shared" si="61"/>
        <v>-3.7419354838709631E-2</v>
      </c>
      <c r="BO100" s="92">
        <f t="shared" si="62"/>
        <v>-0.13161290322580654</v>
      </c>
      <c r="BP100" s="92">
        <f t="shared" si="63"/>
        <v>-0.22580645161290322</v>
      </c>
      <c r="BQ100" s="92">
        <f t="shared" si="64"/>
        <v>-0.31967741935483868</v>
      </c>
      <c r="BR100" s="92">
        <f t="shared" si="65"/>
        <v>-0.41387096774193544</v>
      </c>
      <c r="BS100" s="92">
        <f t="shared" si="66"/>
        <v>1.2881355932203428E-2</v>
      </c>
      <c r="BT100" s="92">
        <f t="shared" si="67"/>
        <v>4.45762711864406E-2</v>
      </c>
      <c r="BU100" s="92">
        <f t="shared" si="68"/>
        <v>7.6271186440677971E-2</v>
      </c>
      <c r="BV100" s="92">
        <f t="shared" si="69"/>
        <v>0.10822033898305089</v>
      </c>
      <c r="BW100" s="92">
        <f t="shared" si="70"/>
        <v>0.13991525423728807</v>
      </c>
    </row>
    <row r="101" spans="1:75" s="75" customFormat="1" x14ac:dyDescent="0.25">
      <c r="A101" s="77" t="s">
        <v>40</v>
      </c>
      <c r="W101" s="75">
        <v>320</v>
      </c>
      <c r="X101" s="87">
        <f t="shared" si="24"/>
        <v>3840</v>
      </c>
      <c r="Y101" s="90">
        <f t="shared" si="25"/>
        <v>3700.8</v>
      </c>
      <c r="Z101" s="90">
        <f t="shared" si="26"/>
        <v>3350.3999999999996</v>
      </c>
      <c r="AA101" s="90">
        <f t="shared" si="27"/>
        <v>3000</v>
      </c>
      <c r="AB101" s="90">
        <f t="shared" si="28"/>
        <v>2650.8</v>
      </c>
      <c r="AC101" s="90">
        <f t="shared" si="29"/>
        <v>2300.4</v>
      </c>
      <c r="AE101" s="75">
        <f t="shared" si="30"/>
        <v>320</v>
      </c>
      <c r="AF101" s="87">
        <f t="shared" si="31"/>
        <v>4840</v>
      </c>
      <c r="AG101" s="87">
        <f t="shared" si="32"/>
        <v>4900.8</v>
      </c>
      <c r="AH101" s="87">
        <f t="shared" si="33"/>
        <v>5050.3999999999996</v>
      </c>
      <c r="AI101" s="87">
        <f t="shared" si="34"/>
        <v>5200</v>
      </c>
      <c r="AJ101" s="87">
        <f t="shared" si="35"/>
        <v>5350.8</v>
      </c>
      <c r="AK101" s="87">
        <f t="shared" si="36"/>
        <v>5500.4</v>
      </c>
      <c r="AM101" s="87">
        <f t="shared" si="37"/>
        <v>320</v>
      </c>
      <c r="AN101" s="87">
        <f t="shared" si="38"/>
        <v>-139.19999999999982</v>
      </c>
      <c r="AO101" s="87">
        <f t="shared" si="39"/>
        <v>-489.60000000000036</v>
      </c>
      <c r="AP101" s="87">
        <f t="shared" si="40"/>
        <v>-840</v>
      </c>
      <c r="AQ101" s="87">
        <f t="shared" si="41"/>
        <v>-1189.1999999999998</v>
      </c>
      <c r="AR101" s="87">
        <f t="shared" si="42"/>
        <v>-1539.6</v>
      </c>
      <c r="AT101" s="87">
        <f t="shared" si="43"/>
        <v>320</v>
      </c>
      <c r="AU101" s="87">
        <f t="shared" si="44"/>
        <v>60.800000000000182</v>
      </c>
      <c r="AV101" s="87">
        <f t="shared" si="45"/>
        <v>210.39999999999964</v>
      </c>
      <c r="AW101" s="87">
        <f t="shared" si="46"/>
        <v>360</v>
      </c>
      <c r="AX101" s="87">
        <f t="shared" si="47"/>
        <v>510.80000000000018</v>
      </c>
      <c r="AY101" s="87">
        <f t="shared" si="48"/>
        <v>660.39999999999964</v>
      </c>
      <c r="BA101" s="75">
        <f t="shared" si="49"/>
        <v>320</v>
      </c>
      <c r="BB101" s="91">
        <f t="shared" si="50"/>
        <v>-139.19999999999982</v>
      </c>
      <c r="BC101" s="91">
        <f t="shared" si="51"/>
        <v>-489.60000000000036</v>
      </c>
      <c r="BD101" s="91">
        <f t="shared" si="52"/>
        <v>-840</v>
      </c>
      <c r="BE101" s="91">
        <f t="shared" si="53"/>
        <v>-1189.1999999999998</v>
      </c>
      <c r="BF101" s="91">
        <f t="shared" si="54"/>
        <v>-1539.6</v>
      </c>
      <c r="BG101" s="91">
        <f t="shared" si="55"/>
        <v>60.800000000000182</v>
      </c>
      <c r="BH101" s="91">
        <f t="shared" si="56"/>
        <v>210.39999999999964</v>
      </c>
      <c r="BI101" s="91">
        <f t="shared" si="57"/>
        <v>360</v>
      </c>
      <c r="BJ101" s="91">
        <f t="shared" si="58"/>
        <v>510.80000000000018</v>
      </c>
      <c r="BK101" s="91">
        <f t="shared" si="59"/>
        <v>660.39999999999964</v>
      </c>
      <c r="BM101" s="75">
        <f t="shared" si="60"/>
        <v>320</v>
      </c>
      <c r="BN101" s="92">
        <f t="shared" si="61"/>
        <v>-3.6249999999999956E-2</v>
      </c>
      <c r="BO101" s="92">
        <f t="shared" si="62"/>
        <v>-0.12750000000000009</v>
      </c>
      <c r="BP101" s="92">
        <f t="shared" si="63"/>
        <v>-0.21875</v>
      </c>
      <c r="BQ101" s="92">
        <f t="shared" si="64"/>
        <v>-0.30968749999999995</v>
      </c>
      <c r="BR101" s="92">
        <f t="shared" si="65"/>
        <v>-0.4009375</v>
      </c>
      <c r="BS101" s="92">
        <f t="shared" si="66"/>
        <v>1.2561983471074418E-2</v>
      </c>
      <c r="BT101" s="92">
        <f t="shared" si="67"/>
        <v>4.3471074380165217E-2</v>
      </c>
      <c r="BU101" s="92">
        <f t="shared" si="68"/>
        <v>7.43801652892562E-2</v>
      </c>
      <c r="BV101" s="92">
        <f t="shared" si="69"/>
        <v>0.10553719008264467</v>
      </c>
      <c r="BW101" s="92">
        <f t="shared" si="70"/>
        <v>0.13644628099173547</v>
      </c>
    </row>
    <row r="102" spans="1:75" s="75" customFormat="1" x14ac:dyDescent="0.25">
      <c r="W102" s="75">
        <v>330</v>
      </c>
      <c r="X102" s="87">
        <f t="shared" ref="X102:X119" si="71">12*W102</f>
        <v>3960</v>
      </c>
      <c r="Y102" s="90">
        <f t="shared" ref="Y102:Y119" si="72">MAX($X102*(1-$B$12),$X102-$C$12)</f>
        <v>3820.8</v>
      </c>
      <c r="Z102" s="90">
        <f t="shared" ref="Z102:Z119" si="73">MAX($X102*(1-$B$13),$X102-$C$13)</f>
        <v>3470.3999999999996</v>
      </c>
      <c r="AA102" s="90">
        <f t="shared" ref="AA102:AA119" si="74">MAX($X102*(1-$B$14),$X102-$C$14)</f>
        <v>3120</v>
      </c>
      <c r="AB102" s="90">
        <f t="shared" ref="AB102:AB119" si="75">MAX($X102*(1-$B$15),$X102-$C$15)</f>
        <v>2770.8</v>
      </c>
      <c r="AC102" s="90">
        <f t="shared" ref="AC102:AC119" si="76">MAX($X102*(1-$B$16),$X102-$C$16)</f>
        <v>2420.4</v>
      </c>
      <c r="AE102" s="75">
        <f t="shared" ref="AE102:AE119" si="77">W102</f>
        <v>330</v>
      </c>
      <c r="AF102" s="87">
        <f t="shared" ref="AF102:AF119" si="78">X102+AF$69+MIN(($AE$67-AF$69)*0.1,700)</f>
        <v>4960</v>
      </c>
      <c r="AG102" s="87">
        <f t="shared" ref="AG102:AG119" si="79">Y102+AG$69+MIN(($AE$67-AG$69)*0.1,700)</f>
        <v>5020.8</v>
      </c>
      <c r="AH102" s="87">
        <f t="shared" ref="AH102:AH119" si="80">Z102+AH$69+MIN(($AE$67-AH$69)*0.1,700)</f>
        <v>5170.3999999999996</v>
      </c>
      <c r="AI102" s="87">
        <f t="shared" ref="AI102:AI119" si="81">AA102+AI$69+MIN(($AE$67-AI$69)*0.1,700)</f>
        <v>5320</v>
      </c>
      <c r="AJ102" s="87">
        <f t="shared" ref="AJ102:AJ119" si="82">AB102+AJ$69+MIN(($AE$67-AJ$69)*0.1,700)</f>
        <v>5470.8</v>
      </c>
      <c r="AK102" s="87">
        <f t="shared" ref="AK102:AK119" si="83">AC102+AK$69+MIN(($AE$67-AK$69)*0.1,700)</f>
        <v>5620.4</v>
      </c>
      <c r="AM102" s="87">
        <f t="shared" ref="AM102:AM119" si="84">W102</f>
        <v>330</v>
      </c>
      <c r="AN102" s="87">
        <f t="shared" ref="AN102:AN119" si="85">Y102-$X102</f>
        <v>-139.19999999999982</v>
      </c>
      <c r="AO102" s="87">
        <f t="shared" ref="AO102:AO119" si="86">Z102-$X102</f>
        <v>-489.60000000000036</v>
      </c>
      <c r="AP102" s="87">
        <f t="shared" ref="AP102:AP119" si="87">AA102-$X102</f>
        <v>-840</v>
      </c>
      <c r="AQ102" s="87">
        <f t="shared" ref="AQ102:AQ119" si="88">AB102-$X102</f>
        <v>-1189.1999999999998</v>
      </c>
      <c r="AR102" s="87">
        <f t="shared" ref="AR102:AR119" si="89">AC102-$X102</f>
        <v>-1539.6</v>
      </c>
      <c r="AT102" s="87">
        <f t="shared" ref="AT102:AT119" si="90">W102</f>
        <v>330</v>
      </c>
      <c r="AU102" s="87">
        <f t="shared" ref="AU102:AU119" si="91">AG102-$AF102</f>
        <v>60.800000000000182</v>
      </c>
      <c r="AV102" s="87">
        <f t="shared" ref="AV102:AV119" si="92">AH102-$AF102</f>
        <v>210.39999999999964</v>
      </c>
      <c r="AW102" s="87">
        <f t="shared" ref="AW102:AW119" si="93">AI102-$AF102</f>
        <v>360</v>
      </c>
      <c r="AX102" s="87">
        <f t="shared" ref="AX102:AX119" si="94">AJ102-$AF102</f>
        <v>510.80000000000018</v>
      </c>
      <c r="AY102" s="87">
        <f t="shared" ref="AY102:AY119" si="95">AK102-$AF102</f>
        <v>660.39999999999964</v>
      </c>
      <c r="BA102" s="75">
        <f t="shared" ref="BA102:BA119" si="96">AM102</f>
        <v>330</v>
      </c>
      <c r="BB102" s="91">
        <f t="shared" ref="BB102:BB119" si="97">AN102</f>
        <v>-139.19999999999982</v>
      </c>
      <c r="BC102" s="91">
        <f t="shared" ref="BC102:BC119" si="98">AO102</f>
        <v>-489.60000000000036</v>
      </c>
      <c r="BD102" s="91">
        <f t="shared" ref="BD102:BD119" si="99">AP102</f>
        <v>-840</v>
      </c>
      <c r="BE102" s="91">
        <f t="shared" ref="BE102:BE119" si="100">AQ102</f>
        <v>-1189.1999999999998</v>
      </c>
      <c r="BF102" s="91">
        <f t="shared" ref="BF102:BF119" si="101">AR102</f>
        <v>-1539.6</v>
      </c>
      <c r="BG102" s="91">
        <f t="shared" ref="BG102:BG119" si="102">AU102</f>
        <v>60.800000000000182</v>
      </c>
      <c r="BH102" s="91">
        <f t="shared" ref="BH102:BH119" si="103">AV102</f>
        <v>210.39999999999964</v>
      </c>
      <c r="BI102" s="91">
        <f t="shared" ref="BI102:BI119" si="104">AW102</f>
        <v>360</v>
      </c>
      <c r="BJ102" s="91">
        <f t="shared" ref="BJ102:BJ119" si="105">AX102</f>
        <v>510.80000000000018</v>
      </c>
      <c r="BK102" s="91">
        <f t="shared" ref="BK102:BK119" si="106">AY102</f>
        <v>660.39999999999964</v>
      </c>
      <c r="BM102" s="75">
        <f t="shared" ref="BM102:BM119" si="107">BA102</f>
        <v>330</v>
      </c>
      <c r="BN102" s="92">
        <f t="shared" ref="BN102:BN119" si="108">(BB102/$X102)</f>
        <v>-3.5151515151515107E-2</v>
      </c>
      <c r="BO102" s="92">
        <f t="shared" ref="BO102:BO119" si="109">(BC102/$X102)</f>
        <v>-0.12363636363636372</v>
      </c>
      <c r="BP102" s="92">
        <f t="shared" ref="BP102:BP119" si="110">(BD102/$X102)</f>
        <v>-0.21212121212121213</v>
      </c>
      <c r="BQ102" s="92">
        <f t="shared" ref="BQ102:BQ119" si="111">(BE102/$X102)</f>
        <v>-0.30030303030303024</v>
      </c>
      <c r="BR102" s="92">
        <f t="shared" ref="BR102:BR119" si="112">(BF102/$X102)</f>
        <v>-0.38878787878787874</v>
      </c>
      <c r="BS102" s="92">
        <f t="shared" ref="BS102:BS119" si="113">(BG102/$AF102)</f>
        <v>1.2258064516129069E-2</v>
      </c>
      <c r="BT102" s="92">
        <f t="shared" ref="BT102:BT119" si="114">(BH102/$AF102)</f>
        <v>4.2419354838709601E-2</v>
      </c>
      <c r="BU102" s="92">
        <f t="shared" ref="BU102:BU119" si="115">(BI102/$AF102)</f>
        <v>7.2580645161290328E-2</v>
      </c>
      <c r="BV102" s="92">
        <f t="shared" ref="BV102:BV119" si="116">(BJ102/$AF102)</f>
        <v>0.10298387096774198</v>
      </c>
      <c r="BW102" s="92">
        <f t="shared" ref="BW102:BW119" si="117">(BK102/$AF102)</f>
        <v>0.1331451612903225</v>
      </c>
    </row>
    <row r="103" spans="1:75" s="75" customFormat="1" x14ac:dyDescent="0.25">
      <c r="A103" s="93" t="s">
        <v>55</v>
      </c>
      <c r="W103" s="75">
        <v>340</v>
      </c>
      <c r="X103" s="87">
        <f t="shared" si="71"/>
        <v>4080</v>
      </c>
      <c r="Y103" s="90">
        <f t="shared" si="72"/>
        <v>3940.8</v>
      </c>
      <c r="Z103" s="90">
        <f t="shared" si="73"/>
        <v>3590.3999999999996</v>
      </c>
      <c r="AA103" s="90">
        <f t="shared" si="74"/>
        <v>3240</v>
      </c>
      <c r="AB103" s="90">
        <f t="shared" si="75"/>
        <v>2890.8</v>
      </c>
      <c r="AC103" s="90">
        <f t="shared" si="76"/>
        <v>2540.4</v>
      </c>
      <c r="AE103" s="75">
        <f t="shared" si="77"/>
        <v>340</v>
      </c>
      <c r="AF103" s="87">
        <f t="shared" si="78"/>
        <v>5080</v>
      </c>
      <c r="AG103" s="87">
        <f t="shared" si="79"/>
        <v>5140.8</v>
      </c>
      <c r="AH103" s="87">
        <f t="shared" si="80"/>
        <v>5290.4</v>
      </c>
      <c r="AI103" s="87">
        <f t="shared" si="81"/>
        <v>5440</v>
      </c>
      <c r="AJ103" s="87">
        <f t="shared" si="82"/>
        <v>5590.8</v>
      </c>
      <c r="AK103" s="87">
        <f t="shared" si="83"/>
        <v>5740.4</v>
      </c>
      <c r="AM103" s="87">
        <f t="shared" si="84"/>
        <v>340</v>
      </c>
      <c r="AN103" s="87">
        <f t="shared" si="85"/>
        <v>-139.19999999999982</v>
      </c>
      <c r="AO103" s="87">
        <f t="shared" si="86"/>
        <v>-489.60000000000036</v>
      </c>
      <c r="AP103" s="87">
        <f t="shared" si="87"/>
        <v>-840</v>
      </c>
      <c r="AQ103" s="87">
        <f t="shared" si="88"/>
        <v>-1189.1999999999998</v>
      </c>
      <c r="AR103" s="87">
        <f t="shared" si="89"/>
        <v>-1539.6</v>
      </c>
      <c r="AT103" s="87">
        <f t="shared" si="90"/>
        <v>340</v>
      </c>
      <c r="AU103" s="87">
        <f t="shared" si="91"/>
        <v>60.800000000000182</v>
      </c>
      <c r="AV103" s="87">
        <f t="shared" si="92"/>
        <v>210.39999999999964</v>
      </c>
      <c r="AW103" s="87">
        <f t="shared" si="93"/>
        <v>360</v>
      </c>
      <c r="AX103" s="87">
        <f t="shared" si="94"/>
        <v>510.80000000000018</v>
      </c>
      <c r="AY103" s="87">
        <f t="shared" si="95"/>
        <v>660.39999999999964</v>
      </c>
      <c r="BA103" s="75">
        <f t="shared" si="96"/>
        <v>340</v>
      </c>
      <c r="BB103" s="91">
        <f t="shared" si="97"/>
        <v>-139.19999999999982</v>
      </c>
      <c r="BC103" s="91">
        <f t="shared" si="98"/>
        <v>-489.60000000000036</v>
      </c>
      <c r="BD103" s="91">
        <f t="shared" si="99"/>
        <v>-840</v>
      </c>
      <c r="BE103" s="91">
        <f t="shared" si="100"/>
        <v>-1189.1999999999998</v>
      </c>
      <c r="BF103" s="91">
        <f t="shared" si="101"/>
        <v>-1539.6</v>
      </c>
      <c r="BG103" s="91">
        <f t="shared" si="102"/>
        <v>60.800000000000182</v>
      </c>
      <c r="BH103" s="91">
        <f t="shared" si="103"/>
        <v>210.39999999999964</v>
      </c>
      <c r="BI103" s="91">
        <f t="shared" si="104"/>
        <v>360</v>
      </c>
      <c r="BJ103" s="91">
        <f t="shared" si="105"/>
        <v>510.80000000000018</v>
      </c>
      <c r="BK103" s="91">
        <f t="shared" si="106"/>
        <v>660.39999999999964</v>
      </c>
      <c r="BM103" s="75">
        <f t="shared" si="107"/>
        <v>340</v>
      </c>
      <c r="BN103" s="92">
        <f t="shared" si="108"/>
        <v>-3.4117647058823482E-2</v>
      </c>
      <c r="BO103" s="92">
        <f t="shared" si="109"/>
        <v>-0.12000000000000009</v>
      </c>
      <c r="BP103" s="92">
        <f t="shared" si="110"/>
        <v>-0.20588235294117646</v>
      </c>
      <c r="BQ103" s="92">
        <f t="shared" si="111"/>
        <v>-0.29147058823529409</v>
      </c>
      <c r="BR103" s="92">
        <f t="shared" si="112"/>
        <v>-0.37735294117647056</v>
      </c>
      <c r="BS103" s="92">
        <f t="shared" si="113"/>
        <v>1.1968503937007911E-2</v>
      </c>
      <c r="BT103" s="92">
        <f t="shared" si="114"/>
        <v>4.1417322834645595E-2</v>
      </c>
      <c r="BU103" s="92">
        <f t="shared" si="115"/>
        <v>7.0866141732283464E-2</v>
      </c>
      <c r="BV103" s="92">
        <f t="shared" si="116"/>
        <v>0.10055118110236225</v>
      </c>
      <c r="BW103" s="92">
        <f t="shared" si="117"/>
        <v>0.12999999999999992</v>
      </c>
    </row>
    <row r="104" spans="1:75" s="75" customFormat="1" x14ac:dyDescent="0.25">
      <c r="A104" s="93" t="s">
        <v>56</v>
      </c>
      <c r="W104" s="75">
        <v>350</v>
      </c>
      <c r="X104" s="87">
        <f t="shared" si="71"/>
        <v>4200</v>
      </c>
      <c r="Y104" s="90">
        <f t="shared" si="72"/>
        <v>4060.8</v>
      </c>
      <c r="Z104" s="90">
        <f t="shared" si="73"/>
        <v>3710.3999999999996</v>
      </c>
      <c r="AA104" s="90">
        <f t="shared" si="74"/>
        <v>3360</v>
      </c>
      <c r="AB104" s="90">
        <f t="shared" si="75"/>
        <v>3010.8</v>
      </c>
      <c r="AC104" s="90">
        <f t="shared" si="76"/>
        <v>2660.4</v>
      </c>
      <c r="AE104" s="75">
        <f t="shared" si="77"/>
        <v>350</v>
      </c>
      <c r="AF104" s="87">
        <f t="shared" si="78"/>
        <v>5200</v>
      </c>
      <c r="AG104" s="87">
        <f t="shared" si="79"/>
        <v>5260.8</v>
      </c>
      <c r="AH104" s="87">
        <f t="shared" si="80"/>
        <v>5410.4</v>
      </c>
      <c r="AI104" s="87">
        <f t="shared" si="81"/>
        <v>5560</v>
      </c>
      <c r="AJ104" s="87">
        <f t="shared" si="82"/>
        <v>5710.8</v>
      </c>
      <c r="AK104" s="87">
        <f t="shared" si="83"/>
        <v>5860.4</v>
      </c>
      <c r="AM104" s="87">
        <f t="shared" si="84"/>
        <v>350</v>
      </c>
      <c r="AN104" s="87">
        <f t="shared" si="85"/>
        <v>-139.19999999999982</v>
      </c>
      <c r="AO104" s="87">
        <f t="shared" si="86"/>
        <v>-489.60000000000036</v>
      </c>
      <c r="AP104" s="87">
        <f t="shared" si="87"/>
        <v>-840</v>
      </c>
      <c r="AQ104" s="87">
        <f t="shared" si="88"/>
        <v>-1189.1999999999998</v>
      </c>
      <c r="AR104" s="87">
        <f t="shared" si="89"/>
        <v>-1539.6</v>
      </c>
      <c r="AT104" s="87">
        <f t="shared" si="90"/>
        <v>350</v>
      </c>
      <c r="AU104" s="87">
        <f t="shared" si="91"/>
        <v>60.800000000000182</v>
      </c>
      <c r="AV104" s="87">
        <f t="shared" si="92"/>
        <v>210.39999999999964</v>
      </c>
      <c r="AW104" s="87">
        <f t="shared" si="93"/>
        <v>360</v>
      </c>
      <c r="AX104" s="87">
        <f t="shared" si="94"/>
        <v>510.80000000000018</v>
      </c>
      <c r="AY104" s="87">
        <f t="shared" si="95"/>
        <v>660.39999999999964</v>
      </c>
      <c r="BA104" s="75">
        <f t="shared" si="96"/>
        <v>350</v>
      </c>
      <c r="BB104" s="91">
        <f t="shared" si="97"/>
        <v>-139.19999999999982</v>
      </c>
      <c r="BC104" s="91">
        <f t="shared" si="98"/>
        <v>-489.60000000000036</v>
      </c>
      <c r="BD104" s="91">
        <f t="shared" si="99"/>
        <v>-840</v>
      </c>
      <c r="BE104" s="91">
        <f t="shared" si="100"/>
        <v>-1189.1999999999998</v>
      </c>
      <c r="BF104" s="91">
        <f t="shared" si="101"/>
        <v>-1539.6</v>
      </c>
      <c r="BG104" s="91">
        <f t="shared" si="102"/>
        <v>60.800000000000182</v>
      </c>
      <c r="BH104" s="91">
        <f t="shared" si="103"/>
        <v>210.39999999999964</v>
      </c>
      <c r="BI104" s="91">
        <f t="shared" si="104"/>
        <v>360</v>
      </c>
      <c r="BJ104" s="91">
        <f t="shared" si="105"/>
        <v>510.80000000000018</v>
      </c>
      <c r="BK104" s="91">
        <f t="shared" si="106"/>
        <v>660.39999999999964</v>
      </c>
      <c r="BM104" s="75">
        <f t="shared" si="107"/>
        <v>350</v>
      </c>
      <c r="BN104" s="92">
        <f t="shared" si="108"/>
        <v>-3.3142857142857099E-2</v>
      </c>
      <c r="BO104" s="92">
        <f t="shared" si="109"/>
        <v>-0.11657142857142866</v>
      </c>
      <c r="BP104" s="92">
        <f t="shared" si="110"/>
        <v>-0.2</v>
      </c>
      <c r="BQ104" s="92">
        <f t="shared" si="111"/>
        <v>-0.28314285714285709</v>
      </c>
      <c r="BR104" s="92">
        <f t="shared" si="112"/>
        <v>-0.36657142857142855</v>
      </c>
      <c r="BS104" s="92">
        <f t="shared" si="113"/>
        <v>1.1692307692307728E-2</v>
      </c>
      <c r="BT104" s="92">
        <f t="shared" si="114"/>
        <v>4.0461538461538389E-2</v>
      </c>
      <c r="BU104" s="92">
        <f t="shared" si="115"/>
        <v>6.9230769230769235E-2</v>
      </c>
      <c r="BV104" s="92">
        <f t="shared" si="116"/>
        <v>9.823076923076926E-2</v>
      </c>
      <c r="BW104" s="92">
        <f t="shared" si="117"/>
        <v>0.12699999999999992</v>
      </c>
    </row>
    <row r="105" spans="1:75" s="75" customFormat="1" x14ac:dyDescent="0.25">
      <c r="A105" s="93" t="s">
        <v>55</v>
      </c>
      <c r="W105" s="75">
        <v>360</v>
      </c>
      <c r="X105" s="87">
        <f t="shared" si="71"/>
        <v>4320</v>
      </c>
      <c r="Y105" s="90">
        <f t="shared" si="72"/>
        <v>4180.8</v>
      </c>
      <c r="Z105" s="90">
        <f t="shared" si="73"/>
        <v>3830.3999999999996</v>
      </c>
      <c r="AA105" s="90">
        <f t="shared" si="74"/>
        <v>3480</v>
      </c>
      <c r="AB105" s="90">
        <f t="shared" si="75"/>
        <v>3130.8</v>
      </c>
      <c r="AC105" s="90">
        <f t="shared" si="76"/>
        <v>2780.4</v>
      </c>
      <c r="AE105" s="75">
        <f t="shared" si="77"/>
        <v>360</v>
      </c>
      <c r="AF105" s="87">
        <f t="shared" si="78"/>
        <v>5320</v>
      </c>
      <c r="AG105" s="87">
        <f t="shared" si="79"/>
        <v>5380.8</v>
      </c>
      <c r="AH105" s="87">
        <f t="shared" si="80"/>
        <v>5530.4</v>
      </c>
      <c r="AI105" s="87">
        <f t="shared" si="81"/>
        <v>5680</v>
      </c>
      <c r="AJ105" s="87">
        <f t="shared" si="82"/>
        <v>5830.8</v>
      </c>
      <c r="AK105" s="87">
        <f t="shared" si="83"/>
        <v>5980.4</v>
      </c>
      <c r="AM105" s="87">
        <f t="shared" si="84"/>
        <v>360</v>
      </c>
      <c r="AN105" s="87">
        <f t="shared" si="85"/>
        <v>-139.19999999999982</v>
      </c>
      <c r="AO105" s="87">
        <f t="shared" si="86"/>
        <v>-489.60000000000036</v>
      </c>
      <c r="AP105" s="87">
        <f t="shared" si="87"/>
        <v>-840</v>
      </c>
      <c r="AQ105" s="87">
        <f t="shared" si="88"/>
        <v>-1189.1999999999998</v>
      </c>
      <c r="AR105" s="87">
        <f t="shared" si="89"/>
        <v>-1539.6</v>
      </c>
      <c r="AT105" s="87">
        <f t="shared" si="90"/>
        <v>360</v>
      </c>
      <c r="AU105" s="87">
        <f t="shared" si="91"/>
        <v>60.800000000000182</v>
      </c>
      <c r="AV105" s="87">
        <f t="shared" si="92"/>
        <v>210.39999999999964</v>
      </c>
      <c r="AW105" s="87">
        <f t="shared" si="93"/>
        <v>360</v>
      </c>
      <c r="AX105" s="87">
        <f t="shared" si="94"/>
        <v>510.80000000000018</v>
      </c>
      <c r="AY105" s="87">
        <f t="shared" si="95"/>
        <v>660.39999999999964</v>
      </c>
      <c r="BA105" s="75">
        <f t="shared" si="96"/>
        <v>360</v>
      </c>
      <c r="BB105" s="91">
        <f t="shared" si="97"/>
        <v>-139.19999999999982</v>
      </c>
      <c r="BC105" s="91">
        <f t="shared" si="98"/>
        <v>-489.60000000000036</v>
      </c>
      <c r="BD105" s="91">
        <f t="shared" si="99"/>
        <v>-840</v>
      </c>
      <c r="BE105" s="91">
        <f t="shared" si="100"/>
        <v>-1189.1999999999998</v>
      </c>
      <c r="BF105" s="91">
        <f t="shared" si="101"/>
        <v>-1539.6</v>
      </c>
      <c r="BG105" s="91">
        <f t="shared" si="102"/>
        <v>60.800000000000182</v>
      </c>
      <c r="BH105" s="91">
        <f t="shared" si="103"/>
        <v>210.39999999999964</v>
      </c>
      <c r="BI105" s="91">
        <f t="shared" si="104"/>
        <v>360</v>
      </c>
      <c r="BJ105" s="91">
        <f t="shared" si="105"/>
        <v>510.80000000000018</v>
      </c>
      <c r="BK105" s="91">
        <f t="shared" si="106"/>
        <v>660.39999999999964</v>
      </c>
      <c r="BM105" s="75">
        <f t="shared" si="107"/>
        <v>360</v>
      </c>
      <c r="BN105" s="92">
        <f t="shared" si="108"/>
        <v>-3.222222222222218E-2</v>
      </c>
      <c r="BO105" s="92">
        <f t="shared" si="109"/>
        <v>-0.11333333333333341</v>
      </c>
      <c r="BP105" s="92">
        <f t="shared" si="110"/>
        <v>-0.19444444444444445</v>
      </c>
      <c r="BQ105" s="92">
        <f t="shared" si="111"/>
        <v>-0.27527777777777773</v>
      </c>
      <c r="BR105" s="92">
        <f t="shared" si="112"/>
        <v>-0.35638888888888887</v>
      </c>
      <c r="BS105" s="92">
        <f t="shared" si="113"/>
        <v>1.1428571428571463E-2</v>
      </c>
      <c r="BT105" s="92">
        <f t="shared" si="114"/>
        <v>3.9548872180451063E-2</v>
      </c>
      <c r="BU105" s="92">
        <f t="shared" si="115"/>
        <v>6.7669172932330823E-2</v>
      </c>
      <c r="BV105" s="92">
        <f t="shared" si="116"/>
        <v>9.6015037593984998E-2</v>
      </c>
      <c r="BW105" s="92">
        <f t="shared" si="117"/>
        <v>0.1241353383458646</v>
      </c>
    </row>
    <row r="106" spans="1:75" s="75" customFormat="1" x14ac:dyDescent="0.25">
      <c r="A106" s="93" t="s">
        <v>56</v>
      </c>
      <c r="W106" s="75">
        <v>370</v>
      </c>
      <c r="X106" s="87">
        <f t="shared" si="71"/>
        <v>4440</v>
      </c>
      <c r="Y106" s="90">
        <f t="shared" si="72"/>
        <v>4300.8</v>
      </c>
      <c r="Z106" s="90">
        <f t="shared" si="73"/>
        <v>3950.3999999999996</v>
      </c>
      <c r="AA106" s="90">
        <f t="shared" si="74"/>
        <v>3600</v>
      </c>
      <c r="AB106" s="90">
        <f t="shared" si="75"/>
        <v>3250.8</v>
      </c>
      <c r="AC106" s="90">
        <f t="shared" si="76"/>
        <v>2900.4</v>
      </c>
      <c r="AE106" s="75">
        <f t="shared" si="77"/>
        <v>370</v>
      </c>
      <c r="AF106" s="87">
        <f t="shared" si="78"/>
        <v>5440</v>
      </c>
      <c r="AG106" s="87">
        <f t="shared" si="79"/>
        <v>5500.8</v>
      </c>
      <c r="AH106" s="87">
        <f t="shared" si="80"/>
        <v>5650.4</v>
      </c>
      <c r="AI106" s="87">
        <f t="shared" si="81"/>
        <v>5800</v>
      </c>
      <c r="AJ106" s="87">
        <f t="shared" si="82"/>
        <v>5950.8</v>
      </c>
      <c r="AK106" s="87">
        <f t="shared" si="83"/>
        <v>6100.4</v>
      </c>
      <c r="AM106" s="87">
        <f t="shared" si="84"/>
        <v>370</v>
      </c>
      <c r="AN106" s="87">
        <f t="shared" si="85"/>
        <v>-139.19999999999982</v>
      </c>
      <c r="AO106" s="87">
        <f t="shared" si="86"/>
        <v>-489.60000000000036</v>
      </c>
      <c r="AP106" s="87">
        <f t="shared" si="87"/>
        <v>-840</v>
      </c>
      <c r="AQ106" s="87">
        <f t="shared" si="88"/>
        <v>-1189.1999999999998</v>
      </c>
      <c r="AR106" s="87">
        <f t="shared" si="89"/>
        <v>-1539.6</v>
      </c>
      <c r="AT106" s="87">
        <f t="shared" si="90"/>
        <v>370</v>
      </c>
      <c r="AU106" s="87">
        <f t="shared" si="91"/>
        <v>60.800000000000182</v>
      </c>
      <c r="AV106" s="87">
        <f t="shared" si="92"/>
        <v>210.39999999999964</v>
      </c>
      <c r="AW106" s="87">
        <f t="shared" si="93"/>
        <v>360</v>
      </c>
      <c r="AX106" s="87">
        <f t="shared" si="94"/>
        <v>510.80000000000018</v>
      </c>
      <c r="AY106" s="87">
        <f t="shared" si="95"/>
        <v>660.39999999999964</v>
      </c>
      <c r="BA106" s="75">
        <f t="shared" si="96"/>
        <v>370</v>
      </c>
      <c r="BB106" s="91">
        <f t="shared" si="97"/>
        <v>-139.19999999999982</v>
      </c>
      <c r="BC106" s="91">
        <f t="shared" si="98"/>
        <v>-489.60000000000036</v>
      </c>
      <c r="BD106" s="91">
        <f t="shared" si="99"/>
        <v>-840</v>
      </c>
      <c r="BE106" s="91">
        <f t="shared" si="100"/>
        <v>-1189.1999999999998</v>
      </c>
      <c r="BF106" s="91">
        <f t="shared" si="101"/>
        <v>-1539.6</v>
      </c>
      <c r="BG106" s="91">
        <f t="shared" si="102"/>
        <v>60.800000000000182</v>
      </c>
      <c r="BH106" s="91">
        <f t="shared" si="103"/>
        <v>210.39999999999964</v>
      </c>
      <c r="BI106" s="91">
        <f t="shared" si="104"/>
        <v>360</v>
      </c>
      <c r="BJ106" s="91">
        <f t="shared" si="105"/>
        <v>510.80000000000018</v>
      </c>
      <c r="BK106" s="91">
        <f t="shared" si="106"/>
        <v>660.39999999999964</v>
      </c>
      <c r="BM106" s="75">
        <f t="shared" si="107"/>
        <v>370</v>
      </c>
      <c r="BN106" s="92">
        <f t="shared" si="108"/>
        <v>-3.1351351351351309E-2</v>
      </c>
      <c r="BO106" s="92">
        <f t="shared" si="109"/>
        <v>-0.11027027027027035</v>
      </c>
      <c r="BP106" s="92">
        <f t="shared" si="110"/>
        <v>-0.1891891891891892</v>
      </c>
      <c r="BQ106" s="92">
        <f t="shared" si="111"/>
        <v>-0.26783783783783782</v>
      </c>
      <c r="BR106" s="92">
        <f t="shared" si="112"/>
        <v>-0.34675675675675671</v>
      </c>
      <c r="BS106" s="92">
        <f t="shared" si="113"/>
        <v>1.1176470588235328E-2</v>
      </c>
      <c r="BT106" s="92">
        <f t="shared" si="114"/>
        <v>3.8676470588235229E-2</v>
      </c>
      <c r="BU106" s="92">
        <f t="shared" si="115"/>
        <v>6.6176470588235295E-2</v>
      </c>
      <c r="BV106" s="92">
        <f t="shared" si="116"/>
        <v>9.3897058823529445E-2</v>
      </c>
      <c r="BW106" s="92">
        <f t="shared" si="117"/>
        <v>0.12139705882352934</v>
      </c>
    </row>
    <row r="107" spans="1:75" s="75" customFormat="1" x14ac:dyDescent="0.25">
      <c r="W107" s="75">
        <v>380</v>
      </c>
      <c r="X107" s="87">
        <f t="shared" si="71"/>
        <v>4560</v>
      </c>
      <c r="Y107" s="90">
        <f t="shared" si="72"/>
        <v>4420.8</v>
      </c>
      <c r="Z107" s="90">
        <f t="shared" si="73"/>
        <v>4070.3999999999996</v>
      </c>
      <c r="AA107" s="90">
        <f t="shared" si="74"/>
        <v>3720</v>
      </c>
      <c r="AB107" s="90">
        <f t="shared" si="75"/>
        <v>3370.8</v>
      </c>
      <c r="AC107" s="90">
        <f t="shared" si="76"/>
        <v>3020.4</v>
      </c>
      <c r="AE107" s="75">
        <f t="shared" si="77"/>
        <v>380</v>
      </c>
      <c r="AF107" s="87">
        <f t="shared" si="78"/>
        <v>5560</v>
      </c>
      <c r="AG107" s="87">
        <f t="shared" si="79"/>
        <v>5620.8</v>
      </c>
      <c r="AH107" s="87">
        <f t="shared" si="80"/>
        <v>5770.4</v>
      </c>
      <c r="AI107" s="87">
        <f t="shared" si="81"/>
        <v>5920</v>
      </c>
      <c r="AJ107" s="87">
        <f t="shared" si="82"/>
        <v>6070.8</v>
      </c>
      <c r="AK107" s="87">
        <f t="shared" si="83"/>
        <v>6220.4</v>
      </c>
      <c r="AM107" s="87">
        <f t="shared" si="84"/>
        <v>380</v>
      </c>
      <c r="AN107" s="87">
        <f t="shared" si="85"/>
        <v>-139.19999999999982</v>
      </c>
      <c r="AO107" s="87">
        <f t="shared" si="86"/>
        <v>-489.60000000000036</v>
      </c>
      <c r="AP107" s="87">
        <f t="shared" si="87"/>
        <v>-840</v>
      </c>
      <c r="AQ107" s="87">
        <f t="shared" si="88"/>
        <v>-1189.1999999999998</v>
      </c>
      <c r="AR107" s="87">
        <f t="shared" si="89"/>
        <v>-1539.6</v>
      </c>
      <c r="AT107" s="87">
        <f t="shared" si="90"/>
        <v>380</v>
      </c>
      <c r="AU107" s="87">
        <f t="shared" si="91"/>
        <v>60.800000000000182</v>
      </c>
      <c r="AV107" s="87">
        <f t="shared" si="92"/>
        <v>210.39999999999964</v>
      </c>
      <c r="AW107" s="87">
        <f t="shared" si="93"/>
        <v>360</v>
      </c>
      <c r="AX107" s="87">
        <f t="shared" si="94"/>
        <v>510.80000000000018</v>
      </c>
      <c r="AY107" s="87">
        <f t="shared" si="95"/>
        <v>660.39999999999964</v>
      </c>
      <c r="BA107" s="75">
        <f t="shared" si="96"/>
        <v>380</v>
      </c>
      <c r="BB107" s="91">
        <f t="shared" si="97"/>
        <v>-139.19999999999982</v>
      </c>
      <c r="BC107" s="91">
        <f t="shared" si="98"/>
        <v>-489.60000000000036</v>
      </c>
      <c r="BD107" s="91">
        <f t="shared" si="99"/>
        <v>-840</v>
      </c>
      <c r="BE107" s="91">
        <f t="shared" si="100"/>
        <v>-1189.1999999999998</v>
      </c>
      <c r="BF107" s="91">
        <f t="shared" si="101"/>
        <v>-1539.6</v>
      </c>
      <c r="BG107" s="91">
        <f t="shared" si="102"/>
        <v>60.800000000000182</v>
      </c>
      <c r="BH107" s="91">
        <f t="shared" si="103"/>
        <v>210.39999999999964</v>
      </c>
      <c r="BI107" s="91">
        <f t="shared" si="104"/>
        <v>360</v>
      </c>
      <c r="BJ107" s="91">
        <f t="shared" si="105"/>
        <v>510.80000000000018</v>
      </c>
      <c r="BK107" s="91">
        <f t="shared" si="106"/>
        <v>660.39999999999964</v>
      </c>
      <c r="BM107" s="75">
        <f t="shared" si="107"/>
        <v>380</v>
      </c>
      <c r="BN107" s="92">
        <f t="shared" si="108"/>
        <v>-3.0526315789473644E-2</v>
      </c>
      <c r="BO107" s="92">
        <f t="shared" si="109"/>
        <v>-0.10736842105263165</v>
      </c>
      <c r="BP107" s="92">
        <f t="shared" si="110"/>
        <v>-0.18421052631578946</v>
      </c>
      <c r="BQ107" s="92">
        <f t="shared" si="111"/>
        <v>-0.26078947368421046</v>
      </c>
      <c r="BR107" s="92">
        <f t="shared" si="112"/>
        <v>-0.33763157894736839</v>
      </c>
      <c r="BS107" s="92">
        <f t="shared" si="113"/>
        <v>1.0935251798561184E-2</v>
      </c>
      <c r="BT107" s="92">
        <f t="shared" si="114"/>
        <v>3.7841726618704968E-2</v>
      </c>
      <c r="BU107" s="92">
        <f t="shared" si="115"/>
        <v>6.4748201438848921E-2</v>
      </c>
      <c r="BV107" s="92">
        <f t="shared" si="116"/>
        <v>9.187050359712233E-2</v>
      </c>
      <c r="BW107" s="92">
        <f t="shared" si="117"/>
        <v>0.11877697841726612</v>
      </c>
    </row>
    <row r="108" spans="1:75" s="75" customFormat="1" x14ac:dyDescent="0.25">
      <c r="A108" s="81" t="s">
        <v>57</v>
      </c>
      <c r="W108" s="75">
        <v>390</v>
      </c>
      <c r="X108" s="87">
        <f t="shared" si="71"/>
        <v>4680</v>
      </c>
      <c r="Y108" s="90">
        <f t="shared" si="72"/>
        <v>4540.8</v>
      </c>
      <c r="Z108" s="90">
        <f t="shared" si="73"/>
        <v>4190.3999999999996</v>
      </c>
      <c r="AA108" s="90">
        <f t="shared" si="74"/>
        <v>3840</v>
      </c>
      <c r="AB108" s="90">
        <f t="shared" si="75"/>
        <v>3490.8</v>
      </c>
      <c r="AC108" s="90">
        <f t="shared" si="76"/>
        <v>3140.4</v>
      </c>
      <c r="AE108" s="75">
        <f t="shared" si="77"/>
        <v>390</v>
      </c>
      <c r="AF108" s="87">
        <f t="shared" si="78"/>
        <v>5680</v>
      </c>
      <c r="AG108" s="87">
        <f t="shared" si="79"/>
        <v>5740.8</v>
      </c>
      <c r="AH108" s="87">
        <f t="shared" si="80"/>
        <v>5890.4</v>
      </c>
      <c r="AI108" s="87">
        <f t="shared" si="81"/>
        <v>6040</v>
      </c>
      <c r="AJ108" s="87">
        <f t="shared" si="82"/>
        <v>6190.8</v>
      </c>
      <c r="AK108" s="87">
        <f t="shared" si="83"/>
        <v>6340.4</v>
      </c>
      <c r="AM108" s="87">
        <f t="shared" si="84"/>
        <v>390</v>
      </c>
      <c r="AN108" s="87">
        <f t="shared" si="85"/>
        <v>-139.19999999999982</v>
      </c>
      <c r="AO108" s="87">
        <f t="shared" si="86"/>
        <v>-489.60000000000036</v>
      </c>
      <c r="AP108" s="87">
        <f t="shared" si="87"/>
        <v>-840</v>
      </c>
      <c r="AQ108" s="87">
        <f t="shared" si="88"/>
        <v>-1189.1999999999998</v>
      </c>
      <c r="AR108" s="87">
        <f t="shared" si="89"/>
        <v>-1539.6</v>
      </c>
      <c r="AT108" s="87">
        <f t="shared" si="90"/>
        <v>390</v>
      </c>
      <c r="AU108" s="87">
        <f t="shared" si="91"/>
        <v>60.800000000000182</v>
      </c>
      <c r="AV108" s="87">
        <f t="shared" si="92"/>
        <v>210.39999999999964</v>
      </c>
      <c r="AW108" s="87">
        <f t="shared" si="93"/>
        <v>360</v>
      </c>
      <c r="AX108" s="87">
        <f t="shared" si="94"/>
        <v>510.80000000000018</v>
      </c>
      <c r="AY108" s="87">
        <f t="shared" si="95"/>
        <v>660.39999999999964</v>
      </c>
      <c r="BA108" s="75">
        <f t="shared" si="96"/>
        <v>390</v>
      </c>
      <c r="BB108" s="91">
        <f t="shared" si="97"/>
        <v>-139.19999999999982</v>
      </c>
      <c r="BC108" s="91">
        <f t="shared" si="98"/>
        <v>-489.60000000000036</v>
      </c>
      <c r="BD108" s="91">
        <f t="shared" si="99"/>
        <v>-840</v>
      </c>
      <c r="BE108" s="91">
        <f t="shared" si="100"/>
        <v>-1189.1999999999998</v>
      </c>
      <c r="BF108" s="91">
        <f t="shared" si="101"/>
        <v>-1539.6</v>
      </c>
      <c r="BG108" s="91">
        <f t="shared" si="102"/>
        <v>60.800000000000182</v>
      </c>
      <c r="BH108" s="91">
        <f t="shared" si="103"/>
        <v>210.39999999999964</v>
      </c>
      <c r="BI108" s="91">
        <f t="shared" si="104"/>
        <v>360</v>
      </c>
      <c r="BJ108" s="91">
        <f t="shared" si="105"/>
        <v>510.80000000000018</v>
      </c>
      <c r="BK108" s="91">
        <f t="shared" si="106"/>
        <v>660.39999999999964</v>
      </c>
      <c r="BM108" s="75">
        <f t="shared" si="107"/>
        <v>390</v>
      </c>
      <c r="BN108" s="92">
        <f t="shared" si="108"/>
        <v>-2.9743589743589705E-2</v>
      </c>
      <c r="BO108" s="92">
        <f t="shared" si="109"/>
        <v>-0.10461538461538469</v>
      </c>
      <c r="BP108" s="92">
        <f t="shared" si="110"/>
        <v>-0.17948717948717949</v>
      </c>
      <c r="BQ108" s="92">
        <f t="shared" si="111"/>
        <v>-0.25410256410256404</v>
      </c>
      <c r="BR108" s="92">
        <f t="shared" si="112"/>
        <v>-0.32897435897435895</v>
      </c>
      <c r="BS108" s="92">
        <f t="shared" si="113"/>
        <v>1.0704225352112708E-2</v>
      </c>
      <c r="BT108" s="92">
        <f t="shared" si="114"/>
        <v>3.7042253521126695E-2</v>
      </c>
      <c r="BU108" s="92">
        <f t="shared" si="115"/>
        <v>6.3380281690140844E-2</v>
      </c>
      <c r="BV108" s="92">
        <f t="shared" si="116"/>
        <v>8.992957746478876E-2</v>
      </c>
      <c r="BW108" s="92">
        <f t="shared" si="117"/>
        <v>0.11626760563380276</v>
      </c>
    </row>
    <row r="109" spans="1:75" s="75" customFormat="1" x14ac:dyDescent="0.25">
      <c r="A109" s="81" t="s">
        <v>58</v>
      </c>
      <c r="W109" s="75">
        <v>400</v>
      </c>
      <c r="X109" s="87">
        <f t="shared" si="71"/>
        <v>4800</v>
      </c>
      <c r="Y109" s="90">
        <f t="shared" si="72"/>
        <v>4660.8</v>
      </c>
      <c r="Z109" s="90">
        <f t="shared" si="73"/>
        <v>4310.3999999999996</v>
      </c>
      <c r="AA109" s="90">
        <f t="shared" si="74"/>
        <v>3960</v>
      </c>
      <c r="AB109" s="90">
        <f t="shared" si="75"/>
        <v>3610.8</v>
      </c>
      <c r="AC109" s="90">
        <f t="shared" si="76"/>
        <v>3260.4</v>
      </c>
      <c r="AE109" s="75">
        <f t="shared" si="77"/>
        <v>400</v>
      </c>
      <c r="AF109" s="87">
        <f t="shared" si="78"/>
        <v>5800</v>
      </c>
      <c r="AG109" s="87">
        <f t="shared" si="79"/>
        <v>5860.8</v>
      </c>
      <c r="AH109" s="87">
        <f t="shared" si="80"/>
        <v>6010.4</v>
      </c>
      <c r="AI109" s="87">
        <f t="shared" si="81"/>
        <v>6160</v>
      </c>
      <c r="AJ109" s="87">
        <f t="shared" si="82"/>
        <v>6310.8</v>
      </c>
      <c r="AK109" s="87">
        <f t="shared" si="83"/>
        <v>6460.4</v>
      </c>
      <c r="AM109" s="87">
        <f t="shared" si="84"/>
        <v>400</v>
      </c>
      <c r="AN109" s="87">
        <f t="shared" si="85"/>
        <v>-139.19999999999982</v>
      </c>
      <c r="AO109" s="87">
        <f t="shared" si="86"/>
        <v>-489.60000000000036</v>
      </c>
      <c r="AP109" s="87">
        <f t="shared" si="87"/>
        <v>-840</v>
      </c>
      <c r="AQ109" s="87">
        <f t="shared" si="88"/>
        <v>-1189.1999999999998</v>
      </c>
      <c r="AR109" s="87">
        <f t="shared" si="89"/>
        <v>-1539.6</v>
      </c>
      <c r="AT109" s="87">
        <f t="shared" si="90"/>
        <v>400</v>
      </c>
      <c r="AU109" s="87">
        <f t="shared" si="91"/>
        <v>60.800000000000182</v>
      </c>
      <c r="AV109" s="87">
        <f t="shared" si="92"/>
        <v>210.39999999999964</v>
      </c>
      <c r="AW109" s="87">
        <f t="shared" si="93"/>
        <v>360</v>
      </c>
      <c r="AX109" s="87">
        <f t="shared" si="94"/>
        <v>510.80000000000018</v>
      </c>
      <c r="AY109" s="87">
        <f t="shared" si="95"/>
        <v>660.39999999999964</v>
      </c>
      <c r="BA109" s="75">
        <f t="shared" si="96"/>
        <v>400</v>
      </c>
      <c r="BB109" s="91">
        <f t="shared" si="97"/>
        <v>-139.19999999999982</v>
      </c>
      <c r="BC109" s="91">
        <f t="shared" si="98"/>
        <v>-489.60000000000036</v>
      </c>
      <c r="BD109" s="91">
        <f t="shared" si="99"/>
        <v>-840</v>
      </c>
      <c r="BE109" s="91">
        <f t="shared" si="100"/>
        <v>-1189.1999999999998</v>
      </c>
      <c r="BF109" s="91">
        <f t="shared" si="101"/>
        <v>-1539.6</v>
      </c>
      <c r="BG109" s="91">
        <f t="shared" si="102"/>
        <v>60.800000000000182</v>
      </c>
      <c r="BH109" s="91">
        <f t="shared" si="103"/>
        <v>210.39999999999964</v>
      </c>
      <c r="BI109" s="91">
        <f t="shared" si="104"/>
        <v>360</v>
      </c>
      <c r="BJ109" s="91">
        <f t="shared" si="105"/>
        <v>510.80000000000018</v>
      </c>
      <c r="BK109" s="91">
        <f t="shared" si="106"/>
        <v>660.39999999999964</v>
      </c>
      <c r="BM109" s="75">
        <f t="shared" si="107"/>
        <v>400</v>
      </c>
      <c r="BN109" s="92">
        <f t="shared" si="108"/>
        <v>-2.8999999999999963E-2</v>
      </c>
      <c r="BO109" s="92">
        <f t="shared" si="109"/>
        <v>-0.10200000000000008</v>
      </c>
      <c r="BP109" s="92">
        <f t="shared" si="110"/>
        <v>-0.17499999999999999</v>
      </c>
      <c r="BQ109" s="92">
        <f t="shared" si="111"/>
        <v>-0.24774999999999997</v>
      </c>
      <c r="BR109" s="92">
        <f t="shared" si="112"/>
        <v>-0.32074999999999998</v>
      </c>
      <c r="BS109" s="92">
        <f t="shared" si="113"/>
        <v>1.0482758620689687E-2</v>
      </c>
      <c r="BT109" s="92">
        <f t="shared" si="114"/>
        <v>3.6275862068965457E-2</v>
      </c>
      <c r="BU109" s="92">
        <f t="shared" si="115"/>
        <v>6.2068965517241378E-2</v>
      </c>
      <c r="BV109" s="92">
        <f t="shared" si="116"/>
        <v>8.8068965517241415E-2</v>
      </c>
      <c r="BW109" s="92">
        <f t="shared" si="117"/>
        <v>0.11386206896551718</v>
      </c>
    </row>
    <row r="110" spans="1:75" s="75" customFormat="1" x14ac:dyDescent="0.25">
      <c r="A110" s="81" t="s">
        <v>34</v>
      </c>
      <c r="W110" s="75">
        <v>410</v>
      </c>
      <c r="X110" s="87">
        <f t="shared" si="71"/>
        <v>4920</v>
      </c>
      <c r="Y110" s="90">
        <f t="shared" si="72"/>
        <v>4780.8</v>
      </c>
      <c r="Z110" s="90">
        <f t="shared" si="73"/>
        <v>4430.3999999999996</v>
      </c>
      <c r="AA110" s="90">
        <f t="shared" si="74"/>
        <v>4080</v>
      </c>
      <c r="AB110" s="90">
        <f t="shared" si="75"/>
        <v>3730.8</v>
      </c>
      <c r="AC110" s="90">
        <f t="shared" si="76"/>
        <v>3380.4</v>
      </c>
      <c r="AE110" s="75">
        <f t="shared" si="77"/>
        <v>410</v>
      </c>
      <c r="AF110" s="87">
        <f t="shared" si="78"/>
        <v>5920</v>
      </c>
      <c r="AG110" s="87">
        <f t="shared" si="79"/>
        <v>5980.8</v>
      </c>
      <c r="AH110" s="87">
        <f t="shared" si="80"/>
        <v>6130.4</v>
      </c>
      <c r="AI110" s="87">
        <f t="shared" si="81"/>
        <v>6280</v>
      </c>
      <c r="AJ110" s="87">
        <f t="shared" si="82"/>
        <v>6430.8</v>
      </c>
      <c r="AK110" s="87">
        <f t="shared" si="83"/>
        <v>6580.4</v>
      </c>
      <c r="AM110" s="87">
        <f t="shared" si="84"/>
        <v>410</v>
      </c>
      <c r="AN110" s="87">
        <f t="shared" si="85"/>
        <v>-139.19999999999982</v>
      </c>
      <c r="AO110" s="87">
        <f t="shared" si="86"/>
        <v>-489.60000000000036</v>
      </c>
      <c r="AP110" s="87">
        <f t="shared" si="87"/>
        <v>-840</v>
      </c>
      <c r="AQ110" s="87">
        <f t="shared" si="88"/>
        <v>-1189.1999999999998</v>
      </c>
      <c r="AR110" s="87">
        <f t="shared" si="89"/>
        <v>-1539.6</v>
      </c>
      <c r="AT110" s="87">
        <f t="shared" si="90"/>
        <v>410</v>
      </c>
      <c r="AU110" s="87">
        <f t="shared" si="91"/>
        <v>60.800000000000182</v>
      </c>
      <c r="AV110" s="87">
        <f t="shared" si="92"/>
        <v>210.39999999999964</v>
      </c>
      <c r="AW110" s="87">
        <f t="shared" si="93"/>
        <v>360</v>
      </c>
      <c r="AX110" s="87">
        <f t="shared" si="94"/>
        <v>510.80000000000018</v>
      </c>
      <c r="AY110" s="87">
        <f t="shared" si="95"/>
        <v>660.39999999999964</v>
      </c>
      <c r="BA110" s="75">
        <f t="shared" si="96"/>
        <v>410</v>
      </c>
      <c r="BB110" s="91">
        <f t="shared" si="97"/>
        <v>-139.19999999999982</v>
      </c>
      <c r="BC110" s="91">
        <f t="shared" si="98"/>
        <v>-489.60000000000036</v>
      </c>
      <c r="BD110" s="91">
        <f t="shared" si="99"/>
        <v>-840</v>
      </c>
      <c r="BE110" s="91">
        <f t="shared" si="100"/>
        <v>-1189.1999999999998</v>
      </c>
      <c r="BF110" s="91">
        <f t="shared" si="101"/>
        <v>-1539.6</v>
      </c>
      <c r="BG110" s="91">
        <f t="shared" si="102"/>
        <v>60.800000000000182</v>
      </c>
      <c r="BH110" s="91">
        <f t="shared" si="103"/>
        <v>210.39999999999964</v>
      </c>
      <c r="BI110" s="91">
        <f t="shared" si="104"/>
        <v>360</v>
      </c>
      <c r="BJ110" s="91">
        <f t="shared" si="105"/>
        <v>510.80000000000018</v>
      </c>
      <c r="BK110" s="91">
        <f t="shared" si="106"/>
        <v>660.39999999999964</v>
      </c>
      <c r="BM110" s="75">
        <f t="shared" si="107"/>
        <v>410</v>
      </c>
      <c r="BN110" s="92">
        <f t="shared" si="108"/>
        <v>-2.8292682926829231E-2</v>
      </c>
      <c r="BO110" s="92">
        <f t="shared" si="109"/>
        <v>-9.9512195121951294E-2</v>
      </c>
      <c r="BP110" s="92">
        <f t="shared" si="110"/>
        <v>-0.17073170731707318</v>
      </c>
      <c r="BQ110" s="92">
        <f t="shared" si="111"/>
        <v>-0.2417073170731707</v>
      </c>
      <c r="BR110" s="92">
        <f t="shared" si="112"/>
        <v>-0.31292682926829268</v>
      </c>
      <c r="BS110" s="92">
        <f t="shared" si="113"/>
        <v>1.0270270270270301E-2</v>
      </c>
      <c r="BT110" s="92">
        <f t="shared" si="114"/>
        <v>3.5540540540540476E-2</v>
      </c>
      <c r="BU110" s="92">
        <f t="shared" si="115"/>
        <v>6.0810810810810814E-2</v>
      </c>
      <c r="BV110" s="92">
        <f t="shared" si="116"/>
        <v>8.6283783783783818E-2</v>
      </c>
      <c r="BW110" s="92">
        <f t="shared" si="117"/>
        <v>0.111554054054054</v>
      </c>
    </row>
    <row r="111" spans="1:75" s="75" customFormat="1" x14ac:dyDescent="0.25">
      <c r="W111" s="75">
        <v>420</v>
      </c>
      <c r="X111" s="87">
        <f t="shared" si="71"/>
        <v>5040</v>
      </c>
      <c r="Y111" s="90">
        <f t="shared" si="72"/>
        <v>4900.8</v>
      </c>
      <c r="Z111" s="90">
        <f t="shared" si="73"/>
        <v>4550.3999999999996</v>
      </c>
      <c r="AA111" s="90">
        <f t="shared" si="74"/>
        <v>4200</v>
      </c>
      <c r="AB111" s="90">
        <f t="shared" si="75"/>
        <v>3850.8</v>
      </c>
      <c r="AC111" s="90">
        <f t="shared" si="76"/>
        <v>3500.4</v>
      </c>
      <c r="AE111" s="75">
        <f t="shared" si="77"/>
        <v>420</v>
      </c>
      <c r="AF111" s="87">
        <f t="shared" si="78"/>
        <v>6040</v>
      </c>
      <c r="AG111" s="87">
        <f t="shared" si="79"/>
        <v>6100.8</v>
      </c>
      <c r="AH111" s="87">
        <f t="shared" si="80"/>
        <v>6250.4</v>
      </c>
      <c r="AI111" s="87">
        <f t="shared" si="81"/>
        <v>6400</v>
      </c>
      <c r="AJ111" s="87">
        <f t="shared" si="82"/>
        <v>6550.8</v>
      </c>
      <c r="AK111" s="87">
        <f t="shared" si="83"/>
        <v>6700.4</v>
      </c>
      <c r="AM111" s="87">
        <f t="shared" si="84"/>
        <v>420</v>
      </c>
      <c r="AN111" s="87">
        <f t="shared" si="85"/>
        <v>-139.19999999999982</v>
      </c>
      <c r="AO111" s="87">
        <f t="shared" si="86"/>
        <v>-489.60000000000036</v>
      </c>
      <c r="AP111" s="87">
        <f t="shared" si="87"/>
        <v>-840</v>
      </c>
      <c r="AQ111" s="87">
        <f t="shared" si="88"/>
        <v>-1189.1999999999998</v>
      </c>
      <c r="AR111" s="87">
        <f t="shared" si="89"/>
        <v>-1539.6</v>
      </c>
      <c r="AT111" s="87">
        <f t="shared" si="90"/>
        <v>420</v>
      </c>
      <c r="AU111" s="87">
        <f t="shared" si="91"/>
        <v>60.800000000000182</v>
      </c>
      <c r="AV111" s="87">
        <f t="shared" si="92"/>
        <v>210.39999999999964</v>
      </c>
      <c r="AW111" s="87">
        <f t="shared" si="93"/>
        <v>360</v>
      </c>
      <c r="AX111" s="87">
        <f t="shared" si="94"/>
        <v>510.80000000000018</v>
      </c>
      <c r="AY111" s="87">
        <f t="shared" si="95"/>
        <v>660.39999999999964</v>
      </c>
      <c r="BA111" s="75">
        <f t="shared" si="96"/>
        <v>420</v>
      </c>
      <c r="BB111" s="91">
        <f t="shared" si="97"/>
        <v>-139.19999999999982</v>
      </c>
      <c r="BC111" s="91">
        <f t="shared" si="98"/>
        <v>-489.60000000000036</v>
      </c>
      <c r="BD111" s="91">
        <f t="shared" si="99"/>
        <v>-840</v>
      </c>
      <c r="BE111" s="91">
        <f t="shared" si="100"/>
        <v>-1189.1999999999998</v>
      </c>
      <c r="BF111" s="91">
        <f t="shared" si="101"/>
        <v>-1539.6</v>
      </c>
      <c r="BG111" s="91">
        <f t="shared" si="102"/>
        <v>60.800000000000182</v>
      </c>
      <c r="BH111" s="91">
        <f t="shared" si="103"/>
        <v>210.39999999999964</v>
      </c>
      <c r="BI111" s="91">
        <f t="shared" si="104"/>
        <v>360</v>
      </c>
      <c r="BJ111" s="91">
        <f t="shared" si="105"/>
        <v>510.80000000000018</v>
      </c>
      <c r="BK111" s="91">
        <f t="shared" si="106"/>
        <v>660.39999999999964</v>
      </c>
      <c r="BM111" s="75">
        <f t="shared" si="107"/>
        <v>420</v>
      </c>
      <c r="BN111" s="92">
        <f t="shared" si="108"/>
        <v>-2.7619047619047581E-2</v>
      </c>
      <c r="BO111" s="92">
        <f t="shared" si="109"/>
        <v>-9.7142857142857211E-2</v>
      </c>
      <c r="BP111" s="92">
        <f t="shared" si="110"/>
        <v>-0.16666666666666666</v>
      </c>
      <c r="BQ111" s="92">
        <f t="shared" si="111"/>
        <v>-0.23595238095238091</v>
      </c>
      <c r="BR111" s="92">
        <f t="shared" si="112"/>
        <v>-0.30547619047619046</v>
      </c>
      <c r="BS111" s="92">
        <f t="shared" si="113"/>
        <v>1.0066225165562943E-2</v>
      </c>
      <c r="BT111" s="92">
        <f t="shared" si="114"/>
        <v>3.4834437086092657E-2</v>
      </c>
      <c r="BU111" s="92">
        <f t="shared" si="115"/>
        <v>5.9602649006622516E-2</v>
      </c>
      <c r="BV111" s="92">
        <f t="shared" si="116"/>
        <v>8.4569536423841088E-2</v>
      </c>
      <c r="BW111" s="92">
        <f t="shared" si="117"/>
        <v>0.10933774834437079</v>
      </c>
    </row>
    <row r="112" spans="1:75" s="75" customFormat="1" x14ac:dyDescent="0.25">
      <c r="W112" s="75">
        <v>430</v>
      </c>
      <c r="X112" s="87">
        <f t="shared" si="71"/>
        <v>5160</v>
      </c>
      <c r="Y112" s="90">
        <f t="shared" si="72"/>
        <v>5020.8</v>
      </c>
      <c r="Z112" s="90">
        <f t="shared" si="73"/>
        <v>4670.3999999999996</v>
      </c>
      <c r="AA112" s="90">
        <f t="shared" si="74"/>
        <v>4320</v>
      </c>
      <c r="AB112" s="90">
        <f t="shared" si="75"/>
        <v>3970.8</v>
      </c>
      <c r="AC112" s="90">
        <f t="shared" si="76"/>
        <v>3620.4</v>
      </c>
      <c r="AE112" s="75">
        <f t="shared" si="77"/>
        <v>430</v>
      </c>
      <c r="AF112" s="87">
        <f t="shared" si="78"/>
        <v>6160</v>
      </c>
      <c r="AG112" s="87">
        <f t="shared" si="79"/>
        <v>6220.8</v>
      </c>
      <c r="AH112" s="87">
        <f t="shared" si="80"/>
        <v>6370.4</v>
      </c>
      <c r="AI112" s="87">
        <f t="shared" si="81"/>
        <v>6520</v>
      </c>
      <c r="AJ112" s="87">
        <f t="shared" si="82"/>
        <v>6670.8</v>
      </c>
      <c r="AK112" s="87">
        <f t="shared" si="83"/>
        <v>6820.4</v>
      </c>
      <c r="AM112" s="87">
        <f t="shared" si="84"/>
        <v>430</v>
      </c>
      <c r="AN112" s="87">
        <f t="shared" si="85"/>
        <v>-139.19999999999982</v>
      </c>
      <c r="AO112" s="87">
        <f t="shared" si="86"/>
        <v>-489.60000000000036</v>
      </c>
      <c r="AP112" s="87">
        <f t="shared" si="87"/>
        <v>-840</v>
      </c>
      <c r="AQ112" s="87">
        <f t="shared" si="88"/>
        <v>-1189.1999999999998</v>
      </c>
      <c r="AR112" s="87">
        <f t="shared" si="89"/>
        <v>-1539.6</v>
      </c>
      <c r="AT112" s="87">
        <f t="shared" si="90"/>
        <v>430</v>
      </c>
      <c r="AU112" s="87">
        <f t="shared" si="91"/>
        <v>60.800000000000182</v>
      </c>
      <c r="AV112" s="87">
        <f t="shared" si="92"/>
        <v>210.39999999999964</v>
      </c>
      <c r="AW112" s="87">
        <f t="shared" si="93"/>
        <v>360</v>
      </c>
      <c r="AX112" s="87">
        <f t="shared" si="94"/>
        <v>510.80000000000018</v>
      </c>
      <c r="AY112" s="87">
        <f t="shared" si="95"/>
        <v>660.39999999999964</v>
      </c>
      <c r="BA112" s="75">
        <f t="shared" si="96"/>
        <v>430</v>
      </c>
      <c r="BB112" s="91">
        <f t="shared" si="97"/>
        <v>-139.19999999999982</v>
      </c>
      <c r="BC112" s="91">
        <f t="shared" si="98"/>
        <v>-489.60000000000036</v>
      </c>
      <c r="BD112" s="91">
        <f t="shared" si="99"/>
        <v>-840</v>
      </c>
      <c r="BE112" s="91">
        <f t="shared" si="100"/>
        <v>-1189.1999999999998</v>
      </c>
      <c r="BF112" s="91">
        <f t="shared" si="101"/>
        <v>-1539.6</v>
      </c>
      <c r="BG112" s="91">
        <f t="shared" si="102"/>
        <v>60.800000000000182</v>
      </c>
      <c r="BH112" s="91">
        <f t="shared" si="103"/>
        <v>210.39999999999964</v>
      </c>
      <c r="BI112" s="91">
        <f t="shared" si="104"/>
        <v>360</v>
      </c>
      <c r="BJ112" s="91">
        <f t="shared" si="105"/>
        <v>510.80000000000018</v>
      </c>
      <c r="BK112" s="91">
        <f t="shared" si="106"/>
        <v>660.39999999999964</v>
      </c>
      <c r="BM112" s="75">
        <f t="shared" si="107"/>
        <v>430</v>
      </c>
      <c r="BN112" s="92">
        <f t="shared" si="108"/>
        <v>-2.6976744186046477E-2</v>
      </c>
      <c r="BO112" s="92">
        <f t="shared" si="109"/>
        <v>-9.4883720930232632E-2</v>
      </c>
      <c r="BP112" s="92">
        <f t="shared" si="110"/>
        <v>-0.16279069767441862</v>
      </c>
      <c r="BQ112" s="92">
        <f t="shared" si="111"/>
        <v>-0.23046511627906974</v>
      </c>
      <c r="BR112" s="92">
        <f t="shared" si="112"/>
        <v>-0.29837209302325579</v>
      </c>
      <c r="BS112" s="92">
        <f t="shared" si="113"/>
        <v>9.8701298701299005E-3</v>
      </c>
      <c r="BT112" s="92">
        <f t="shared" si="114"/>
        <v>3.4155844155844099E-2</v>
      </c>
      <c r="BU112" s="92">
        <f t="shared" si="115"/>
        <v>5.844155844155844E-2</v>
      </c>
      <c r="BV112" s="92">
        <f t="shared" si="116"/>
        <v>8.2922077922077952E-2</v>
      </c>
      <c r="BW112" s="92">
        <f t="shared" si="117"/>
        <v>0.10720779220779215</v>
      </c>
    </row>
    <row r="113" spans="1:75" s="75" customFormat="1" x14ac:dyDescent="0.25">
      <c r="W113" s="75">
        <v>440</v>
      </c>
      <c r="X113" s="87">
        <f t="shared" si="71"/>
        <v>5280</v>
      </c>
      <c r="Y113" s="90">
        <f t="shared" si="72"/>
        <v>5140.8</v>
      </c>
      <c r="Z113" s="90">
        <f t="shared" si="73"/>
        <v>4790.3999999999996</v>
      </c>
      <c r="AA113" s="90">
        <f t="shared" si="74"/>
        <v>4440</v>
      </c>
      <c r="AB113" s="90">
        <f t="shared" si="75"/>
        <v>4090.8</v>
      </c>
      <c r="AC113" s="90">
        <f t="shared" si="76"/>
        <v>3740.4</v>
      </c>
      <c r="AE113" s="75">
        <f t="shared" si="77"/>
        <v>440</v>
      </c>
      <c r="AF113" s="87">
        <f t="shared" si="78"/>
        <v>6280</v>
      </c>
      <c r="AG113" s="87">
        <f t="shared" si="79"/>
        <v>6340.8</v>
      </c>
      <c r="AH113" s="87">
        <f t="shared" si="80"/>
        <v>6490.4</v>
      </c>
      <c r="AI113" s="87">
        <f t="shared" si="81"/>
        <v>6640</v>
      </c>
      <c r="AJ113" s="87">
        <f t="shared" si="82"/>
        <v>6790.8</v>
      </c>
      <c r="AK113" s="87">
        <f t="shared" si="83"/>
        <v>6940.4</v>
      </c>
      <c r="AM113" s="87">
        <f t="shared" si="84"/>
        <v>440</v>
      </c>
      <c r="AN113" s="87">
        <f t="shared" si="85"/>
        <v>-139.19999999999982</v>
      </c>
      <c r="AO113" s="87">
        <f t="shared" si="86"/>
        <v>-489.60000000000036</v>
      </c>
      <c r="AP113" s="87">
        <f t="shared" si="87"/>
        <v>-840</v>
      </c>
      <c r="AQ113" s="87">
        <f t="shared" si="88"/>
        <v>-1189.1999999999998</v>
      </c>
      <c r="AR113" s="87">
        <f t="shared" si="89"/>
        <v>-1539.6</v>
      </c>
      <c r="AT113" s="87">
        <f t="shared" si="90"/>
        <v>440</v>
      </c>
      <c r="AU113" s="87">
        <f t="shared" si="91"/>
        <v>60.800000000000182</v>
      </c>
      <c r="AV113" s="87">
        <f t="shared" si="92"/>
        <v>210.39999999999964</v>
      </c>
      <c r="AW113" s="87">
        <f t="shared" si="93"/>
        <v>360</v>
      </c>
      <c r="AX113" s="87">
        <f t="shared" si="94"/>
        <v>510.80000000000018</v>
      </c>
      <c r="AY113" s="87">
        <f t="shared" si="95"/>
        <v>660.39999999999964</v>
      </c>
      <c r="BA113" s="75">
        <f t="shared" si="96"/>
        <v>440</v>
      </c>
      <c r="BB113" s="91">
        <f t="shared" si="97"/>
        <v>-139.19999999999982</v>
      </c>
      <c r="BC113" s="91">
        <f t="shared" si="98"/>
        <v>-489.60000000000036</v>
      </c>
      <c r="BD113" s="91">
        <f t="shared" si="99"/>
        <v>-840</v>
      </c>
      <c r="BE113" s="91">
        <f t="shared" si="100"/>
        <v>-1189.1999999999998</v>
      </c>
      <c r="BF113" s="91">
        <f t="shared" si="101"/>
        <v>-1539.6</v>
      </c>
      <c r="BG113" s="91">
        <f t="shared" si="102"/>
        <v>60.800000000000182</v>
      </c>
      <c r="BH113" s="91">
        <f t="shared" si="103"/>
        <v>210.39999999999964</v>
      </c>
      <c r="BI113" s="91">
        <f t="shared" si="104"/>
        <v>360</v>
      </c>
      <c r="BJ113" s="91">
        <f t="shared" si="105"/>
        <v>510.80000000000018</v>
      </c>
      <c r="BK113" s="91">
        <f t="shared" si="106"/>
        <v>660.39999999999964</v>
      </c>
      <c r="BM113" s="75">
        <f t="shared" si="107"/>
        <v>440</v>
      </c>
      <c r="BN113" s="92">
        <f t="shared" si="108"/>
        <v>-2.6363636363636329E-2</v>
      </c>
      <c r="BO113" s="92">
        <f t="shared" si="109"/>
        <v>-9.2727272727272797E-2</v>
      </c>
      <c r="BP113" s="92">
        <f t="shared" si="110"/>
        <v>-0.15909090909090909</v>
      </c>
      <c r="BQ113" s="92">
        <f t="shared" si="111"/>
        <v>-0.22522727272727269</v>
      </c>
      <c r="BR113" s="92">
        <f t="shared" si="112"/>
        <v>-0.29159090909090907</v>
      </c>
      <c r="BS113" s="92">
        <f t="shared" si="113"/>
        <v>9.6815286624204119E-3</v>
      </c>
      <c r="BT113" s="92">
        <f t="shared" si="114"/>
        <v>3.3503184713375739E-2</v>
      </c>
      <c r="BU113" s="92">
        <f t="shared" si="115"/>
        <v>5.7324840764331211E-2</v>
      </c>
      <c r="BV113" s="92">
        <f t="shared" si="116"/>
        <v>8.133757961783443E-2</v>
      </c>
      <c r="BW113" s="92">
        <f t="shared" si="117"/>
        <v>0.10515923566878975</v>
      </c>
    </row>
    <row r="114" spans="1:75" s="75" customFormat="1" x14ac:dyDescent="0.25">
      <c r="W114" s="75">
        <v>450</v>
      </c>
      <c r="X114" s="87">
        <f t="shared" si="71"/>
        <v>5400</v>
      </c>
      <c r="Y114" s="90">
        <f t="shared" si="72"/>
        <v>5260.8</v>
      </c>
      <c r="Z114" s="90">
        <f t="shared" si="73"/>
        <v>4910.3999999999996</v>
      </c>
      <c r="AA114" s="90">
        <f t="shared" si="74"/>
        <v>4560</v>
      </c>
      <c r="AB114" s="90">
        <f t="shared" si="75"/>
        <v>4210.8</v>
      </c>
      <c r="AC114" s="90">
        <f t="shared" si="76"/>
        <v>3860.4</v>
      </c>
      <c r="AE114" s="75">
        <f t="shared" si="77"/>
        <v>450</v>
      </c>
      <c r="AF114" s="87">
        <f t="shared" si="78"/>
        <v>6400</v>
      </c>
      <c r="AG114" s="87">
        <f t="shared" si="79"/>
        <v>6460.8</v>
      </c>
      <c r="AH114" s="87">
        <f t="shared" si="80"/>
        <v>6610.4</v>
      </c>
      <c r="AI114" s="87">
        <f t="shared" si="81"/>
        <v>6760</v>
      </c>
      <c r="AJ114" s="87">
        <f t="shared" si="82"/>
        <v>6910.8</v>
      </c>
      <c r="AK114" s="87">
        <f t="shared" si="83"/>
        <v>7060.4</v>
      </c>
      <c r="AM114" s="87">
        <f t="shared" si="84"/>
        <v>450</v>
      </c>
      <c r="AN114" s="87">
        <f t="shared" si="85"/>
        <v>-139.19999999999982</v>
      </c>
      <c r="AO114" s="87">
        <f t="shared" si="86"/>
        <v>-489.60000000000036</v>
      </c>
      <c r="AP114" s="87">
        <f t="shared" si="87"/>
        <v>-840</v>
      </c>
      <c r="AQ114" s="87">
        <f t="shared" si="88"/>
        <v>-1189.1999999999998</v>
      </c>
      <c r="AR114" s="87">
        <f t="shared" si="89"/>
        <v>-1539.6</v>
      </c>
      <c r="AT114" s="87">
        <f t="shared" si="90"/>
        <v>450</v>
      </c>
      <c r="AU114" s="87">
        <f t="shared" si="91"/>
        <v>60.800000000000182</v>
      </c>
      <c r="AV114" s="87">
        <f t="shared" si="92"/>
        <v>210.39999999999964</v>
      </c>
      <c r="AW114" s="87">
        <f t="shared" si="93"/>
        <v>360</v>
      </c>
      <c r="AX114" s="87">
        <f t="shared" si="94"/>
        <v>510.80000000000018</v>
      </c>
      <c r="AY114" s="87">
        <f t="shared" si="95"/>
        <v>660.39999999999964</v>
      </c>
      <c r="BA114" s="75">
        <f t="shared" si="96"/>
        <v>450</v>
      </c>
      <c r="BB114" s="91">
        <f t="shared" si="97"/>
        <v>-139.19999999999982</v>
      </c>
      <c r="BC114" s="91">
        <f t="shared" si="98"/>
        <v>-489.60000000000036</v>
      </c>
      <c r="BD114" s="91">
        <f t="shared" si="99"/>
        <v>-840</v>
      </c>
      <c r="BE114" s="91">
        <f t="shared" si="100"/>
        <v>-1189.1999999999998</v>
      </c>
      <c r="BF114" s="91">
        <f t="shared" si="101"/>
        <v>-1539.6</v>
      </c>
      <c r="BG114" s="91">
        <f t="shared" si="102"/>
        <v>60.800000000000182</v>
      </c>
      <c r="BH114" s="91">
        <f t="shared" si="103"/>
        <v>210.39999999999964</v>
      </c>
      <c r="BI114" s="91">
        <f t="shared" si="104"/>
        <v>360</v>
      </c>
      <c r="BJ114" s="91">
        <f t="shared" si="105"/>
        <v>510.80000000000018</v>
      </c>
      <c r="BK114" s="91">
        <f t="shared" si="106"/>
        <v>660.39999999999964</v>
      </c>
      <c r="BM114" s="75">
        <f t="shared" si="107"/>
        <v>450</v>
      </c>
      <c r="BN114" s="92">
        <f t="shared" si="108"/>
        <v>-2.5777777777777743E-2</v>
      </c>
      <c r="BO114" s="92">
        <f t="shared" si="109"/>
        <v>-9.0666666666666729E-2</v>
      </c>
      <c r="BP114" s="92">
        <f t="shared" si="110"/>
        <v>-0.15555555555555556</v>
      </c>
      <c r="BQ114" s="92">
        <f t="shared" si="111"/>
        <v>-0.22022222222222218</v>
      </c>
      <c r="BR114" s="92">
        <f t="shared" si="112"/>
        <v>-0.28511111111111109</v>
      </c>
      <c r="BS114" s="92">
        <f t="shared" si="113"/>
        <v>9.5000000000000293E-3</v>
      </c>
      <c r="BT114" s="92">
        <f t="shared" si="114"/>
        <v>3.2874999999999946E-2</v>
      </c>
      <c r="BU114" s="92">
        <f t="shared" si="115"/>
        <v>5.6250000000000001E-2</v>
      </c>
      <c r="BV114" s="92">
        <f t="shared" si="116"/>
        <v>7.9812500000000022E-2</v>
      </c>
      <c r="BW114" s="92">
        <f t="shared" si="117"/>
        <v>0.10318749999999995</v>
      </c>
    </row>
    <row r="115" spans="1:75" s="75" customFormat="1" x14ac:dyDescent="0.25">
      <c r="W115" s="75">
        <v>460</v>
      </c>
      <c r="X115" s="87">
        <f t="shared" si="71"/>
        <v>5520</v>
      </c>
      <c r="Y115" s="90">
        <f t="shared" si="72"/>
        <v>5380.8</v>
      </c>
      <c r="Z115" s="90">
        <f t="shared" si="73"/>
        <v>5030.3999999999996</v>
      </c>
      <c r="AA115" s="90">
        <f t="shared" si="74"/>
        <v>4680</v>
      </c>
      <c r="AB115" s="90">
        <f t="shared" si="75"/>
        <v>4330.8</v>
      </c>
      <c r="AC115" s="90">
        <f t="shared" si="76"/>
        <v>3980.4</v>
      </c>
      <c r="AE115" s="75">
        <f t="shared" si="77"/>
        <v>460</v>
      </c>
      <c r="AF115" s="87">
        <f t="shared" si="78"/>
        <v>6520</v>
      </c>
      <c r="AG115" s="87">
        <f t="shared" si="79"/>
        <v>6580.8</v>
      </c>
      <c r="AH115" s="87">
        <f t="shared" si="80"/>
        <v>6730.4</v>
      </c>
      <c r="AI115" s="87">
        <f t="shared" si="81"/>
        <v>6880</v>
      </c>
      <c r="AJ115" s="87">
        <f t="shared" si="82"/>
        <v>7030.8</v>
      </c>
      <c r="AK115" s="87">
        <f t="shared" si="83"/>
        <v>7180.4</v>
      </c>
      <c r="AM115" s="87">
        <f t="shared" si="84"/>
        <v>460</v>
      </c>
      <c r="AN115" s="87">
        <f t="shared" si="85"/>
        <v>-139.19999999999982</v>
      </c>
      <c r="AO115" s="87">
        <f t="shared" si="86"/>
        <v>-489.60000000000036</v>
      </c>
      <c r="AP115" s="87">
        <f t="shared" si="87"/>
        <v>-840</v>
      </c>
      <c r="AQ115" s="87">
        <f t="shared" si="88"/>
        <v>-1189.1999999999998</v>
      </c>
      <c r="AR115" s="87">
        <f t="shared" si="89"/>
        <v>-1539.6</v>
      </c>
      <c r="AT115" s="87">
        <f t="shared" si="90"/>
        <v>460</v>
      </c>
      <c r="AU115" s="87">
        <f t="shared" si="91"/>
        <v>60.800000000000182</v>
      </c>
      <c r="AV115" s="87">
        <f t="shared" si="92"/>
        <v>210.39999999999964</v>
      </c>
      <c r="AW115" s="87">
        <f t="shared" si="93"/>
        <v>360</v>
      </c>
      <c r="AX115" s="87">
        <f t="shared" si="94"/>
        <v>510.80000000000018</v>
      </c>
      <c r="AY115" s="87">
        <f t="shared" si="95"/>
        <v>660.39999999999964</v>
      </c>
      <c r="BA115" s="75">
        <f t="shared" si="96"/>
        <v>460</v>
      </c>
      <c r="BB115" s="91">
        <f t="shared" si="97"/>
        <v>-139.19999999999982</v>
      </c>
      <c r="BC115" s="91">
        <f t="shared" si="98"/>
        <v>-489.60000000000036</v>
      </c>
      <c r="BD115" s="91">
        <f t="shared" si="99"/>
        <v>-840</v>
      </c>
      <c r="BE115" s="91">
        <f t="shared" si="100"/>
        <v>-1189.1999999999998</v>
      </c>
      <c r="BF115" s="91">
        <f t="shared" si="101"/>
        <v>-1539.6</v>
      </c>
      <c r="BG115" s="91">
        <f t="shared" si="102"/>
        <v>60.800000000000182</v>
      </c>
      <c r="BH115" s="91">
        <f t="shared" si="103"/>
        <v>210.39999999999964</v>
      </c>
      <c r="BI115" s="91">
        <f t="shared" si="104"/>
        <v>360</v>
      </c>
      <c r="BJ115" s="91">
        <f t="shared" si="105"/>
        <v>510.80000000000018</v>
      </c>
      <c r="BK115" s="91">
        <f t="shared" si="106"/>
        <v>660.39999999999964</v>
      </c>
      <c r="BM115" s="75">
        <f t="shared" si="107"/>
        <v>460</v>
      </c>
      <c r="BN115" s="92">
        <f t="shared" si="108"/>
        <v>-2.5217391304347792E-2</v>
      </c>
      <c r="BO115" s="92">
        <f t="shared" si="109"/>
        <v>-8.8695652173913106E-2</v>
      </c>
      <c r="BP115" s="92">
        <f t="shared" si="110"/>
        <v>-0.15217391304347827</v>
      </c>
      <c r="BQ115" s="92">
        <f t="shared" si="111"/>
        <v>-0.21543478260869561</v>
      </c>
      <c r="BR115" s="92">
        <f t="shared" si="112"/>
        <v>-0.27891304347826085</v>
      </c>
      <c r="BS115" s="92">
        <f t="shared" si="113"/>
        <v>9.3251533742331576E-3</v>
      </c>
      <c r="BT115" s="92">
        <f t="shared" si="114"/>
        <v>3.2269938650306695E-2</v>
      </c>
      <c r="BU115" s="92">
        <f t="shared" si="115"/>
        <v>5.5214723926380369E-2</v>
      </c>
      <c r="BV115" s="92">
        <f t="shared" si="116"/>
        <v>7.8343558282208611E-2</v>
      </c>
      <c r="BW115" s="92">
        <f t="shared" si="117"/>
        <v>0.10128834355828216</v>
      </c>
    </row>
    <row r="116" spans="1:75" s="75" customFormat="1" x14ac:dyDescent="0.25">
      <c r="W116" s="75">
        <v>470</v>
      </c>
      <c r="X116" s="87">
        <f t="shared" si="71"/>
        <v>5640</v>
      </c>
      <c r="Y116" s="90">
        <f t="shared" si="72"/>
        <v>5500.8</v>
      </c>
      <c r="Z116" s="90">
        <f t="shared" si="73"/>
        <v>5150.3999999999996</v>
      </c>
      <c r="AA116" s="90">
        <f t="shared" si="74"/>
        <v>4800</v>
      </c>
      <c r="AB116" s="90">
        <f t="shared" si="75"/>
        <v>4450.8</v>
      </c>
      <c r="AC116" s="90">
        <f t="shared" si="76"/>
        <v>4100.3999999999996</v>
      </c>
      <c r="AE116" s="75">
        <f t="shared" si="77"/>
        <v>470</v>
      </c>
      <c r="AF116" s="87">
        <f t="shared" si="78"/>
        <v>6640</v>
      </c>
      <c r="AG116" s="87">
        <f t="shared" si="79"/>
        <v>6700.8</v>
      </c>
      <c r="AH116" s="87">
        <f t="shared" si="80"/>
        <v>6850.4</v>
      </c>
      <c r="AI116" s="87">
        <f t="shared" si="81"/>
        <v>7000</v>
      </c>
      <c r="AJ116" s="87">
        <f t="shared" si="82"/>
        <v>7150.8</v>
      </c>
      <c r="AK116" s="87">
        <f t="shared" si="83"/>
        <v>7300.4</v>
      </c>
      <c r="AM116" s="87">
        <f t="shared" si="84"/>
        <v>470</v>
      </c>
      <c r="AN116" s="87">
        <f t="shared" si="85"/>
        <v>-139.19999999999982</v>
      </c>
      <c r="AO116" s="87">
        <f t="shared" si="86"/>
        <v>-489.60000000000036</v>
      </c>
      <c r="AP116" s="87">
        <f t="shared" si="87"/>
        <v>-840</v>
      </c>
      <c r="AQ116" s="87">
        <f t="shared" si="88"/>
        <v>-1189.1999999999998</v>
      </c>
      <c r="AR116" s="87">
        <f t="shared" si="89"/>
        <v>-1539.6000000000004</v>
      </c>
      <c r="AT116" s="87">
        <f t="shared" si="90"/>
        <v>470</v>
      </c>
      <c r="AU116" s="87">
        <f t="shared" si="91"/>
        <v>60.800000000000182</v>
      </c>
      <c r="AV116" s="87">
        <f t="shared" si="92"/>
        <v>210.39999999999964</v>
      </c>
      <c r="AW116" s="87">
        <f t="shared" si="93"/>
        <v>360</v>
      </c>
      <c r="AX116" s="87">
        <f t="shared" si="94"/>
        <v>510.80000000000018</v>
      </c>
      <c r="AY116" s="87">
        <f t="shared" si="95"/>
        <v>660.39999999999964</v>
      </c>
      <c r="BA116" s="75">
        <f t="shared" si="96"/>
        <v>470</v>
      </c>
      <c r="BB116" s="91">
        <f t="shared" si="97"/>
        <v>-139.19999999999982</v>
      </c>
      <c r="BC116" s="91">
        <f t="shared" si="98"/>
        <v>-489.60000000000036</v>
      </c>
      <c r="BD116" s="91">
        <f t="shared" si="99"/>
        <v>-840</v>
      </c>
      <c r="BE116" s="91">
        <f t="shared" si="100"/>
        <v>-1189.1999999999998</v>
      </c>
      <c r="BF116" s="91">
        <f t="shared" si="101"/>
        <v>-1539.6000000000004</v>
      </c>
      <c r="BG116" s="91">
        <f t="shared" si="102"/>
        <v>60.800000000000182</v>
      </c>
      <c r="BH116" s="91">
        <f t="shared" si="103"/>
        <v>210.39999999999964</v>
      </c>
      <c r="BI116" s="91">
        <f t="shared" si="104"/>
        <v>360</v>
      </c>
      <c r="BJ116" s="91">
        <f t="shared" si="105"/>
        <v>510.80000000000018</v>
      </c>
      <c r="BK116" s="91">
        <f t="shared" si="106"/>
        <v>660.39999999999964</v>
      </c>
      <c r="BM116" s="75">
        <f t="shared" si="107"/>
        <v>470</v>
      </c>
      <c r="BN116" s="92">
        <f t="shared" si="108"/>
        <v>-2.4680851063829754E-2</v>
      </c>
      <c r="BO116" s="92">
        <f t="shared" si="109"/>
        <v>-8.6808510638297934E-2</v>
      </c>
      <c r="BP116" s="92">
        <f t="shared" si="110"/>
        <v>-0.14893617021276595</v>
      </c>
      <c r="BQ116" s="92">
        <f t="shared" si="111"/>
        <v>-0.21085106382978719</v>
      </c>
      <c r="BR116" s="92">
        <f t="shared" si="112"/>
        <v>-0.27297872340425539</v>
      </c>
      <c r="BS116" s="92">
        <f t="shared" si="113"/>
        <v>9.156626506024123E-3</v>
      </c>
      <c r="BT116" s="92">
        <f t="shared" si="114"/>
        <v>3.168674698795175E-2</v>
      </c>
      <c r="BU116" s="92">
        <f t="shared" si="115"/>
        <v>5.4216867469879519E-2</v>
      </c>
      <c r="BV116" s="92">
        <f t="shared" si="116"/>
        <v>7.692771084337352E-2</v>
      </c>
      <c r="BW116" s="92">
        <f t="shared" si="117"/>
        <v>9.9457831325301144E-2</v>
      </c>
    </row>
    <row r="117" spans="1:75" s="75" customFormat="1" x14ac:dyDescent="0.25">
      <c r="W117" s="75">
        <v>480</v>
      </c>
      <c r="X117" s="87">
        <f t="shared" si="71"/>
        <v>5760</v>
      </c>
      <c r="Y117" s="90">
        <f t="shared" si="72"/>
        <v>5620.8</v>
      </c>
      <c r="Z117" s="90">
        <f t="shared" si="73"/>
        <v>5270.4</v>
      </c>
      <c r="AA117" s="90">
        <f t="shared" si="74"/>
        <v>4920</v>
      </c>
      <c r="AB117" s="90">
        <f t="shared" si="75"/>
        <v>4570.8</v>
      </c>
      <c r="AC117" s="90">
        <f t="shared" si="76"/>
        <v>4220.3999999999996</v>
      </c>
      <c r="AE117" s="75">
        <f t="shared" si="77"/>
        <v>480</v>
      </c>
      <c r="AF117" s="87">
        <f t="shared" si="78"/>
        <v>6760</v>
      </c>
      <c r="AG117" s="87">
        <f t="shared" si="79"/>
        <v>6820.8</v>
      </c>
      <c r="AH117" s="87">
        <f t="shared" si="80"/>
        <v>6970.4</v>
      </c>
      <c r="AI117" s="87">
        <f t="shared" si="81"/>
        <v>7120</v>
      </c>
      <c r="AJ117" s="87">
        <f t="shared" si="82"/>
        <v>7270.8</v>
      </c>
      <c r="AK117" s="87">
        <f t="shared" si="83"/>
        <v>7420.4</v>
      </c>
      <c r="AM117" s="87">
        <f t="shared" si="84"/>
        <v>480</v>
      </c>
      <c r="AN117" s="87">
        <f t="shared" si="85"/>
        <v>-139.19999999999982</v>
      </c>
      <c r="AO117" s="87">
        <f t="shared" si="86"/>
        <v>-489.60000000000036</v>
      </c>
      <c r="AP117" s="87">
        <f t="shared" si="87"/>
        <v>-840</v>
      </c>
      <c r="AQ117" s="87">
        <f t="shared" si="88"/>
        <v>-1189.1999999999998</v>
      </c>
      <c r="AR117" s="87">
        <f t="shared" si="89"/>
        <v>-1539.6000000000004</v>
      </c>
      <c r="AT117" s="87">
        <f t="shared" si="90"/>
        <v>480</v>
      </c>
      <c r="AU117" s="87">
        <f t="shared" si="91"/>
        <v>60.800000000000182</v>
      </c>
      <c r="AV117" s="87">
        <f t="shared" si="92"/>
        <v>210.39999999999964</v>
      </c>
      <c r="AW117" s="87">
        <f t="shared" si="93"/>
        <v>360</v>
      </c>
      <c r="AX117" s="87">
        <f t="shared" si="94"/>
        <v>510.80000000000018</v>
      </c>
      <c r="AY117" s="87">
        <f t="shared" si="95"/>
        <v>660.39999999999964</v>
      </c>
      <c r="BA117" s="75">
        <f t="shared" si="96"/>
        <v>480</v>
      </c>
      <c r="BB117" s="91">
        <f t="shared" si="97"/>
        <v>-139.19999999999982</v>
      </c>
      <c r="BC117" s="91">
        <f t="shared" si="98"/>
        <v>-489.60000000000036</v>
      </c>
      <c r="BD117" s="91">
        <f t="shared" si="99"/>
        <v>-840</v>
      </c>
      <c r="BE117" s="91">
        <f t="shared" si="100"/>
        <v>-1189.1999999999998</v>
      </c>
      <c r="BF117" s="91">
        <f t="shared" si="101"/>
        <v>-1539.6000000000004</v>
      </c>
      <c r="BG117" s="91">
        <f t="shared" si="102"/>
        <v>60.800000000000182</v>
      </c>
      <c r="BH117" s="91">
        <f t="shared" si="103"/>
        <v>210.39999999999964</v>
      </c>
      <c r="BI117" s="91">
        <f t="shared" si="104"/>
        <v>360</v>
      </c>
      <c r="BJ117" s="91">
        <f t="shared" si="105"/>
        <v>510.80000000000018</v>
      </c>
      <c r="BK117" s="91">
        <f t="shared" si="106"/>
        <v>660.39999999999964</v>
      </c>
      <c r="BM117" s="75">
        <f t="shared" si="107"/>
        <v>480</v>
      </c>
      <c r="BN117" s="92">
        <f t="shared" si="108"/>
        <v>-2.4166666666666635E-2</v>
      </c>
      <c r="BO117" s="92">
        <f t="shared" si="109"/>
        <v>-8.5000000000000062E-2</v>
      </c>
      <c r="BP117" s="92">
        <f t="shared" si="110"/>
        <v>-0.14583333333333334</v>
      </c>
      <c r="BQ117" s="92">
        <f t="shared" si="111"/>
        <v>-0.2064583333333333</v>
      </c>
      <c r="BR117" s="92">
        <f t="shared" si="112"/>
        <v>-0.26729166666666671</v>
      </c>
      <c r="BS117" s="92">
        <f t="shared" si="113"/>
        <v>8.994082840236714E-3</v>
      </c>
      <c r="BT117" s="92">
        <f t="shared" si="114"/>
        <v>3.1124260355029531E-2</v>
      </c>
      <c r="BU117" s="92">
        <f t="shared" si="115"/>
        <v>5.3254437869822487E-2</v>
      </c>
      <c r="BV117" s="92">
        <f t="shared" si="116"/>
        <v>7.5562130177514814E-2</v>
      </c>
      <c r="BW117" s="92">
        <f t="shared" si="117"/>
        <v>9.7692307692307634E-2</v>
      </c>
    </row>
    <row r="118" spans="1:75" s="75" customFormat="1" x14ac:dyDescent="0.25">
      <c r="W118" s="75">
        <v>490</v>
      </c>
      <c r="X118" s="87">
        <f t="shared" si="71"/>
        <v>5880</v>
      </c>
      <c r="Y118" s="90">
        <f t="shared" si="72"/>
        <v>5740.8</v>
      </c>
      <c r="Z118" s="90">
        <f t="shared" si="73"/>
        <v>5390.4</v>
      </c>
      <c r="AA118" s="90">
        <f t="shared" si="74"/>
        <v>5040</v>
      </c>
      <c r="AB118" s="90">
        <f t="shared" si="75"/>
        <v>4690.8</v>
      </c>
      <c r="AC118" s="90">
        <f t="shared" si="76"/>
        <v>4340.3999999999996</v>
      </c>
      <c r="AE118" s="75">
        <f t="shared" si="77"/>
        <v>490</v>
      </c>
      <c r="AF118" s="87">
        <f t="shared" si="78"/>
        <v>6880</v>
      </c>
      <c r="AG118" s="87">
        <f t="shared" si="79"/>
        <v>6940.8</v>
      </c>
      <c r="AH118" s="87">
        <f t="shared" si="80"/>
        <v>7090.4</v>
      </c>
      <c r="AI118" s="87">
        <f t="shared" si="81"/>
        <v>7240</v>
      </c>
      <c r="AJ118" s="87">
        <f t="shared" si="82"/>
        <v>7390.8</v>
      </c>
      <c r="AK118" s="87">
        <f t="shared" si="83"/>
        <v>7540.4</v>
      </c>
      <c r="AM118" s="87">
        <f t="shared" si="84"/>
        <v>490</v>
      </c>
      <c r="AN118" s="87">
        <f t="shared" si="85"/>
        <v>-139.19999999999982</v>
      </c>
      <c r="AO118" s="87">
        <f t="shared" si="86"/>
        <v>-489.60000000000036</v>
      </c>
      <c r="AP118" s="87">
        <f t="shared" si="87"/>
        <v>-840</v>
      </c>
      <c r="AQ118" s="87">
        <f t="shared" si="88"/>
        <v>-1189.1999999999998</v>
      </c>
      <c r="AR118" s="87">
        <f t="shared" si="89"/>
        <v>-1539.6000000000004</v>
      </c>
      <c r="AT118" s="87">
        <f t="shared" si="90"/>
        <v>490</v>
      </c>
      <c r="AU118" s="87">
        <f t="shared" si="91"/>
        <v>60.800000000000182</v>
      </c>
      <c r="AV118" s="87">
        <f t="shared" si="92"/>
        <v>210.39999999999964</v>
      </c>
      <c r="AW118" s="87">
        <f t="shared" si="93"/>
        <v>360</v>
      </c>
      <c r="AX118" s="87">
        <f t="shared" si="94"/>
        <v>510.80000000000018</v>
      </c>
      <c r="AY118" s="87">
        <f t="shared" si="95"/>
        <v>660.39999999999964</v>
      </c>
      <c r="BA118" s="75">
        <f t="shared" si="96"/>
        <v>490</v>
      </c>
      <c r="BB118" s="91">
        <f t="shared" si="97"/>
        <v>-139.19999999999982</v>
      </c>
      <c r="BC118" s="91">
        <f t="shared" si="98"/>
        <v>-489.60000000000036</v>
      </c>
      <c r="BD118" s="91">
        <f t="shared" si="99"/>
        <v>-840</v>
      </c>
      <c r="BE118" s="91">
        <f t="shared" si="100"/>
        <v>-1189.1999999999998</v>
      </c>
      <c r="BF118" s="91">
        <f t="shared" si="101"/>
        <v>-1539.6000000000004</v>
      </c>
      <c r="BG118" s="91">
        <f t="shared" si="102"/>
        <v>60.800000000000182</v>
      </c>
      <c r="BH118" s="91">
        <f t="shared" si="103"/>
        <v>210.39999999999964</v>
      </c>
      <c r="BI118" s="91">
        <f t="shared" si="104"/>
        <v>360</v>
      </c>
      <c r="BJ118" s="91">
        <f t="shared" si="105"/>
        <v>510.80000000000018</v>
      </c>
      <c r="BK118" s="91">
        <f t="shared" si="106"/>
        <v>660.39999999999964</v>
      </c>
      <c r="BM118" s="75">
        <f t="shared" si="107"/>
        <v>490</v>
      </c>
      <c r="BN118" s="92">
        <f t="shared" si="108"/>
        <v>-2.367346938775507E-2</v>
      </c>
      <c r="BO118" s="92">
        <f t="shared" si="109"/>
        <v>-8.3265306122449048E-2</v>
      </c>
      <c r="BP118" s="92">
        <f t="shared" si="110"/>
        <v>-0.14285714285714285</v>
      </c>
      <c r="BQ118" s="92">
        <f t="shared" si="111"/>
        <v>-0.20224489795918366</v>
      </c>
      <c r="BR118" s="92">
        <f t="shared" si="112"/>
        <v>-0.26183673469387764</v>
      </c>
      <c r="BS118" s="92">
        <f t="shared" si="113"/>
        <v>8.8372093023256076E-3</v>
      </c>
      <c r="BT118" s="92">
        <f t="shared" si="114"/>
        <v>3.0581395348837158E-2</v>
      </c>
      <c r="BU118" s="92">
        <f t="shared" si="115"/>
        <v>5.232558139534884E-2</v>
      </c>
      <c r="BV118" s="92">
        <f t="shared" si="116"/>
        <v>7.4244186046511659E-2</v>
      </c>
      <c r="BW118" s="92">
        <f t="shared" si="117"/>
        <v>9.5988372093023203E-2</v>
      </c>
    </row>
    <row r="119" spans="1:75" s="75" customFormat="1" x14ac:dyDescent="0.25">
      <c r="W119" s="75">
        <v>500</v>
      </c>
      <c r="X119" s="87">
        <f t="shared" si="71"/>
        <v>6000</v>
      </c>
      <c r="Y119" s="90">
        <f t="shared" si="72"/>
        <v>5860.8</v>
      </c>
      <c r="Z119" s="90">
        <f t="shared" si="73"/>
        <v>5510.4</v>
      </c>
      <c r="AA119" s="90">
        <f t="shared" si="74"/>
        <v>5160</v>
      </c>
      <c r="AB119" s="90">
        <f t="shared" si="75"/>
        <v>4810.8</v>
      </c>
      <c r="AC119" s="90">
        <f t="shared" si="76"/>
        <v>4460.3999999999996</v>
      </c>
      <c r="AE119" s="75">
        <f t="shared" si="77"/>
        <v>500</v>
      </c>
      <c r="AF119" s="87">
        <f t="shared" si="78"/>
        <v>7000</v>
      </c>
      <c r="AG119" s="87">
        <f t="shared" si="79"/>
        <v>7060.8</v>
      </c>
      <c r="AH119" s="87">
        <f t="shared" si="80"/>
        <v>7210.4</v>
      </c>
      <c r="AI119" s="87">
        <f t="shared" si="81"/>
        <v>7360</v>
      </c>
      <c r="AJ119" s="87">
        <f t="shared" si="82"/>
        <v>7510.8</v>
      </c>
      <c r="AK119" s="87">
        <f t="shared" si="83"/>
        <v>7660.4</v>
      </c>
      <c r="AM119" s="87">
        <f t="shared" si="84"/>
        <v>500</v>
      </c>
      <c r="AN119" s="87">
        <f t="shared" si="85"/>
        <v>-139.19999999999982</v>
      </c>
      <c r="AO119" s="87">
        <f t="shared" si="86"/>
        <v>-489.60000000000036</v>
      </c>
      <c r="AP119" s="87">
        <f t="shared" si="87"/>
        <v>-840</v>
      </c>
      <c r="AQ119" s="87">
        <f t="shared" si="88"/>
        <v>-1189.1999999999998</v>
      </c>
      <c r="AR119" s="87">
        <f t="shared" si="89"/>
        <v>-1539.6000000000004</v>
      </c>
      <c r="AT119" s="87">
        <f t="shared" si="90"/>
        <v>500</v>
      </c>
      <c r="AU119" s="87">
        <f t="shared" si="91"/>
        <v>60.800000000000182</v>
      </c>
      <c r="AV119" s="87">
        <f t="shared" si="92"/>
        <v>210.39999999999964</v>
      </c>
      <c r="AW119" s="87">
        <f t="shared" si="93"/>
        <v>360</v>
      </c>
      <c r="AX119" s="87">
        <f t="shared" si="94"/>
        <v>510.80000000000018</v>
      </c>
      <c r="AY119" s="87">
        <f t="shared" si="95"/>
        <v>660.39999999999964</v>
      </c>
      <c r="BA119" s="75">
        <f t="shared" si="96"/>
        <v>500</v>
      </c>
      <c r="BB119" s="91">
        <f t="shared" si="97"/>
        <v>-139.19999999999982</v>
      </c>
      <c r="BC119" s="91">
        <f t="shared" si="98"/>
        <v>-489.60000000000036</v>
      </c>
      <c r="BD119" s="91">
        <f t="shared" si="99"/>
        <v>-840</v>
      </c>
      <c r="BE119" s="91">
        <f t="shared" si="100"/>
        <v>-1189.1999999999998</v>
      </c>
      <c r="BF119" s="91">
        <f t="shared" si="101"/>
        <v>-1539.6000000000004</v>
      </c>
      <c r="BG119" s="91">
        <f t="shared" si="102"/>
        <v>60.800000000000182</v>
      </c>
      <c r="BH119" s="91">
        <f t="shared" si="103"/>
        <v>210.39999999999964</v>
      </c>
      <c r="BI119" s="91">
        <f t="shared" si="104"/>
        <v>360</v>
      </c>
      <c r="BJ119" s="91">
        <f t="shared" si="105"/>
        <v>510.80000000000018</v>
      </c>
      <c r="BK119" s="91">
        <f t="shared" si="106"/>
        <v>660.39999999999964</v>
      </c>
      <c r="BM119" s="75">
        <f t="shared" si="107"/>
        <v>500</v>
      </c>
      <c r="BN119" s="92">
        <f t="shared" si="108"/>
        <v>-2.3199999999999971E-2</v>
      </c>
      <c r="BO119" s="92">
        <f t="shared" si="109"/>
        <v>-8.1600000000000061E-2</v>
      </c>
      <c r="BP119" s="92">
        <f t="shared" si="110"/>
        <v>-0.14000000000000001</v>
      </c>
      <c r="BQ119" s="92">
        <f t="shared" si="111"/>
        <v>-0.19819999999999996</v>
      </c>
      <c r="BR119" s="92">
        <f t="shared" si="112"/>
        <v>-0.25660000000000005</v>
      </c>
      <c r="BS119" s="92">
        <f t="shared" si="113"/>
        <v>8.6857142857143122E-3</v>
      </c>
      <c r="BT119" s="92">
        <f t="shared" si="114"/>
        <v>3.0057142857142807E-2</v>
      </c>
      <c r="BU119" s="92">
        <f t="shared" si="115"/>
        <v>5.1428571428571428E-2</v>
      </c>
      <c r="BV119" s="92">
        <f t="shared" si="116"/>
        <v>7.2971428571428604E-2</v>
      </c>
      <c r="BW119" s="92">
        <f t="shared" si="117"/>
        <v>9.4342857142857089E-2</v>
      </c>
    </row>
    <row r="120" spans="1:75" s="109" customFormat="1" x14ac:dyDescent="0.2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</row>
    <row r="121" spans="1:75" s="75" customFormat="1" x14ac:dyDescent="0.25"/>
    <row r="122" spans="1:75" s="75" customFormat="1" x14ac:dyDescent="0.25"/>
    <row r="123" spans="1:75" s="75" customFormat="1" x14ac:dyDescent="0.25"/>
    <row r="124" spans="1:75" s="75" customFormat="1" x14ac:dyDescent="0.25"/>
    <row r="125" spans="1:75" s="75" customFormat="1" x14ac:dyDescent="0.25"/>
    <row r="126" spans="1:75" s="75" customFormat="1" x14ac:dyDescent="0.25"/>
    <row r="127" spans="1:75" s="75" customFormat="1" x14ac:dyDescent="0.25"/>
    <row r="128" spans="1:75" s="75" customFormat="1" x14ac:dyDescent="0.25"/>
    <row r="129" s="75" customFormat="1" x14ac:dyDescent="0.25"/>
    <row r="130" s="75" customFormat="1" x14ac:dyDescent="0.25"/>
    <row r="131" s="75" customFormat="1" x14ac:dyDescent="0.25"/>
    <row r="132" s="75" customFormat="1" x14ac:dyDescent="0.25"/>
    <row r="133" s="75" customFormat="1" x14ac:dyDescent="0.25"/>
    <row r="134" s="75" customFormat="1" x14ac:dyDescent="0.25"/>
    <row r="135" s="75" customFormat="1" x14ac:dyDescent="0.25"/>
    <row r="136" s="75" customFormat="1" x14ac:dyDescent="0.25"/>
    <row r="137" s="75" customFormat="1" x14ac:dyDescent="0.25"/>
    <row r="138" s="75" customFormat="1" x14ac:dyDescent="0.25"/>
    <row r="139" s="75" customFormat="1" x14ac:dyDescent="0.25"/>
    <row r="140" s="75" customFormat="1" x14ac:dyDescent="0.25"/>
    <row r="141" s="75" customFormat="1" x14ac:dyDescent="0.25"/>
    <row r="142" s="75" customFormat="1" x14ac:dyDescent="0.25"/>
    <row r="143" s="75" customFormat="1" x14ac:dyDescent="0.25"/>
    <row r="144" s="75" customFormat="1" x14ac:dyDescent="0.25"/>
    <row r="145" s="109" customFormat="1" x14ac:dyDescent="0.25"/>
    <row r="146" s="109" customFormat="1" x14ac:dyDescent="0.25"/>
    <row r="147" s="109" customFormat="1" x14ac:dyDescent="0.25"/>
    <row r="148" s="109" customFormat="1" x14ac:dyDescent="0.25"/>
    <row r="149" s="109" customFormat="1" x14ac:dyDescent="0.25"/>
    <row r="150" s="109" customFormat="1" x14ac:dyDescent="0.25"/>
    <row r="151" s="109" customFormat="1" x14ac:dyDescent="0.25"/>
    <row r="152" s="109" customFormat="1" x14ac:dyDescent="0.25"/>
    <row r="153" s="109" customFormat="1" x14ac:dyDescent="0.25"/>
    <row r="154" s="109" customFormat="1" x14ac:dyDescent="0.25"/>
    <row r="155" s="109" customFormat="1" x14ac:dyDescent="0.25"/>
    <row r="156" s="109" customFormat="1" x14ac:dyDescent="0.25"/>
    <row r="157" s="109" customFormat="1" x14ac:dyDescent="0.25"/>
    <row r="158" s="109" customFormat="1" x14ac:dyDescent="0.25"/>
    <row r="159" s="109" customFormat="1" x14ac:dyDescent="0.25"/>
    <row r="160" s="109" customFormat="1" x14ac:dyDescent="0.25"/>
    <row r="161" s="109" customFormat="1" x14ac:dyDescent="0.25"/>
    <row r="162" s="109" customFormat="1" x14ac:dyDescent="0.25"/>
    <row r="163" s="109" customFormat="1" x14ac:dyDescent="0.25"/>
    <row r="164" s="109" customFormat="1" x14ac:dyDescent="0.25"/>
    <row r="165" s="109" customFormat="1" x14ac:dyDescent="0.25"/>
    <row r="166" s="109" customFormat="1" x14ac:dyDescent="0.25"/>
    <row r="167" s="109" customFormat="1" x14ac:dyDescent="0.25"/>
    <row r="168" s="109" customFormat="1" x14ac:dyDescent="0.25"/>
    <row r="169" s="109" customFormat="1" x14ac:dyDescent="0.25"/>
    <row r="170" s="109" customFormat="1" x14ac:dyDescent="0.25"/>
    <row r="171" s="109" customFormat="1" x14ac:dyDescent="0.25"/>
    <row r="172" s="109" customFormat="1" x14ac:dyDescent="0.25"/>
    <row r="173" s="109" customFormat="1" x14ac:dyDescent="0.25"/>
    <row r="174" s="109" customFormat="1" x14ac:dyDescent="0.25"/>
    <row r="175" s="109" customFormat="1" x14ac:dyDescent="0.25"/>
    <row r="176" s="109" customFormat="1" x14ac:dyDescent="0.25"/>
    <row r="177" s="109" customFormat="1" x14ac:dyDescent="0.25"/>
    <row r="178" s="109" customFormat="1" x14ac:dyDescent="0.25"/>
    <row r="179" s="109" customFormat="1" x14ac:dyDescent="0.25"/>
    <row r="180" s="109" customFormat="1" x14ac:dyDescent="0.25"/>
    <row r="181" s="109" customFormat="1" x14ac:dyDescent="0.25"/>
    <row r="182" s="109" customFormat="1" x14ac:dyDescent="0.25"/>
    <row r="183" s="109" customFormat="1" x14ac:dyDescent="0.25"/>
    <row r="184" s="109" customFormat="1" x14ac:dyDescent="0.25"/>
    <row r="185" s="109" customFormat="1" x14ac:dyDescent="0.25"/>
    <row r="186" s="109" customFormat="1" x14ac:dyDescent="0.25"/>
    <row r="187" s="109" customFormat="1" x14ac:dyDescent="0.25"/>
    <row r="188" s="109" customFormat="1" x14ac:dyDescent="0.25"/>
    <row r="189" s="109" customFormat="1" x14ac:dyDescent="0.25"/>
    <row r="190" s="109" customFormat="1" x14ac:dyDescent="0.25"/>
    <row r="191" s="109" customFormat="1" x14ac:dyDescent="0.25"/>
    <row r="192" s="75" customFormat="1" x14ac:dyDescent="0.25"/>
    <row r="193" s="75" customFormat="1" x14ac:dyDescent="0.25"/>
    <row r="194" s="75" customFormat="1" x14ac:dyDescent="0.25"/>
    <row r="195" s="75" customFormat="1" x14ac:dyDescent="0.25"/>
    <row r="196" s="75" customFormat="1" x14ac:dyDescent="0.25"/>
    <row r="197" s="75" customFormat="1" x14ac:dyDescent="0.25"/>
    <row r="198" s="75" customFormat="1" x14ac:dyDescent="0.25"/>
    <row r="199" s="75" customFormat="1" x14ac:dyDescent="0.25"/>
    <row r="200" s="75" customFormat="1" x14ac:dyDescent="0.25"/>
    <row r="201" s="75" customFormat="1" x14ac:dyDescent="0.25"/>
    <row r="202" s="75" customFormat="1" x14ac:dyDescent="0.25"/>
    <row r="203" s="75" customFormat="1" x14ac:dyDescent="0.25"/>
    <row r="204" s="75" customFormat="1" x14ac:dyDescent="0.25"/>
    <row r="205" s="75" customFormat="1" x14ac:dyDescent="0.25"/>
    <row r="206" s="75" customFormat="1" x14ac:dyDescent="0.25"/>
    <row r="207" s="75" customFormat="1" x14ac:dyDescent="0.25"/>
    <row r="208" s="75" customFormat="1" x14ac:dyDescent="0.25"/>
    <row r="209" s="75" customFormat="1" x14ac:dyDescent="0.25"/>
    <row r="210" s="75" customFormat="1" x14ac:dyDescent="0.25"/>
    <row r="211" s="75" customFormat="1" x14ac:dyDescent="0.25"/>
    <row r="212" s="75" customFormat="1" x14ac:dyDescent="0.25"/>
    <row r="213" s="75" customFormat="1" x14ac:dyDescent="0.25"/>
    <row r="214" s="75" customFormat="1" x14ac:dyDescent="0.25"/>
    <row r="215" s="75" customFormat="1" x14ac:dyDescent="0.25"/>
    <row r="216" s="75" customFormat="1" x14ac:dyDescent="0.25"/>
    <row r="217" s="75" customFormat="1" x14ac:dyDescent="0.25"/>
    <row r="218" s="75" customFormat="1" x14ac:dyDescent="0.25"/>
    <row r="219" s="75" customFormat="1" x14ac:dyDescent="0.25"/>
    <row r="220" s="75" customFormat="1" x14ac:dyDescent="0.25"/>
    <row r="221" s="75" customFormat="1" x14ac:dyDescent="0.25"/>
    <row r="222" s="75" customFormat="1" x14ac:dyDescent="0.25"/>
    <row r="223" s="75" customFormat="1" x14ac:dyDescent="0.25"/>
    <row r="224" s="75" customFormat="1" x14ac:dyDescent="0.25"/>
    <row r="225" s="75" customFormat="1" x14ac:dyDescent="0.25"/>
    <row r="226" s="75" customFormat="1" x14ac:dyDescent="0.25"/>
    <row r="227" s="75" customFormat="1" x14ac:dyDescent="0.25"/>
    <row r="228" s="75" customFormat="1" x14ac:dyDescent="0.25"/>
    <row r="229" s="75" customFormat="1" x14ac:dyDescent="0.25"/>
    <row r="230" s="75" customFormat="1" x14ac:dyDescent="0.25"/>
    <row r="231" s="75" customFormat="1" x14ac:dyDescent="0.25"/>
    <row r="232" s="75" customFormat="1" x14ac:dyDescent="0.25"/>
    <row r="233" s="75" customFormat="1" x14ac:dyDescent="0.25"/>
    <row r="234" s="75" customFormat="1" x14ac:dyDescent="0.25"/>
    <row r="235" s="75" customFormat="1" x14ac:dyDescent="0.25"/>
    <row r="236" s="75" customFormat="1" x14ac:dyDescent="0.25"/>
    <row r="237" s="75" customFormat="1" x14ac:dyDescent="0.25"/>
    <row r="238" s="75" customFormat="1" x14ac:dyDescent="0.25"/>
    <row r="239" s="75" customFormat="1" x14ac:dyDescent="0.25"/>
    <row r="240" s="75" customFormat="1" x14ac:dyDescent="0.25"/>
    <row r="241" s="75" customFormat="1" x14ac:dyDescent="0.25"/>
    <row r="242" s="75" customFormat="1" x14ac:dyDescent="0.25"/>
    <row r="243" s="75" customFormat="1" x14ac:dyDescent="0.25"/>
    <row r="244" s="75" customFormat="1" x14ac:dyDescent="0.25"/>
    <row r="245" s="75" customFormat="1" x14ac:dyDescent="0.25"/>
    <row r="246" s="75" customFormat="1" x14ac:dyDescent="0.25"/>
    <row r="247" s="75" customFormat="1" x14ac:dyDescent="0.25"/>
    <row r="248" s="75" customFormat="1" x14ac:dyDescent="0.25"/>
    <row r="249" s="75" customFormat="1" x14ac:dyDescent="0.25"/>
    <row r="250" s="75" customFormat="1" x14ac:dyDescent="0.25"/>
    <row r="251" s="75" customFormat="1" x14ac:dyDescent="0.25"/>
    <row r="252" s="75" customFormat="1" x14ac:dyDescent="0.25"/>
    <row r="253" s="75" customFormat="1" x14ac:dyDescent="0.25"/>
    <row r="254" s="75" customFormat="1" x14ac:dyDescent="0.25"/>
    <row r="255" s="75" customFormat="1" x14ac:dyDescent="0.25"/>
    <row r="256" s="75" customFormat="1" x14ac:dyDescent="0.25"/>
    <row r="257" s="75" customFormat="1" x14ac:dyDescent="0.25"/>
    <row r="258" s="75" customFormat="1" x14ac:dyDescent="0.25"/>
    <row r="259" s="75" customFormat="1" x14ac:dyDescent="0.25"/>
    <row r="260" s="75" customFormat="1" x14ac:dyDescent="0.25"/>
    <row r="261" s="75" customFormat="1" x14ac:dyDescent="0.25"/>
    <row r="262" s="75" customFormat="1" x14ac:dyDescent="0.25"/>
    <row r="263" s="75" customFormat="1" x14ac:dyDescent="0.25"/>
    <row r="264" s="75" customFormat="1" x14ac:dyDescent="0.25"/>
    <row r="265" s="75" customFormat="1" x14ac:dyDescent="0.25"/>
    <row r="266" s="75" customFormat="1" x14ac:dyDescent="0.25"/>
    <row r="267" s="75" customFormat="1" x14ac:dyDescent="0.25"/>
    <row r="268" s="75" customFormat="1" x14ac:dyDescent="0.25"/>
    <row r="269" s="75" customFormat="1" x14ac:dyDescent="0.25"/>
    <row r="270" s="75" customFormat="1" x14ac:dyDescent="0.25"/>
    <row r="271" s="75" customFormat="1" x14ac:dyDescent="0.25"/>
    <row r="272" s="75" customFormat="1" x14ac:dyDescent="0.25"/>
    <row r="273" s="75" customFormat="1" x14ac:dyDescent="0.25"/>
    <row r="274" s="75" customFormat="1" x14ac:dyDescent="0.25"/>
    <row r="275" s="75" customFormat="1" x14ac:dyDescent="0.25"/>
    <row r="276" s="75" customFormat="1" x14ac:dyDescent="0.25"/>
    <row r="277" s="75" customFormat="1" x14ac:dyDescent="0.25"/>
    <row r="278" s="75" customFormat="1" x14ac:dyDescent="0.25"/>
    <row r="279" s="75" customFormat="1" x14ac:dyDescent="0.25"/>
    <row r="280" s="75" customFormat="1" x14ac:dyDescent="0.25"/>
    <row r="281" s="75" customFormat="1" x14ac:dyDescent="0.25"/>
    <row r="282" s="75" customFormat="1" x14ac:dyDescent="0.25"/>
    <row r="283" s="75" customFormat="1" x14ac:dyDescent="0.25"/>
    <row r="284" s="75" customFormat="1" x14ac:dyDescent="0.25"/>
    <row r="285" s="75" customFormat="1" x14ac:dyDescent="0.25"/>
    <row r="286" s="75" customFormat="1" x14ac:dyDescent="0.25"/>
    <row r="287" s="75" customFormat="1" x14ac:dyDescent="0.25"/>
    <row r="288" s="75" customFormat="1" x14ac:dyDescent="0.25"/>
    <row r="289" s="75" customFormat="1" x14ac:dyDescent="0.25"/>
    <row r="290" s="75" customFormat="1" x14ac:dyDescent="0.25"/>
    <row r="291" s="75" customFormat="1" x14ac:dyDescent="0.25"/>
    <row r="292" s="75" customFormat="1" x14ac:dyDescent="0.25"/>
    <row r="293" s="75" customFormat="1" x14ac:dyDescent="0.25"/>
    <row r="294" s="75" customFormat="1" x14ac:dyDescent="0.25"/>
    <row r="295" s="75" customFormat="1" x14ac:dyDescent="0.25"/>
    <row r="296" s="75" customFormat="1" x14ac:dyDescent="0.25"/>
    <row r="297" s="75" customFormat="1" x14ac:dyDescent="0.25"/>
    <row r="298" s="75" customFormat="1" x14ac:dyDescent="0.25"/>
    <row r="299" s="75" customFormat="1" x14ac:dyDescent="0.25"/>
    <row r="300" s="75" customFormat="1" x14ac:dyDescent="0.25"/>
    <row r="301" s="75" customFormat="1" x14ac:dyDescent="0.25"/>
    <row r="302" s="75" customFormat="1" x14ac:dyDescent="0.25"/>
    <row r="303" s="75" customFormat="1" x14ac:dyDescent="0.25"/>
    <row r="304" s="75" customFormat="1" x14ac:dyDescent="0.25"/>
    <row r="305" s="75" customFormat="1" x14ac:dyDescent="0.25"/>
    <row r="306" s="75" customFormat="1" x14ac:dyDescent="0.25"/>
    <row r="307" s="75" customFormat="1" x14ac:dyDescent="0.25"/>
    <row r="308" s="75" customFormat="1" x14ac:dyDescent="0.25"/>
    <row r="309" s="75" customFormat="1" x14ac:dyDescent="0.25"/>
    <row r="310" s="75" customFormat="1" x14ac:dyDescent="0.25"/>
    <row r="311" s="75" customFormat="1" x14ac:dyDescent="0.25"/>
    <row r="312" s="75" customFormat="1" x14ac:dyDescent="0.25"/>
    <row r="313" s="75" customFormat="1" x14ac:dyDescent="0.25"/>
    <row r="314" s="75" customFormat="1" x14ac:dyDescent="0.25"/>
    <row r="315" s="75" customFormat="1" x14ac:dyDescent="0.25"/>
    <row r="316" s="75" customFormat="1" x14ac:dyDescent="0.25"/>
    <row r="317" s="75" customFormat="1" x14ac:dyDescent="0.25"/>
    <row r="318" s="75" customFormat="1" x14ac:dyDescent="0.25"/>
    <row r="319" s="75" customFormat="1" x14ac:dyDescent="0.25"/>
    <row r="320" s="75" customFormat="1" x14ac:dyDescent="0.25"/>
    <row r="321" s="75" customFormat="1" x14ac:dyDescent="0.25"/>
    <row r="322" s="75" customFormat="1" x14ac:dyDescent="0.25"/>
    <row r="323" s="75" customFormat="1" x14ac:dyDescent="0.25"/>
    <row r="324" s="75" customFormat="1" x14ac:dyDescent="0.25"/>
    <row r="325" s="75" customFormat="1" x14ac:dyDescent="0.25"/>
    <row r="326" s="75" customFormat="1" x14ac:dyDescent="0.25"/>
    <row r="327" s="75" customFormat="1" x14ac:dyDescent="0.25"/>
    <row r="328" s="75" customFormat="1" x14ac:dyDescent="0.25"/>
    <row r="329" s="75" customFormat="1" x14ac:dyDescent="0.25"/>
    <row r="330" s="75" customFormat="1" x14ac:dyDescent="0.25"/>
    <row r="331" s="75" customFormat="1" x14ac:dyDescent="0.25"/>
    <row r="332" s="75" customFormat="1" x14ac:dyDescent="0.25"/>
    <row r="333" s="75" customFormat="1" x14ac:dyDescent="0.25"/>
    <row r="334" s="75" customFormat="1" x14ac:dyDescent="0.25"/>
    <row r="335" s="75" customFormat="1" x14ac:dyDescent="0.25"/>
    <row r="336" s="75" customFormat="1" x14ac:dyDescent="0.25"/>
    <row r="337" s="75" customFormat="1" x14ac:dyDescent="0.25"/>
    <row r="338" s="75" customFormat="1" x14ac:dyDescent="0.25"/>
    <row r="339" s="75" customFormat="1" x14ac:dyDescent="0.25"/>
    <row r="340" s="75" customFormat="1" x14ac:dyDescent="0.25"/>
    <row r="341" s="75" customFormat="1" x14ac:dyDescent="0.25"/>
    <row r="342" s="75" customFormat="1" x14ac:dyDescent="0.25"/>
    <row r="343" s="75" customFormat="1" x14ac:dyDescent="0.25"/>
    <row r="344" s="75" customFormat="1" x14ac:dyDescent="0.25"/>
    <row r="345" s="75" customFormat="1" x14ac:dyDescent="0.25"/>
    <row r="346" s="75" customFormat="1" x14ac:dyDescent="0.25"/>
    <row r="347" s="75" customFormat="1" x14ac:dyDescent="0.25"/>
    <row r="348" s="75" customFormat="1" x14ac:dyDescent="0.25"/>
    <row r="349" s="75" customFormat="1" x14ac:dyDescent="0.25"/>
    <row r="350" s="75" customFormat="1" x14ac:dyDescent="0.25"/>
    <row r="351" s="75" customFormat="1" x14ac:dyDescent="0.25"/>
    <row r="352" s="75" customFormat="1" x14ac:dyDescent="0.25"/>
    <row r="353" s="75" customFormat="1" x14ac:dyDescent="0.25"/>
    <row r="354" s="75" customFormat="1" x14ac:dyDescent="0.25"/>
    <row r="355" s="75" customFormat="1" x14ac:dyDescent="0.25"/>
    <row r="356" s="75" customFormat="1" x14ac:dyDescent="0.25"/>
    <row r="357" s="75" customFormat="1" x14ac:dyDescent="0.25"/>
    <row r="358" s="75" customFormat="1" x14ac:dyDescent="0.25"/>
    <row r="359" s="75" customFormat="1" x14ac:dyDescent="0.25"/>
    <row r="360" s="75" customFormat="1" x14ac:dyDescent="0.25"/>
    <row r="361" s="75" customFormat="1" x14ac:dyDescent="0.25"/>
    <row r="362" s="75" customFormat="1" x14ac:dyDescent="0.25"/>
    <row r="363" s="75" customFormat="1" x14ac:dyDescent="0.25"/>
    <row r="364" s="75" customFormat="1" x14ac:dyDescent="0.25"/>
    <row r="365" s="75" customFormat="1" x14ac:dyDescent="0.25"/>
    <row r="366" s="75" customFormat="1" x14ac:dyDescent="0.25"/>
    <row r="367" s="75" customFormat="1" x14ac:dyDescent="0.25"/>
    <row r="368" s="75" customFormat="1" x14ac:dyDescent="0.25"/>
    <row r="369" s="75" customFormat="1" x14ac:dyDescent="0.25"/>
    <row r="370" s="109" customFormat="1" x14ac:dyDescent="0.25"/>
    <row r="371" s="109" customFormat="1" x14ac:dyDescent="0.25"/>
    <row r="372" s="109" customFormat="1" x14ac:dyDescent="0.25"/>
    <row r="373" s="109" customFormat="1" x14ac:dyDescent="0.25"/>
    <row r="374" s="109" customFormat="1" x14ac:dyDescent="0.25"/>
    <row r="375" s="109" customFormat="1" x14ac:dyDescent="0.25"/>
    <row r="376" s="109" customFormat="1" x14ac:dyDescent="0.25"/>
    <row r="377" s="109" customFormat="1" x14ac:dyDescent="0.25"/>
    <row r="378" s="109" customFormat="1" x14ac:dyDescent="0.25"/>
    <row r="379" s="109" customFormat="1" x14ac:dyDescent="0.25"/>
    <row r="380" s="109" customFormat="1" x14ac:dyDescent="0.25"/>
    <row r="381" s="109" customFormat="1" x14ac:dyDescent="0.25"/>
    <row r="382" s="109" customFormat="1" x14ac:dyDescent="0.25"/>
    <row r="383" s="109" customFormat="1" x14ac:dyDescent="0.25"/>
    <row r="384" s="109" customFormat="1" x14ac:dyDescent="0.25"/>
    <row r="385" spans="1:20" s="109" customFormat="1" x14ac:dyDescent="0.25"/>
    <row r="386" spans="1:20" s="110" customFormat="1" x14ac:dyDescent="0.25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</row>
    <row r="387" spans="1:20" s="110" customFormat="1" x14ac:dyDescent="0.25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</row>
    <row r="388" spans="1:20" s="110" customFormat="1" x14ac:dyDescent="0.25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</row>
    <row r="389" spans="1:20" s="110" customFormat="1" x14ac:dyDescent="0.25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</row>
    <row r="390" spans="1:20" s="110" customFormat="1" x14ac:dyDescent="0.25"/>
    <row r="391" spans="1:20" s="110" customFormat="1" x14ac:dyDescent="0.25"/>
    <row r="392" spans="1:20" s="110" customFormat="1" x14ac:dyDescent="0.25"/>
    <row r="393" spans="1:20" s="110" customFormat="1" x14ac:dyDescent="0.25"/>
    <row r="394" spans="1:20" s="110" customFormat="1" x14ac:dyDescent="0.25"/>
    <row r="395" spans="1:20" s="110" customFormat="1" x14ac:dyDescent="0.25"/>
    <row r="396" spans="1:20" s="110" customFormat="1" x14ac:dyDescent="0.25"/>
    <row r="397" spans="1:20" s="110" customFormat="1" x14ac:dyDescent="0.25"/>
    <row r="398" spans="1:20" s="110" customFormat="1" x14ac:dyDescent="0.25"/>
    <row r="399" spans="1:20" s="110" customFormat="1" x14ac:dyDescent="0.25"/>
    <row r="400" spans="1:20" s="110" customFormat="1" x14ac:dyDescent="0.25"/>
    <row r="401" s="110" customFormat="1" x14ac:dyDescent="0.25"/>
    <row r="402" s="110" customFormat="1" x14ac:dyDescent="0.25"/>
    <row r="403" s="110" customFormat="1" x14ac:dyDescent="0.25"/>
    <row r="404" s="110" customFormat="1" x14ac:dyDescent="0.25"/>
    <row r="405" s="110" customFormat="1" x14ac:dyDescent="0.25"/>
    <row r="406" s="110" customFormat="1" x14ac:dyDescent="0.25"/>
    <row r="407" s="110" customFormat="1" x14ac:dyDescent="0.25"/>
    <row r="408" s="110" customFormat="1" x14ac:dyDescent="0.25"/>
    <row r="409" s="110" customFormat="1" x14ac:dyDescent="0.25"/>
    <row r="410" s="110" customFormat="1" x14ac:dyDescent="0.25"/>
    <row r="411" s="110" customFormat="1" x14ac:dyDescent="0.25"/>
    <row r="412" s="110" customFormat="1" x14ac:dyDescent="0.25"/>
    <row r="413" s="110" customFormat="1" x14ac:dyDescent="0.25"/>
    <row r="414" s="110" customFormat="1" x14ac:dyDescent="0.25"/>
    <row r="415" s="110" customFormat="1" x14ac:dyDescent="0.25"/>
    <row r="416" s="110" customFormat="1" x14ac:dyDescent="0.25"/>
    <row r="417" s="110" customFormat="1" x14ac:dyDescent="0.25"/>
    <row r="418" s="110" customFormat="1" x14ac:dyDescent="0.25"/>
    <row r="419" s="110" customFormat="1" x14ac:dyDescent="0.25"/>
    <row r="420" s="110" customFormat="1" x14ac:dyDescent="0.25"/>
    <row r="421" s="110" customFormat="1" x14ac:dyDescent="0.25"/>
    <row r="422" s="110" customFormat="1" x14ac:dyDescent="0.25"/>
    <row r="423" s="110" customFormat="1" x14ac:dyDescent="0.25"/>
    <row r="424" s="110" customFormat="1" x14ac:dyDescent="0.25"/>
    <row r="425" s="110" customFormat="1" x14ac:dyDescent="0.25"/>
    <row r="426" s="110" customFormat="1" x14ac:dyDescent="0.25"/>
    <row r="427" s="110" customFormat="1" x14ac:dyDescent="0.25"/>
    <row r="428" s="110" customFormat="1" x14ac:dyDescent="0.25"/>
    <row r="429" s="110" customFormat="1" x14ac:dyDescent="0.25"/>
    <row r="430" s="110" customFormat="1" x14ac:dyDescent="0.25"/>
    <row r="431" s="110" customFormat="1" x14ac:dyDescent="0.25"/>
    <row r="432" s="110" customFormat="1" x14ac:dyDescent="0.25"/>
    <row r="433" s="110" customFormat="1" x14ac:dyDescent="0.25"/>
    <row r="434" s="110" customFormat="1" x14ac:dyDescent="0.25"/>
    <row r="435" s="110" customFormat="1" x14ac:dyDescent="0.25"/>
    <row r="436" s="110" customFormat="1" x14ac:dyDescent="0.25"/>
    <row r="437" s="110" customFormat="1" x14ac:dyDescent="0.25"/>
    <row r="438" s="110" customFormat="1" x14ac:dyDescent="0.25"/>
    <row r="439" s="110" customFormat="1" x14ac:dyDescent="0.25"/>
    <row r="440" s="110" customFormat="1" x14ac:dyDescent="0.25"/>
    <row r="441" s="110" customFormat="1" x14ac:dyDescent="0.25"/>
    <row r="442" s="110" customFormat="1" x14ac:dyDescent="0.25"/>
    <row r="443" s="110" customFormat="1" x14ac:dyDescent="0.25"/>
    <row r="444" s="110" customFormat="1" x14ac:dyDescent="0.25"/>
    <row r="445" s="110" customFormat="1" x14ac:dyDescent="0.25"/>
    <row r="446" s="110" customFormat="1" x14ac:dyDescent="0.25"/>
    <row r="447" s="110" customFormat="1" x14ac:dyDescent="0.25"/>
    <row r="448" s="110" customFormat="1" x14ac:dyDescent="0.25"/>
    <row r="449" s="110" customFormat="1" x14ac:dyDescent="0.25"/>
    <row r="450" s="110" customFormat="1" x14ac:dyDescent="0.25"/>
    <row r="451" s="110" customFormat="1" x14ac:dyDescent="0.25"/>
    <row r="452" s="110" customFormat="1" x14ac:dyDescent="0.25"/>
    <row r="453" s="110" customFormat="1" x14ac:dyDescent="0.25"/>
    <row r="454" s="110" customFormat="1" x14ac:dyDescent="0.25"/>
    <row r="455" s="110" customFormat="1" x14ac:dyDescent="0.25"/>
    <row r="456" s="110" customFormat="1" x14ac:dyDescent="0.25"/>
    <row r="457" s="110" customFormat="1" x14ac:dyDescent="0.25"/>
    <row r="458" s="110" customFormat="1" x14ac:dyDescent="0.25"/>
    <row r="459" s="110" customFormat="1" x14ac:dyDescent="0.25"/>
    <row r="460" s="110" customFormat="1" x14ac:dyDescent="0.25"/>
    <row r="461" s="110" customFormat="1" x14ac:dyDescent="0.25"/>
    <row r="462" s="110" customFormat="1" x14ac:dyDescent="0.25"/>
    <row r="463" s="110" customFormat="1" x14ac:dyDescent="0.25"/>
    <row r="464" s="110" customFormat="1" x14ac:dyDescent="0.25"/>
    <row r="465" s="110" customFormat="1" x14ac:dyDescent="0.25"/>
    <row r="466" s="110" customFormat="1" x14ac:dyDescent="0.25"/>
    <row r="467" s="110" customFormat="1" x14ac:dyDescent="0.25"/>
    <row r="468" s="110" customFormat="1" x14ac:dyDescent="0.25"/>
    <row r="469" s="110" customFormat="1" x14ac:dyDescent="0.25"/>
    <row r="470" s="110" customFormat="1" x14ac:dyDescent="0.25"/>
    <row r="471" s="110" customFormat="1" x14ac:dyDescent="0.25"/>
    <row r="472" s="110" customFormat="1" x14ac:dyDescent="0.25"/>
    <row r="473" s="110" customFormat="1" x14ac:dyDescent="0.25"/>
    <row r="474" s="110" customFormat="1" x14ac:dyDescent="0.25"/>
    <row r="475" s="110" customFormat="1" x14ac:dyDescent="0.25"/>
    <row r="476" s="110" customFormat="1" x14ac:dyDescent="0.25"/>
    <row r="477" s="110" customFormat="1" x14ac:dyDescent="0.25"/>
    <row r="478" s="110" customFormat="1" x14ac:dyDescent="0.25"/>
    <row r="479" s="110" customFormat="1" x14ac:dyDescent="0.25"/>
    <row r="480" s="110" customFormat="1" x14ac:dyDescent="0.25"/>
    <row r="481" s="110" customFormat="1" x14ac:dyDescent="0.25"/>
    <row r="482" s="110" customFormat="1" x14ac:dyDescent="0.25"/>
    <row r="483" s="110" customFormat="1" x14ac:dyDescent="0.25"/>
    <row r="484" s="110" customFormat="1" x14ac:dyDescent="0.25"/>
    <row r="485" s="110" customFormat="1" x14ac:dyDescent="0.25"/>
    <row r="486" s="110" customFormat="1" x14ac:dyDescent="0.25"/>
    <row r="487" s="110" customFormat="1" x14ac:dyDescent="0.25"/>
    <row r="488" s="110" customFormat="1" x14ac:dyDescent="0.25"/>
    <row r="489" s="110" customFormat="1" x14ac:dyDescent="0.25"/>
    <row r="490" s="110" customFormat="1" x14ac:dyDescent="0.25"/>
    <row r="491" s="110" customFormat="1" x14ac:dyDescent="0.25"/>
    <row r="492" s="110" customFormat="1" x14ac:dyDescent="0.25"/>
    <row r="493" s="110" customFormat="1" x14ac:dyDescent="0.25"/>
    <row r="494" s="110" customFormat="1" x14ac:dyDescent="0.25"/>
    <row r="495" s="110" customFormat="1" x14ac:dyDescent="0.25"/>
    <row r="496" s="110" customFormat="1" x14ac:dyDescent="0.25"/>
    <row r="497" s="110" customFormat="1" x14ac:dyDescent="0.25"/>
    <row r="498" s="110" customFormat="1" x14ac:dyDescent="0.25"/>
    <row r="499" s="110" customFormat="1" x14ac:dyDescent="0.25"/>
    <row r="500" s="110" customFormat="1" x14ac:dyDescent="0.25"/>
    <row r="501" s="110" customFormat="1" x14ac:dyDescent="0.25"/>
    <row r="502" s="110" customFormat="1" x14ac:dyDescent="0.25"/>
    <row r="503" s="110" customFormat="1" x14ac:dyDescent="0.25"/>
    <row r="504" s="110" customFormat="1" x14ac:dyDescent="0.25"/>
    <row r="505" s="110" customFormat="1" x14ac:dyDescent="0.25"/>
    <row r="506" s="110" customFormat="1" x14ac:dyDescent="0.25"/>
    <row r="507" s="110" customFormat="1" x14ac:dyDescent="0.25"/>
    <row r="508" s="110" customFormat="1" x14ac:dyDescent="0.25"/>
    <row r="509" s="110" customFormat="1" x14ac:dyDescent="0.25"/>
    <row r="510" s="110" customFormat="1" x14ac:dyDescent="0.25"/>
    <row r="511" s="110" customFormat="1" x14ac:dyDescent="0.25"/>
    <row r="512" s="110" customFormat="1" x14ac:dyDescent="0.25"/>
    <row r="513" s="110" customFormat="1" x14ac:dyDescent="0.25"/>
    <row r="514" s="110" customFormat="1" x14ac:dyDescent="0.25"/>
    <row r="515" s="110" customFormat="1" x14ac:dyDescent="0.25"/>
    <row r="516" s="110" customFormat="1" x14ac:dyDescent="0.25"/>
    <row r="517" s="110" customFormat="1" x14ac:dyDescent="0.25"/>
    <row r="518" s="110" customFormat="1" x14ac:dyDescent="0.25"/>
    <row r="519" s="110" customFormat="1" x14ac:dyDescent="0.25"/>
    <row r="520" s="110" customFormat="1" x14ac:dyDescent="0.25"/>
    <row r="521" s="110" customFormat="1" x14ac:dyDescent="0.25"/>
    <row r="522" s="110" customFormat="1" x14ac:dyDescent="0.25"/>
    <row r="523" s="110" customFormat="1" x14ac:dyDescent="0.25"/>
    <row r="524" s="110" customFormat="1" x14ac:dyDescent="0.25"/>
    <row r="525" s="110" customFormat="1" x14ac:dyDescent="0.25"/>
    <row r="526" s="110" customFormat="1" x14ac:dyDescent="0.25"/>
    <row r="527" s="110" customFormat="1" x14ac:dyDescent="0.25"/>
    <row r="528" s="110" customFormat="1" x14ac:dyDescent="0.25"/>
    <row r="529" s="110" customFormat="1" x14ac:dyDescent="0.25"/>
    <row r="530" s="110" customFormat="1" x14ac:dyDescent="0.25"/>
    <row r="531" s="110" customFormat="1" x14ac:dyDescent="0.25"/>
    <row r="532" s="110" customFormat="1" x14ac:dyDescent="0.25"/>
    <row r="533" s="110" customFormat="1" x14ac:dyDescent="0.25"/>
    <row r="534" s="110" customFormat="1" x14ac:dyDescent="0.25"/>
    <row r="535" s="110" customFormat="1" x14ac:dyDescent="0.25"/>
    <row r="536" s="110" customFormat="1" x14ac:dyDescent="0.25"/>
    <row r="537" s="110" customFormat="1" x14ac:dyDescent="0.25"/>
    <row r="538" s="110" customFormat="1" x14ac:dyDescent="0.25"/>
    <row r="539" s="110" customFormat="1" x14ac:dyDescent="0.25"/>
    <row r="540" s="110" customFormat="1" x14ac:dyDescent="0.25"/>
    <row r="541" s="110" customFormat="1" x14ac:dyDescent="0.25"/>
    <row r="542" s="110" customFormat="1" x14ac:dyDescent="0.25"/>
    <row r="543" s="110" customFormat="1" x14ac:dyDescent="0.25"/>
    <row r="544" s="110" customFormat="1" x14ac:dyDescent="0.25"/>
    <row r="545" s="110" customFormat="1" x14ac:dyDescent="0.25"/>
    <row r="546" s="110" customFormat="1" x14ac:dyDescent="0.25"/>
    <row r="547" s="110" customFormat="1" x14ac:dyDescent="0.25"/>
    <row r="548" s="110" customFormat="1" x14ac:dyDescent="0.25"/>
    <row r="549" s="110" customFormat="1" x14ac:dyDescent="0.25"/>
    <row r="550" s="110" customFormat="1" x14ac:dyDescent="0.25"/>
    <row r="551" s="110" customFormat="1" x14ac:dyDescent="0.25"/>
    <row r="552" s="110" customFormat="1" x14ac:dyDescent="0.25"/>
    <row r="553" s="110" customFormat="1" x14ac:dyDescent="0.25"/>
    <row r="554" s="110" customFormat="1" x14ac:dyDescent="0.25"/>
    <row r="555" s="110" customFormat="1" x14ac:dyDescent="0.25"/>
    <row r="556" s="110" customFormat="1" x14ac:dyDescent="0.25"/>
    <row r="557" s="110" customFormat="1" x14ac:dyDescent="0.25"/>
    <row r="558" s="110" customFormat="1" x14ac:dyDescent="0.25"/>
    <row r="559" s="110" customFormat="1" x14ac:dyDescent="0.25"/>
    <row r="560" s="110" customFormat="1" x14ac:dyDescent="0.25"/>
    <row r="561" s="110" customFormat="1" x14ac:dyDescent="0.25"/>
    <row r="562" s="110" customFormat="1" x14ac:dyDescent="0.25"/>
    <row r="563" s="110" customFormat="1" x14ac:dyDescent="0.25"/>
    <row r="564" s="110" customFormat="1" x14ac:dyDescent="0.25"/>
    <row r="565" s="110" customFormat="1" x14ac:dyDescent="0.25"/>
    <row r="566" s="110" customFormat="1" x14ac:dyDescent="0.25"/>
    <row r="567" s="110" customFormat="1" x14ac:dyDescent="0.25"/>
    <row r="568" s="110" customFormat="1" x14ac:dyDescent="0.25"/>
    <row r="569" s="110" customFormat="1" x14ac:dyDescent="0.25"/>
    <row r="570" s="110" customFormat="1" x14ac:dyDescent="0.25"/>
    <row r="571" s="110" customFormat="1" x14ac:dyDescent="0.25"/>
    <row r="572" s="110" customFormat="1" x14ac:dyDescent="0.25"/>
    <row r="573" s="110" customFormat="1" x14ac:dyDescent="0.25"/>
    <row r="574" s="110" customFormat="1" x14ac:dyDescent="0.25"/>
    <row r="575" s="110" customFormat="1" x14ac:dyDescent="0.25"/>
    <row r="576" s="110" customFormat="1" x14ac:dyDescent="0.25"/>
    <row r="577" s="110" customFormat="1" x14ac:dyDescent="0.25"/>
    <row r="578" s="110" customFormat="1" x14ac:dyDescent="0.25"/>
    <row r="579" s="110" customFormat="1" x14ac:dyDescent="0.25"/>
    <row r="580" s="110" customFormat="1" x14ac:dyDescent="0.25"/>
    <row r="581" s="110" customFormat="1" x14ac:dyDescent="0.25"/>
    <row r="582" s="110" customFormat="1" x14ac:dyDescent="0.25"/>
    <row r="583" s="110" customFormat="1" x14ac:dyDescent="0.25"/>
    <row r="584" s="110" customFormat="1" x14ac:dyDescent="0.25"/>
    <row r="585" s="110" customFormat="1" x14ac:dyDescent="0.25"/>
    <row r="586" s="110" customFormat="1" x14ac:dyDescent="0.25"/>
    <row r="587" s="110" customFormat="1" x14ac:dyDescent="0.25"/>
    <row r="588" s="110" customFormat="1" x14ac:dyDescent="0.25"/>
    <row r="589" s="110" customFormat="1" x14ac:dyDescent="0.25"/>
    <row r="590" s="110" customFormat="1" x14ac:dyDescent="0.25"/>
    <row r="591" s="110" customFormat="1" x14ac:dyDescent="0.25"/>
    <row r="592" s="110" customFormat="1" x14ac:dyDescent="0.25"/>
    <row r="593" s="110" customFormat="1" x14ac:dyDescent="0.25"/>
    <row r="594" s="110" customFormat="1" x14ac:dyDescent="0.25"/>
    <row r="595" s="110" customFormat="1" x14ac:dyDescent="0.25"/>
    <row r="596" s="110" customFormat="1" x14ac:dyDescent="0.25"/>
    <row r="597" s="110" customFormat="1" x14ac:dyDescent="0.25"/>
    <row r="598" s="110" customFormat="1" x14ac:dyDescent="0.25"/>
    <row r="599" s="110" customFormat="1" x14ac:dyDescent="0.25"/>
    <row r="600" s="110" customFormat="1" x14ac:dyDescent="0.25"/>
    <row r="601" s="110" customFormat="1" x14ac:dyDescent="0.25"/>
    <row r="602" s="110" customFormat="1" x14ac:dyDescent="0.25"/>
    <row r="603" s="110" customFormat="1" x14ac:dyDescent="0.25"/>
    <row r="604" s="110" customFormat="1" x14ac:dyDescent="0.25"/>
    <row r="605" s="110" customFormat="1" x14ac:dyDescent="0.25"/>
    <row r="606" s="110" customFormat="1" x14ac:dyDescent="0.25"/>
    <row r="607" s="110" customFormat="1" x14ac:dyDescent="0.25"/>
    <row r="608" s="110" customFormat="1" x14ac:dyDescent="0.25"/>
    <row r="609" s="110" customFormat="1" x14ac:dyDescent="0.25"/>
    <row r="610" s="110" customFormat="1" x14ac:dyDescent="0.25"/>
    <row r="611" s="110" customFormat="1" x14ac:dyDescent="0.25"/>
    <row r="612" s="110" customFormat="1" x14ac:dyDescent="0.25"/>
    <row r="613" s="110" customFormat="1" x14ac:dyDescent="0.25"/>
    <row r="614" s="110" customFormat="1" x14ac:dyDescent="0.25"/>
    <row r="615" s="110" customFormat="1" x14ac:dyDescent="0.25"/>
    <row r="616" s="110" customFormat="1" x14ac:dyDescent="0.25"/>
    <row r="617" s="110" customFormat="1" x14ac:dyDescent="0.25"/>
    <row r="618" s="110" customFormat="1" x14ac:dyDescent="0.25"/>
    <row r="619" s="110" customFormat="1" x14ac:dyDescent="0.25"/>
    <row r="620" s="110" customFormat="1" x14ac:dyDescent="0.25"/>
    <row r="621" s="110" customFormat="1" x14ac:dyDescent="0.25"/>
    <row r="622" s="110" customFormat="1" x14ac:dyDescent="0.25"/>
    <row r="623" s="110" customFormat="1" x14ac:dyDescent="0.25"/>
    <row r="624" s="110" customFormat="1" x14ac:dyDescent="0.25"/>
    <row r="625" s="110" customFormat="1" x14ac:dyDescent="0.25"/>
    <row r="626" s="110" customFormat="1" x14ac:dyDescent="0.25"/>
    <row r="627" s="110" customFormat="1" x14ac:dyDescent="0.25"/>
    <row r="628" s="110" customFormat="1" x14ac:dyDescent="0.25"/>
    <row r="629" s="110" customFormat="1" x14ac:dyDescent="0.25"/>
    <row r="630" s="110" customFormat="1" x14ac:dyDescent="0.25"/>
    <row r="631" s="110" customFormat="1" x14ac:dyDescent="0.25"/>
    <row r="632" s="110" customFormat="1" x14ac:dyDescent="0.25"/>
    <row r="633" s="110" customFormat="1" x14ac:dyDescent="0.25"/>
    <row r="634" s="110" customFormat="1" x14ac:dyDescent="0.25"/>
    <row r="635" s="110" customFormat="1" x14ac:dyDescent="0.25"/>
    <row r="636" s="110" customFormat="1" x14ac:dyDescent="0.25"/>
    <row r="637" s="110" customFormat="1" x14ac:dyDescent="0.25"/>
    <row r="638" s="110" customFormat="1" x14ac:dyDescent="0.25"/>
    <row r="639" s="110" customFormat="1" x14ac:dyDescent="0.25"/>
    <row r="640" s="110" customFormat="1" x14ac:dyDescent="0.25"/>
    <row r="641" s="110" customFormat="1" x14ac:dyDescent="0.25"/>
    <row r="642" s="110" customFormat="1" x14ac:dyDescent="0.25"/>
    <row r="643" s="110" customFormat="1" x14ac:dyDescent="0.25"/>
    <row r="644" s="110" customFormat="1" x14ac:dyDescent="0.25"/>
    <row r="645" s="110" customFormat="1" x14ac:dyDescent="0.25"/>
    <row r="646" s="110" customFormat="1" x14ac:dyDescent="0.25"/>
    <row r="647" s="110" customFormat="1" x14ac:dyDescent="0.25"/>
    <row r="648" s="110" customFormat="1" x14ac:dyDescent="0.25"/>
    <row r="649" s="110" customFormat="1" x14ac:dyDescent="0.25"/>
    <row r="650" s="110" customFormat="1" x14ac:dyDescent="0.25"/>
    <row r="651" s="110" customFormat="1" x14ac:dyDescent="0.25"/>
    <row r="652" s="110" customFormat="1" x14ac:dyDescent="0.25"/>
    <row r="653" s="110" customFormat="1" x14ac:dyDescent="0.25"/>
    <row r="654" s="110" customFormat="1" x14ac:dyDescent="0.25"/>
    <row r="655" s="110" customFormat="1" x14ac:dyDescent="0.25"/>
    <row r="656" s="110" customFormat="1" x14ac:dyDescent="0.25"/>
    <row r="657" s="110" customFormat="1" x14ac:dyDescent="0.25"/>
    <row r="658" s="110" customFormat="1" x14ac:dyDescent="0.25"/>
    <row r="659" s="110" customFormat="1" x14ac:dyDescent="0.25"/>
    <row r="660" s="110" customFormat="1" x14ac:dyDescent="0.25"/>
    <row r="661" s="110" customFormat="1" x14ac:dyDescent="0.25"/>
    <row r="662" s="110" customFormat="1" x14ac:dyDescent="0.25"/>
    <row r="663" s="110" customFormat="1" x14ac:dyDescent="0.25"/>
    <row r="664" s="110" customFormat="1" x14ac:dyDescent="0.25"/>
    <row r="665" s="110" customFormat="1" x14ac:dyDescent="0.25"/>
    <row r="666" s="110" customFormat="1" x14ac:dyDescent="0.25"/>
    <row r="667" s="110" customFormat="1" x14ac:dyDescent="0.25"/>
    <row r="668" s="110" customFormat="1" x14ac:dyDescent="0.25"/>
    <row r="669" s="110" customFormat="1" x14ac:dyDescent="0.25"/>
    <row r="670" s="110" customFormat="1" x14ac:dyDescent="0.25"/>
    <row r="671" s="110" customFormat="1" x14ac:dyDescent="0.25"/>
    <row r="672" s="110" customFormat="1" x14ac:dyDescent="0.25"/>
    <row r="673" s="110" customFormat="1" x14ac:dyDescent="0.25"/>
    <row r="674" s="110" customFormat="1" x14ac:dyDescent="0.25"/>
    <row r="675" s="110" customFormat="1" x14ac:dyDescent="0.25"/>
    <row r="676" s="110" customFormat="1" x14ac:dyDescent="0.25"/>
    <row r="677" s="110" customFormat="1" x14ac:dyDescent="0.25"/>
    <row r="678" s="110" customFormat="1" x14ac:dyDescent="0.25"/>
    <row r="679" s="110" customFormat="1" x14ac:dyDescent="0.25"/>
    <row r="680" s="110" customFormat="1" x14ac:dyDescent="0.25"/>
    <row r="681" s="110" customFormat="1" x14ac:dyDescent="0.25"/>
    <row r="682" s="110" customFormat="1" x14ac:dyDescent="0.25"/>
    <row r="683" s="110" customFormat="1" x14ac:dyDescent="0.25"/>
    <row r="684" s="110" customFormat="1" x14ac:dyDescent="0.25"/>
    <row r="685" s="110" customFormat="1" x14ac:dyDescent="0.25"/>
    <row r="686" s="110" customFormat="1" x14ac:dyDescent="0.25"/>
    <row r="687" s="110" customFormat="1" x14ac:dyDescent="0.25"/>
    <row r="688" s="110" customFormat="1" x14ac:dyDescent="0.25"/>
    <row r="689" s="110" customFormat="1" x14ac:dyDescent="0.25"/>
    <row r="690" s="110" customFormat="1" x14ac:dyDescent="0.25"/>
    <row r="691" s="110" customFormat="1" x14ac:dyDescent="0.25"/>
    <row r="692" s="110" customFormat="1" x14ac:dyDescent="0.25"/>
    <row r="693" s="110" customFormat="1" x14ac:dyDescent="0.25"/>
    <row r="694" s="110" customFormat="1" x14ac:dyDescent="0.25"/>
    <row r="695" s="110" customFormat="1" x14ac:dyDescent="0.25"/>
    <row r="696" s="110" customFormat="1" x14ac:dyDescent="0.25"/>
    <row r="697" s="110" customFormat="1" x14ac:dyDescent="0.25"/>
    <row r="698" s="110" customFormat="1" x14ac:dyDescent="0.25"/>
    <row r="699" s="110" customFormat="1" x14ac:dyDescent="0.25"/>
    <row r="700" s="110" customFormat="1" x14ac:dyDescent="0.25"/>
    <row r="701" s="110" customFormat="1" x14ac:dyDescent="0.25"/>
    <row r="702" s="110" customFormat="1" x14ac:dyDescent="0.25"/>
    <row r="703" s="110" customFormat="1" x14ac:dyDescent="0.25"/>
    <row r="704" s="110" customFormat="1" x14ac:dyDescent="0.25"/>
    <row r="705" s="110" customFormat="1" x14ac:dyDescent="0.25"/>
    <row r="706" s="110" customFormat="1" x14ac:dyDescent="0.25"/>
    <row r="707" s="110" customFormat="1" x14ac:dyDescent="0.25"/>
    <row r="708" s="110" customFormat="1" x14ac:dyDescent="0.25"/>
    <row r="709" s="110" customFormat="1" x14ac:dyDescent="0.25"/>
    <row r="710" s="110" customFormat="1" x14ac:dyDescent="0.25"/>
    <row r="711" s="110" customFormat="1" x14ac:dyDescent="0.25"/>
    <row r="712" s="110" customFormat="1" x14ac:dyDescent="0.25"/>
    <row r="713" s="110" customFormat="1" x14ac:dyDescent="0.25"/>
    <row r="714" s="110" customFormat="1" x14ac:dyDescent="0.25"/>
    <row r="715" s="110" customFormat="1" x14ac:dyDescent="0.25"/>
    <row r="716" s="110" customFormat="1" x14ac:dyDescent="0.25"/>
    <row r="717" s="110" customFormat="1" x14ac:dyDescent="0.25"/>
    <row r="718" s="110" customFormat="1" x14ac:dyDescent="0.25"/>
    <row r="719" s="110" customFormat="1" x14ac:dyDescent="0.25"/>
    <row r="720" s="110" customFormat="1" x14ac:dyDescent="0.25"/>
    <row r="721" s="110" customFormat="1" x14ac:dyDescent="0.25"/>
    <row r="722" s="110" customFormat="1" x14ac:dyDescent="0.25"/>
    <row r="723" s="110" customFormat="1" x14ac:dyDescent="0.25"/>
    <row r="724" s="110" customFormat="1" x14ac:dyDescent="0.25"/>
    <row r="725" s="110" customFormat="1" x14ac:dyDescent="0.25"/>
    <row r="726" s="110" customFormat="1" x14ac:dyDescent="0.25"/>
    <row r="727" s="110" customFormat="1" x14ac:dyDescent="0.25"/>
    <row r="728" s="110" customFormat="1" x14ac:dyDescent="0.25"/>
    <row r="729" s="110" customFormat="1" x14ac:dyDescent="0.25"/>
    <row r="730" s="110" customFormat="1" x14ac:dyDescent="0.25"/>
    <row r="731" s="110" customFormat="1" x14ac:dyDescent="0.25"/>
    <row r="732" s="110" customFormat="1" x14ac:dyDescent="0.25"/>
    <row r="733" s="110" customFormat="1" x14ac:dyDescent="0.25"/>
    <row r="734" s="110" customFormat="1" x14ac:dyDescent="0.25"/>
    <row r="735" s="110" customFormat="1" x14ac:dyDescent="0.25"/>
    <row r="736" s="110" customFormat="1" x14ac:dyDescent="0.25"/>
    <row r="737" s="110" customFormat="1" x14ac:dyDescent="0.25"/>
    <row r="738" s="110" customFormat="1" x14ac:dyDescent="0.25"/>
    <row r="739" s="110" customFormat="1" x14ac:dyDescent="0.25"/>
    <row r="740" s="110" customFormat="1" x14ac:dyDescent="0.25"/>
    <row r="741" s="110" customFormat="1" x14ac:dyDescent="0.25"/>
    <row r="742" s="110" customFormat="1" x14ac:dyDescent="0.25"/>
    <row r="743" s="110" customFormat="1" x14ac:dyDescent="0.25"/>
    <row r="744" s="110" customFormat="1" x14ac:dyDescent="0.25"/>
    <row r="745" s="110" customFormat="1" x14ac:dyDescent="0.25"/>
    <row r="746" s="110" customFormat="1" x14ac:dyDescent="0.25"/>
    <row r="747" s="110" customFormat="1" x14ac:dyDescent="0.25"/>
    <row r="748" s="110" customFormat="1" x14ac:dyDescent="0.25"/>
    <row r="749" s="110" customFormat="1" x14ac:dyDescent="0.25"/>
    <row r="750" s="110" customFormat="1" x14ac:dyDescent="0.25"/>
    <row r="751" s="110" customFormat="1" x14ac:dyDescent="0.25"/>
    <row r="752" s="110" customFormat="1" x14ac:dyDescent="0.25"/>
    <row r="753" s="110" customFormat="1" x14ac:dyDescent="0.25"/>
    <row r="754" s="110" customFormat="1" x14ac:dyDescent="0.25"/>
    <row r="755" s="110" customFormat="1" x14ac:dyDescent="0.25"/>
    <row r="756" s="110" customFormat="1" x14ac:dyDescent="0.25"/>
    <row r="757" s="110" customFormat="1" x14ac:dyDescent="0.25"/>
    <row r="758" s="110" customFormat="1" x14ac:dyDescent="0.25"/>
    <row r="759" s="110" customFormat="1" x14ac:dyDescent="0.25"/>
    <row r="760" s="110" customFormat="1" x14ac:dyDescent="0.25"/>
    <row r="761" s="110" customFormat="1" x14ac:dyDescent="0.25"/>
    <row r="762" s="110" customFormat="1" x14ac:dyDescent="0.25"/>
    <row r="763" s="110" customFormat="1" x14ac:dyDescent="0.25"/>
    <row r="764" s="110" customFormat="1" x14ac:dyDescent="0.25"/>
    <row r="765" s="110" customFormat="1" x14ac:dyDescent="0.25"/>
    <row r="766" s="110" customFormat="1" x14ac:dyDescent="0.25"/>
    <row r="767" s="110" customFormat="1" x14ac:dyDescent="0.25"/>
    <row r="768" s="110" customFormat="1" x14ac:dyDescent="0.25"/>
    <row r="769" s="110" customFormat="1" x14ac:dyDescent="0.25"/>
    <row r="770" s="110" customFormat="1" x14ac:dyDescent="0.25"/>
    <row r="771" s="110" customFormat="1" x14ac:dyDescent="0.25"/>
    <row r="772" s="110" customFormat="1" x14ac:dyDescent="0.25"/>
    <row r="773" s="110" customFormat="1" x14ac:dyDescent="0.25"/>
    <row r="774" s="110" customFormat="1" x14ac:dyDescent="0.25"/>
    <row r="775" s="110" customFormat="1" x14ac:dyDescent="0.25"/>
    <row r="776" s="110" customFormat="1" x14ac:dyDescent="0.25"/>
    <row r="777" s="110" customFormat="1" x14ac:dyDescent="0.25"/>
    <row r="778" s="110" customFormat="1" x14ac:dyDescent="0.25"/>
    <row r="779" s="110" customFormat="1" x14ac:dyDescent="0.25"/>
    <row r="780" s="110" customFormat="1" x14ac:dyDescent="0.25"/>
    <row r="781" s="110" customFormat="1" x14ac:dyDescent="0.25"/>
    <row r="782" s="110" customFormat="1" x14ac:dyDescent="0.25"/>
    <row r="783" s="110" customFormat="1" x14ac:dyDescent="0.25"/>
    <row r="784" s="110" customFormat="1" x14ac:dyDescent="0.25"/>
    <row r="785" s="110" customFormat="1" x14ac:dyDescent="0.25"/>
    <row r="786" s="110" customFormat="1" x14ac:dyDescent="0.25"/>
    <row r="787" s="110" customFormat="1" x14ac:dyDescent="0.25"/>
    <row r="788" s="110" customFormat="1" x14ac:dyDescent="0.25"/>
    <row r="789" s="110" customFormat="1" x14ac:dyDescent="0.25"/>
    <row r="790" s="110" customFormat="1" x14ac:dyDescent="0.25"/>
    <row r="791" s="110" customFormat="1" x14ac:dyDescent="0.25"/>
    <row r="792" s="110" customFormat="1" x14ac:dyDescent="0.25"/>
    <row r="793" s="110" customFormat="1" x14ac:dyDescent="0.25"/>
    <row r="794" s="110" customFormat="1" x14ac:dyDescent="0.25"/>
    <row r="795" s="110" customFormat="1" x14ac:dyDescent="0.25"/>
    <row r="796" s="110" customFormat="1" x14ac:dyDescent="0.25"/>
    <row r="797" s="110" customFormat="1" x14ac:dyDescent="0.25"/>
    <row r="798" s="110" customFormat="1" x14ac:dyDescent="0.25"/>
    <row r="799" s="110" customFormat="1" x14ac:dyDescent="0.25"/>
    <row r="800" s="110" customFormat="1" x14ac:dyDescent="0.25"/>
    <row r="801" s="110" customFormat="1" x14ac:dyDescent="0.25"/>
    <row r="802" s="110" customFormat="1" x14ac:dyDescent="0.25"/>
    <row r="803" s="110" customFormat="1" x14ac:dyDescent="0.25"/>
    <row r="804" s="110" customFormat="1" x14ac:dyDescent="0.25"/>
    <row r="805" s="110" customFormat="1" x14ac:dyDescent="0.25"/>
    <row r="806" s="110" customFormat="1" x14ac:dyDescent="0.25"/>
    <row r="807" s="110" customFormat="1" x14ac:dyDescent="0.25"/>
    <row r="808" s="110" customFormat="1" x14ac:dyDescent="0.25"/>
    <row r="809" s="110" customFormat="1" x14ac:dyDescent="0.25"/>
    <row r="810" s="110" customFormat="1" x14ac:dyDescent="0.25"/>
    <row r="811" s="110" customFormat="1" x14ac:dyDescent="0.25"/>
    <row r="812" s="110" customFormat="1" x14ac:dyDescent="0.25"/>
    <row r="813" s="110" customFormat="1" x14ac:dyDescent="0.25"/>
    <row r="814" s="110" customFormat="1" x14ac:dyDescent="0.25"/>
    <row r="815" s="110" customFormat="1" x14ac:dyDescent="0.25"/>
    <row r="816" s="110" customFormat="1" x14ac:dyDescent="0.25"/>
    <row r="817" s="110" customFormat="1" x14ac:dyDescent="0.25"/>
    <row r="818" s="110" customFormat="1" x14ac:dyDescent="0.25"/>
    <row r="819" s="110" customFormat="1" x14ac:dyDescent="0.25"/>
    <row r="820" s="110" customFormat="1" x14ac:dyDescent="0.25"/>
  </sheetData>
  <sheetProtection password="CE86" sheet="1" objects="1" scenarios="1"/>
  <phoneticPr fontId="5" type="noConversion"/>
  <dataValidations count="3">
    <dataValidation type="decimal" operator="greaterThanOrEqual" allowBlank="1" showInputMessage="1" showErrorMessage="1" sqref="C27">
      <formula1>0</formula1>
    </dataValidation>
    <dataValidation type="decimal" allowBlank="1" showInputMessage="1" showErrorMessage="1" sqref="F8">
      <formula1>0</formula1>
      <formula2>0.999</formula2>
    </dataValidation>
    <dataValidation type="decimal" showInputMessage="1" showErrorMessage="1" sqref="C4:H4">
      <formula1>1</formula1>
      <formula2>2000</formula2>
    </dataValidation>
  </dataValidations>
  <pageMargins left="0.4" right="0.39370078740157483" top="0.39" bottom="0.37" header="0.26" footer="0.17"/>
  <pageSetup paperSize="9" scale="90" orientation="portrait" r:id="rId1"/>
  <headerFooter alignWithMargins="0">
    <oddFooter>&amp;L&amp;P/&amp;N&amp;R&amp;F / &amp;A</oddFooter>
  </headerFooter>
  <rowBreaks count="1" manualBreakCount="1">
    <brk id="65" max="16383" man="1"/>
  </rowBreaks>
  <colBreaks count="3" manualBreakCount="3">
    <brk id="10" max="1048575" man="1"/>
    <brk id="21" max="1048575" man="1"/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89"/>
  <sheetViews>
    <sheetView workbookViewId="0"/>
  </sheetViews>
  <sheetFormatPr baseColWidth="10" defaultRowHeight="12.6" x14ac:dyDescent="0.25"/>
  <cols>
    <col min="1" max="1" width="11.109375" customWidth="1"/>
    <col min="2" max="2" width="9.6640625" customWidth="1"/>
    <col min="4" max="4" width="10.33203125" customWidth="1"/>
    <col min="5" max="5" width="8.44140625" customWidth="1"/>
    <col min="7" max="7" width="10" customWidth="1"/>
    <col min="8" max="9" width="9.6640625" customWidth="1"/>
    <col min="10" max="10" width="11" customWidth="1"/>
    <col min="11" max="11" width="9.33203125" customWidth="1"/>
    <col min="12" max="12" width="8" customWidth="1"/>
    <col min="13" max="13" width="8.109375" customWidth="1"/>
    <col min="14" max="14" width="8.33203125" customWidth="1"/>
    <col min="15" max="15" width="7.33203125" customWidth="1"/>
    <col min="16" max="16" width="7.88671875" customWidth="1"/>
    <col min="17" max="17" width="9.44140625" customWidth="1"/>
    <col min="29" max="29" width="22.109375" customWidth="1"/>
  </cols>
  <sheetData>
    <row r="1" spans="1:17" ht="17.25" customHeight="1" x14ac:dyDescent="0.3">
      <c r="A1" s="3" t="s">
        <v>94</v>
      </c>
      <c r="H1" s="8"/>
      <c r="I1" s="101"/>
      <c r="J1" s="102"/>
    </row>
    <row r="2" spans="1:17" ht="63.75" customHeight="1" x14ac:dyDescent="0.3">
      <c r="A2" s="3"/>
      <c r="H2" s="8"/>
      <c r="I2" s="101"/>
      <c r="J2" s="102"/>
      <c r="Q2" s="10"/>
    </row>
    <row r="3" spans="1:17" ht="18" customHeight="1" thickBot="1" x14ac:dyDescent="0.35">
      <c r="A3" s="3"/>
      <c r="H3" s="8"/>
      <c r="I3" s="9"/>
    </row>
    <row r="4" spans="1:17" x14ac:dyDescent="0.25">
      <c r="A4" s="12" t="s">
        <v>64</v>
      </c>
      <c r="C4" s="128">
        <v>82.1</v>
      </c>
      <c r="D4" s="122">
        <v>76.3</v>
      </c>
      <c r="E4" s="122">
        <v>70.5</v>
      </c>
      <c r="F4" s="122">
        <v>64.599999999999994</v>
      </c>
      <c r="G4" s="122">
        <v>58.8</v>
      </c>
      <c r="H4" s="122">
        <v>53</v>
      </c>
      <c r="I4" s="122">
        <v>38.9</v>
      </c>
      <c r="J4" s="16"/>
      <c r="K4" s="16"/>
    </row>
    <row r="5" spans="1:17" x14ac:dyDescent="0.25">
      <c r="A5" s="12" t="s">
        <v>12</v>
      </c>
      <c r="C5" s="125">
        <v>0</v>
      </c>
      <c r="D5" s="113">
        <v>100</v>
      </c>
      <c r="E5" s="113">
        <v>200</v>
      </c>
      <c r="F5" s="113">
        <v>300</v>
      </c>
      <c r="G5" s="113">
        <v>400</v>
      </c>
      <c r="H5" s="113">
        <v>500</v>
      </c>
      <c r="I5" s="113">
        <v>600</v>
      </c>
    </row>
    <row r="6" spans="1:17" x14ac:dyDescent="0.25">
      <c r="A6" s="12" t="s">
        <v>60</v>
      </c>
      <c r="C6" s="146">
        <v>0</v>
      </c>
      <c r="D6" s="129">
        <f t="shared" ref="D6:I6" si="0">($C4-D4)*12</f>
        <v>69.599999999999966</v>
      </c>
      <c r="E6" s="129">
        <f t="shared" si="0"/>
        <v>139.19999999999993</v>
      </c>
      <c r="F6" s="129">
        <f t="shared" si="0"/>
        <v>210</v>
      </c>
      <c r="G6" s="129">
        <f t="shared" si="0"/>
        <v>279.59999999999997</v>
      </c>
      <c r="H6" s="129">
        <f t="shared" si="0"/>
        <v>349.19999999999993</v>
      </c>
      <c r="I6" s="129">
        <f t="shared" si="0"/>
        <v>518.4</v>
      </c>
    </row>
    <row r="7" spans="1:17" ht="15" customHeight="1" x14ac:dyDescent="0.25">
      <c r="A7" s="24" t="s">
        <v>61</v>
      </c>
      <c r="C7" s="146">
        <v>0</v>
      </c>
      <c r="D7" s="129">
        <v>70</v>
      </c>
      <c r="E7" s="129">
        <v>140</v>
      </c>
      <c r="F7" s="129">
        <v>210</v>
      </c>
      <c r="G7" s="129">
        <v>280</v>
      </c>
      <c r="H7" s="129">
        <v>350</v>
      </c>
      <c r="I7" s="129">
        <v>420</v>
      </c>
    </row>
    <row r="8" spans="1:17" ht="13.2" x14ac:dyDescent="0.25">
      <c r="E8" s="130" t="s">
        <v>18</v>
      </c>
      <c r="F8" s="120">
        <v>0</v>
      </c>
      <c r="J8" s="54">
        <f>C30</f>
        <v>400</v>
      </c>
      <c r="M8" s="20" t="s">
        <v>7</v>
      </c>
      <c r="N8" s="20"/>
      <c r="O8" s="21"/>
      <c r="P8" s="21"/>
    </row>
    <row r="9" spans="1:17" x14ac:dyDescent="0.25">
      <c r="A9" s="27"/>
      <c r="B9" s="27"/>
      <c r="C9" s="35" t="s">
        <v>0</v>
      </c>
      <c r="D9" s="35" t="s">
        <v>0</v>
      </c>
      <c r="E9" s="27"/>
      <c r="F9" s="33" t="s">
        <v>4</v>
      </c>
      <c r="G9" s="27"/>
      <c r="H9" s="33" t="s">
        <v>5</v>
      </c>
      <c r="I9" s="131"/>
      <c r="J9" s="57" t="s">
        <v>6</v>
      </c>
      <c r="L9" s="34"/>
      <c r="M9" s="44" t="s">
        <v>15</v>
      </c>
      <c r="N9" s="44"/>
      <c r="O9" s="45"/>
      <c r="P9" s="45"/>
    </row>
    <row r="10" spans="1:17" x14ac:dyDescent="0.25">
      <c r="A10" s="12" t="s">
        <v>8</v>
      </c>
      <c r="B10" s="32" t="s">
        <v>19</v>
      </c>
      <c r="C10" s="35" t="s">
        <v>63</v>
      </c>
      <c r="D10" s="35" t="s">
        <v>62</v>
      </c>
      <c r="E10" s="27"/>
      <c r="F10" s="28"/>
      <c r="G10" s="41"/>
      <c r="H10" s="28"/>
      <c r="I10" s="41"/>
      <c r="J10" s="132" t="s">
        <v>59</v>
      </c>
      <c r="K10" s="28"/>
      <c r="L10" s="28"/>
      <c r="M10" s="46" t="s">
        <v>9</v>
      </c>
      <c r="N10" s="46" t="s">
        <v>10</v>
      </c>
      <c r="O10" s="47">
        <f>K10</f>
        <v>0</v>
      </c>
      <c r="P10" s="48"/>
    </row>
    <row r="11" spans="1:17" x14ac:dyDescent="0.25">
      <c r="A11" s="98">
        <v>0</v>
      </c>
      <c r="B11" s="147">
        <v>0</v>
      </c>
      <c r="C11" s="134">
        <f>C6</f>
        <v>0</v>
      </c>
      <c r="D11" s="38">
        <v>0</v>
      </c>
      <c r="E11" s="39">
        <f>C4</f>
        <v>82.1</v>
      </c>
      <c r="F11" s="30">
        <f t="shared" ref="F11:F17" si="1">E11*(1-F$8)</f>
        <v>82.1</v>
      </c>
      <c r="G11" s="42">
        <f>E11*12</f>
        <v>985.19999999999993</v>
      </c>
      <c r="H11" s="11">
        <f>F11*12</f>
        <v>985.19999999999993</v>
      </c>
      <c r="I11" s="43">
        <f t="shared" ref="I11:I18" si="2">IF($J$8&gt;$A11,G11+$A11+MIN((($J$8-$A11)*0.1),700),G11+$J$8)</f>
        <v>1025.1999999999998</v>
      </c>
      <c r="J11" s="135">
        <f t="shared" ref="J11:J17" si="3">IF($J$8&gt;$A11,H11+$A11+MIN((($J$8-$A11)*0.1),350),H11+$J$8)</f>
        <v>1025.1999999999998</v>
      </c>
      <c r="L11" s="36"/>
      <c r="M11" s="22">
        <f t="shared" ref="M11:M18" si="4">I11-I$11</f>
        <v>0</v>
      </c>
      <c r="N11" s="23">
        <f t="shared" ref="N11:N18" si="5">M11/I$11</f>
        <v>0</v>
      </c>
      <c r="O11" s="22">
        <f t="shared" ref="O11:O18" si="6">J11-J$11</f>
        <v>0</v>
      </c>
      <c r="P11" s="23">
        <f t="shared" ref="P11:P18" si="7">O11/J$11</f>
        <v>0</v>
      </c>
    </row>
    <row r="12" spans="1:17" x14ac:dyDescent="0.25">
      <c r="A12" s="37">
        <v>100</v>
      </c>
      <c r="B12" s="49">
        <v>0.5</v>
      </c>
      <c r="C12" s="134">
        <f>D6</f>
        <v>69.599999999999966</v>
      </c>
      <c r="D12" s="38">
        <f t="shared" ref="D12:D17" si="8">1-(F12/F$11)</f>
        <v>7.0645554202192429E-2</v>
      </c>
      <c r="E12" s="40">
        <f t="shared" ref="E12:E17" si="9">G12/12</f>
        <v>76.3</v>
      </c>
      <c r="F12" s="30">
        <f t="shared" si="1"/>
        <v>76.3</v>
      </c>
      <c r="G12" s="42">
        <f t="shared" ref="G12:G17" si="10">MAX(G$11*(1-B12),G$11-C12)</f>
        <v>915.59999999999991</v>
      </c>
      <c r="H12" s="11">
        <f t="shared" ref="H12:H17" si="11">F12*12</f>
        <v>915.59999999999991</v>
      </c>
      <c r="I12" s="43">
        <f t="shared" si="2"/>
        <v>1045.5999999999999</v>
      </c>
      <c r="J12" s="135">
        <f t="shared" si="3"/>
        <v>1045.5999999999999</v>
      </c>
      <c r="L12" s="36"/>
      <c r="M12" s="22">
        <f t="shared" si="4"/>
        <v>20.400000000000091</v>
      </c>
      <c r="N12" s="23">
        <f t="shared" si="5"/>
        <v>1.9898556379243166E-2</v>
      </c>
      <c r="O12" s="22">
        <f t="shared" si="6"/>
        <v>20.400000000000091</v>
      </c>
      <c r="P12" s="23">
        <f t="shared" si="7"/>
        <v>1.9898556379243166E-2</v>
      </c>
    </row>
    <row r="13" spans="1:17" x14ac:dyDescent="0.25">
      <c r="A13" s="37">
        <v>200</v>
      </c>
      <c r="B13" s="49">
        <v>0.5</v>
      </c>
      <c r="C13" s="134">
        <f>E6</f>
        <v>139.19999999999993</v>
      </c>
      <c r="D13" s="38">
        <f t="shared" si="8"/>
        <v>0.14129110840438486</v>
      </c>
      <c r="E13" s="40">
        <f t="shared" si="9"/>
        <v>70.5</v>
      </c>
      <c r="F13" s="30">
        <f t="shared" si="1"/>
        <v>70.5</v>
      </c>
      <c r="G13" s="42">
        <f t="shared" si="10"/>
        <v>846</v>
      </c>
      <c r="H13" s="11">
        <f t="shared" si="11"/>
        <v>846</v>
      </c>
      <c r="I13" s="43">
        <f t="shared" si="2"/>
        <v>1066</v>
      </c>
      <c r="J13" s="135">
        <f t="shared" si="3"/>
        <v>1066</v>
      </c>
      <c r="L13" s="36"/>
      <c r="M13" s="22">
        <f t="shared" si="4"/>
        <v>40.800000000000182</v>
      </c>
      <c r="N13" s="23">
        <f t="shared" si="5"/>
        <v>3.9797112758486332E-2</v>
      </c>
      <c r="O13" s="22">
        <f t="shared" si="6"/>
        <v>40.800000000000182</v>
      </c>
      <c r="P13" s="23">
        <f t="shared" si="7"/>
        <v>3.9797112758486332E-2</v>
      </c>
    </row>
    <row r="14" spans="1:17" x14ac:dyDescent="0.25">
      <c r="A14" s="37">
        <v>300</v>
      </c>
      <c r="B14" s="49">
        <v>0.5</v>
      </c>
      <c r="C14" s="134">
        <f>F6</f>
        <v>210</v>
      </c>
      <c r="D14" s="38">
        <f t="shared" si="8"/>
        <v>0.21315468940316684</v>
      </c>
      <c r="E14" s="40">
        <f t="shared" si="9"/>
        <v>64.599999999999994</v>
      </c>
      <c r="F14" s="30">
        <f t="shared" si="1"/>
        <v>64.599999999999994</v>
      </c>
      <c r="G14" s="42">
        <f t="shared" si="10"/>
        <v>775.19999999999993</v>
      </c>
      <c r="H14" s="11">
        <f t="shared" si="11"/>
        <v>775.19999999999993</v>
      </c>
      <c r="I14" s="43">
        <f t="shared" si="2"/>
        <v>1085.1999999999998</v>
      </c>
      <c r="J14" s="135">
        <f t="shared" si="3"/>
        <v>1085.1999999999998</v>
      </c>
      <c r="L14" s="36"/>
      <c r="M14" s="22">
        <f t="shared" si="4"/>
        <v>60</v>
      </c>
      <c r="N14" s="23">
        <f t="shared" si="5"/>
        <v>5.8525165821303168E-2</v>
      </c>
      <c r="O14" s="22">
        <f t="shared" si="6"/>
        <v>60</v>
      </c>
      <c r="P14" s="23">
        <f t="shared" si="7"/>
        <v>5.8525165821303168E-2</v>
      </c>
    </row>
    <row r="15" spans="1:17" x14ac:dyDescent="0.25">
      <c r="A15" s="37">
        <v>400</v>
      </c>
      <c r="B15" s="49">
        <v>0.5</v>
      </c>
      <c r="C15" s="134">
        <f>G6</f>
        <v>279.59999999999997</v>
      </c>
      <c r="D15" s="38">
        <f t="shared" si="8"/>
        <v>0.28380024360535938</v>
      </c>
      <c r="E15" s="40">
        <f t="shared" si="9"/>
        <v>58.79999999999999</v>
      </c>
      <c r="F15" s="30">
        <f t="shared" si="1"/>
        <v>58.79999999999999</v>
      </c>
      <c r="G15" s="42">
        <f t="shared" si="10"/>
        <v>705.59999999999991</v>
      </c>
      <c r="H15" s="11">
        <f t="shared" si="11"/>
        <v>705.59999999999991</v>
      </c>
      <c r="I15" s="43">
        <f t="shared" si="2"/>
        <v>1105.5999999999999</v>
      </c>
      <c r="J15" s="135">
        <f t="shared" si="3"/>
        <v>1105.5999999999999</v>
      </c>
      <c r="L15" s="36"/>
      <c r="M15" s="22">
        <f t="shared" si="4"/>
        <v>80.400000000000091</v>
      </c>
      <c r="N15" s="23">
        <f t="shared" si="5"/>
        <v>7.8423722200546331E-2</v>
      </c>
      <c r="O15" s="22">
        <f t="shared" si="6"/>
        <v>80.400000000000091</v>
      </c>
      <c r="P15" s="23">
        <f t="shared" si="7"/>
        <v>7.8423722200546331E-2</v>
      </c>
    </row>
    <row r="16" spans="1:17" x14ac:dyDescent="0.25">
      <c r="A16" s="37">
        <v>500</v>
      </c>
      <c r="B16" s="49">
        <v>0.5</v>
      </c>
      <c r="C16" s="134">
        <f>H6</f>
        <v>349.19999999999993</v>
      </c>
      <c r="D16" s="38">
        <f t="shared" si="8"/>
        <v>0.3544457978075517</v>
      </c>
      <c r="E16" s="40">
        <f t="shared" si="9"/>
        <v>53</v>
      </c>
      <c r="F16" s="30">
        <f t="shared" si="1"/>
        <v>53</v>
      </c>
      <c r="G16" s="42">
        <f t="shared" si="10"/>
        <v>636</v>
      </c>
      <c r="H16" s="11">
        <f t="shared" si="11"/>
        <v>636</v>
      </c>
      <c r="I16" s="43">
        <f t="shared" si="2"/>
        <v>1036</v>
      </c>
      <c r="J16" s="135">
        <f t="shared" si="3"/>
        <v>1036</v>
      </c>
      <c r="L16" s="36"/>
      <c r="M16" s="22">
        <f t="shared" si="4"/>
        <v>10.800000000000182</v>
      </c>
      <c r="N16" s="23">
        <f t="shared" si="5"/>
        <v>1.0534529847834748E-2</v>
      </c>
      <c r="O16" s="22">
        <f t="shared" si="6"/>
        <v>10.800000000000182</v>
      </c>
      <c r="P16" s="23">
        <f t="shared" si="7"/>
        <v>1.0534529847834748E-2</v>
      </c>
    </row>
    <row r="17" spans="1:16" x14ac:dyDescent="0.25">
      <c r="A17" s="37">
        <v>600</v>
      </c>
      <c r="B17" s="49">
        <v>0.5</v>
      </c>
      <c r="C17" s="136">
        <f>I6</f>
        <v>518.4</v>
      </c>
      <c r="D17" s="38">
        <f t="shared" si="8"/>
        <v>0.5</v>
      </c>
      <c r="E17" s="40">
        <f t="shared" si="9"/>
        <v>41.05</v>
      </c>
      <c r="F17" s="30">
        <f t="shared" si="1"/>
        <v>41.05</v>
      </c>
      <c r="G17" s="42">
        <f t="shared" si="10"/>
        <v>492.59999999999997</v>
      </c>
      <c r="H17" s="11">
        <f t="shared" si="11"/>
        <v>492.59999999999997</v>
      </c>
      <c r="I17" s="43">
        <f t="shared" si="2"/>
        <v>892.59999999999991</v>
      </c>
      <c r="J17" s="135">
        <f t="shared" si="3"/>
        <v>892.59999999999991</v>
      </c>
      <c r="L17" s="36"/>
      <c r="M17" s="22">
        <f t="shared" si="4"/>
        <v>-132.59999999999991</v>
      </c>
      <c r="N17" s="23">
        <f t="shared" si="5"/>
        <v>-0.12934061646507991</v>
      </c>
      <c r="O17" s="22">
        <f t="shared" si="6"/>
        <v>-132.59999999999991</v>
      </c>
      <c r="P17" s="23">
        <f t="shared" si="7"/>
        <v>-0.12934061646507991</v>
      </c>
    </row>
    <row r="18" spans="1:16" x14ac:dyDescent="0.25">
      <c r="A18" s="37"/>
      <c r="B18" s="137"/>
      <c r="C18" s="138"/>
      <c r="D18" s="38"/>
      <c r="E18" s="40"/>
      <c r="F18" s="30"/>
      <c r="G18" s="42"/>
      <c r="H18" s="31"/>
      <c r="I18" s="43">
        <f t="shared" si="2"/>
        <v>40</v>
      </c>
      <c r="J18" s="135">
        <f>IF($J$8&gt;$A18,H18+$A18+MIN((($J$8-$A18)*0.1),700),H18+$J$8)</f>
        <v>40</v>
      </c>
      <c r="L18" s="36"/>
      <c r="M18" s="22">
        <f t="shared" si="4"/>
        <v>-985.19999999999982</v>
      </c>
      <c r="N18" s="23">
        <f t="shared" si="5"/>
        <v>-0.96098322278579784</v>
      </c>
      <c r="O18" s="22">
        <f t="shared" si="6"/>
        <v>-985.19999999999982</v>
      </c>
      <c r="P18" s="23">
        <f t="shared" si="7"/>
        <v>-0.96098322278579784</v>
      </c>
    </row>
    <row r="19" spans="1:16" x14ac:dyDescent="0.25">
      <c r="A19" s="139"/>
      <c r="G19" s="139"/>
      <c r="H19" s="139"/>
      <c r="I19" s="139"/>
    </row>
    <row r="20" spans="1:16" x14ac:dyDescent="0.25">
      <c r="A20" s="10"/>
      <c r="B20" s="1"/>
      <c r="C20" s="4"/>
      <c r="D20" s="2"/>
      <c r="E20" s="5"/>
    </row>
    <row r="21" spans="1:16" x14ac:dyDescent="0.25">
      <c r="A21" s="24"/>
      <c r="B21" s="1"/>
      <c r="C21" s="4"/>
      <c r="D21" s="2"/>
      <c r="E21" s="5"/>
    </row>
    <row r="22" spans="1:16" x14ac:dyDescent="0.25">
      <c r="A22" s="10"/>
      <c r="B22" s="1"/>
      <c r="C22" s="4"/>
      <c r="D22" s="2"/>
      <c r="E22" s="5"/>
    </row>
    <row r="23" spans="1:16" x14ac:dyDescent="0.25">
      <c r="A23" s="1"/>
      <c r="B23" s="1"/>
      <c r="C23" s="4"/>
      <c r="D23" s="2"/>
      <c r="E23" s="5"/>
    </row>
    <row r="30" spans="1:16" x14ac:dyDescent="0.25">
      <c r="B30" s="56" t="s">
        <v>38</v>
      </c>
      <c r="C30" s="99">
        <v>400</v>
      </c>
      <c r="D30" s="2"/>
      <c r="E30" s="56" t="s">
        <v>39</v>
      </c>
      <c r="F30" s="51">
        <f>C4*(1-F8)</f>
        <v>82.1</v>
      </c>
    </row>
    <row r="31" spans="1:16" x14ac:dyDescent="0.25">
      <c r="K31" s="9"/>
      <c r="L31" s="9"/>
      <c r="M31" s="9"/>
      <c r="N31" s="9"/>
      <c r="O31" s="9"/>
      <c r="P31" s="9"/>
    </row>
    <row r="32" spans="1:16" x14ac:dyDescent="0.25">
      <c r="A32" s="1"/>
      <c r="B32" s="1"/>
      <c r="C32" s="19" t="s">
        <v>11</v>
      </c>
      <c r="D32" s="25">
        <v>0</v>
      </c>
      <c r="E32" s="25">
        <v>100</v>
      </c>
      <c r="F32" s="25">
        <v>200</v>
      </c>
      <c r="G32" s="25">
        <v>300</v>
      </c>
      <c r="H32" s="25">
        <v>400</v>
      </c>
      <c r="I32" s="25">
        <v>500</v>
      </c>
      <c r="J32" s="25">
        <v>600</v>
      </c>
    </row>
    <row r="33" spans="1:16" x14ac:dyDescent="0.25">
      <c r="A33" s="1"/>
      <c r="B33" s="1"/>
      <c r="C33" s="18" t="s">
        <v>1</v>
      </c>
      <c r="D33" s="26">
        <f t="shared" ref="D33:J33" si="12">IF($C$30&gt;D32,D32,$C30)</f>
        <v>0</v>
      </c>
      <c r="E33" s="26">
        <f t="shared" si="12"/>
        <v>100</v>
      </c>
      <c r="F33" s="26">
        <f t="shared" si="12"/>
        <v>200</v>
      </c>
      <c r="G33" s="26">
        <f t="shared" si="12"/>
        <v>300</v>
      </c>
      <c r="H33" s="26">
        <f t="shared" si="12"/>
        <v>400</v>
      </c>
      <c r="I33" s="26">
        <f t="shared" si="12"/>
        <v>400</v>
      </c>
      <c r="J33" s="26">
        <f t="shared" si="12"/>
        <v>400</v>
      </c>
      <c r="K33" s="14"/>
      <c r="L33" s="9"/>
      <c r="M33" s="9"/>
      <c r="N33" s="9"/>
      <c r="O33" s="9"/>
      <c r="P33" s="9"/>
    </row>
    <row r="34" spans="1:16" x14ac:dyDescent="0.25">
      <c r="A34" s="1"/>
      <c r="B34" s="1"/>
      <c r="C34" s="18" t="s">
        <v>2</v>
      </c>
      <c r="D34" s="26">
        <f t="shared" ref="D34:J34" si="13">IF($C$30&gt;D32,MIN(0.1*($C$30-D32),350),"-")</f>
        <v>40</v>
      </c>
      <c r="E34" s="26">
        <f t="shared" si="13"/>
        <v>30</v>
      </c>
      <c r="F34" s="26">
        <f t="shared" si="13"/>
        <v>20</v>
      </c>
      <c r="G34" s="26">
        <f t="shared" si="13"/>
        <v>10</v>
      </c>
      <c r="H34" s="26" t="str">
        <f t="shared" si="13"/>
        <v>-</v>
      </c>
      <c r="I34" s="26" t="str">
        <f t="shared" si="13"/>
        <v>-</v>
      </c>
      <c r="J34" s="26" t="str">
        <f t="shared" si="13"/>
        <v>-</v>
      </c>
      <c r="K34" s="9"/>
      <c r="L34" s="9"/>
      <c r="M34" s="9"/>
      <c r="N34" s="9"/>
      <c r="O34" s="9"/>
      <c r="P34" s="9"/>
    </row>
    <row r="35" spans="1:16" x14ac:dyDescent="0.25">
      <c r="A35" s="1"/>
      <c r="B35" s="1"/>
      <c r="C35" s="18" t="s">
        <v>5</v>
      </c>
      <c r="D35" s="17">
        <f>$H11</f>
        <v>985.19999999999993</v>
      </c>
      <c r="E35" s="17">
        <f>$H12</f>
        <v>915.59999999999991</v>
      </c>
      <c r="F35" s="17">
        <f>$H13</f>
        <v>846</v>
      </c>
      <c r="G35" s="17">
        <f>$H14</f>
        <v>775.19999999999993</v>
      </c>
      <c r="H35" s="17">
        <f>$H15</f>
        <v>705.59999999999991</v>
      </c>
      <c r="I35" s="17">
        <f>$H16</f>
        <v>636</v>
      </c>
      <c r="J35" s="17">
        <f>$H17</f>
        <v>492.59999999999997</v>
      </c>
    </row>
    <row r="36" spans="1:16" x14ac:dyDescent="0.25">
      <c r="A36" s="1"/>
      <c r="B36" s="1"/>
      <c r="C36" s="19" t="s">
        <v>3</v>
      </c>
      <c r="D36" s="50">
        <f t="shared" ref="D36:J36" si="14">SUM(D33,D34,D35)</f>
        <v>1025.1999999999998</v>
      </c>
      <c r="E36" s="50">
        <f t="shared" si="14"/>
        <v>1045.5999999999999</v>
      </c>
      <c r="F36" s="50">
        <f t="shared" si="14"/>
        <v>1066</v>
      </c>
      <c r="G36" s="50">
        <f t="shared" si="14"/>
        <v>1085.1999999999998</v>
      </c>
      <c r="H36" s="50">
        <f t="shared" si="14"/>
        <v>1105.5999999999999</v>
      </c>
      <c r="I36" s="50">
        <f t="shared" si="14"/>
        <v>1036</v>
      </c>
      <c r="J36" s="50">
        <f t="shared" si="14"/>
        <v>892.59999999999991</v>
      </c>
      <c r="L36" s="9"/>
      <c r="M36" s="9"/>
      <c r="N36" s="9"/>
      <c r="O36" s="9"/>
      <c r="P36" s="9"/>
    </row>
    <row r="37" spans="1:16" x14ac:dyDescent="0.25">
      <c r="A37" s="1"/>
      <c r="B37" s="1"/>
      <c r="C37" s="53" t="s">
        <v>65</v>
      </c>
      <c r="D37" s="55" t="s">
        <v>37</v>
      </c>
      <c r="E37" s="17" t="str">
        <f t="shared" ref="E37:J37" si="15">IF(E$36&gt;$D$36,"",ABS(E$36-$D$36))</f>
        <v/>
      </c>
      <c r="F37" s="17" t="str">
        <f t="shared" si="15"/>
        <v/>
      </c>
      <c r="G37" s="17" t="str">
        <f t="shared" si="15"/>
        <v/>
      </c>
      <c r="H37" s="17" t="str">
        <f t="shared" si="15"/>
        <v/>
      </c>
      <c r="I37" s="17" t="str">
        <f t="shared" si="15"/>
        <v/>
      </c>
      <c r="J37" s="17">
        <f t="shared" si="15"/>
        <v>132.59999999999991</v>
      </c>
      <c r="K37" s="9"/>
      <c r="L37" s="9"/>
      <c r="M37" s="9"/>
      <c r="N37" s="9"/>
      <c r="O37" s="9"/>
      <c r="P37" s="9"/>
    </row>
    <row r="38" spans="1:16" x14ac:dyDescent="0.25">
      <c r="A38" s="1"/>
      <c r="B38" s="1"/>
      <c r="C38" s="53" t="s">
        <v>66</v>
      </c>
      <c r="D38" s="55" t="s">
        <v>37</v>
      </c>
      <c r="E38" s="17">
        <f t="shared" ref="E38:J38" si="16">IF(E$36&lt;$D$36,"",E$36-$D$36)</f>
        <v>20.400000000000091</v>
      </c>
      <c r="F38" s="17">
        <f t="shared" si="16"/>
        <v>40.800000000000182</v>
      </c>
      <c r="G38" s="17">
        <f t="shared" si="16"/>
        <v>60</v>
      </c>
      <c r="H38" s="17">
        <f t="shared" si="16"/>
        <v>80.400000000000091</v>
      </c>
      <c r="I38" s="17">
        <f t="shared" si="16"/>
        <v>10.800000000000182</v>
      </c>
      <c r="J38" s="17" t="str">
        <f t="shared" si="16"/>
        <v/>
      </c>
      <c r="L38" s="9"/>
      <c r="M38" s="9"/>
      <c r="N38" s="9"/>
      <c r="O38" s="9"/>
      <c r="P38" s="9"/>
    </row>
    <row r="39" spans="1:16" x14ac:dyDescent="0.25">
      <c r="A39" s="52"/>
      <c r="B39" s="9"/>
      <c r="C39" s="9"/>
      <c r="D39" s="9"/>
      <c r="E39" s="9"/>
      <c r="F39" s="9"/>
      <c r="G39" s="6"/>
      <c r="H39" s="6"/>
      <c r="L39" s="9"/>
      <c r="M39" s="9"/>
      <c r="N39" s="9"/>
      <c r="O39" s="9"/>
      <c r="P39" s="9"/>
    </row>
    <row r="40" spans="1:16" x14ac:dyDescent="0.25">
      <c r="A40" s="14"/>
      <c r="B40" s="9"/>
      <c r="C40" s="9"/>
      <c r="D40" s="9"/>
      <c r="E40" s="9"/>
      <c r="F40" s="9"/>
      <c r="G40" s="6"/>
      <c r="H40" s="6"/>
      <c r="L40" s="9"/>
      <c r="M40" s="9"/>
      <c r="N40" s="9"/>
      <c r="O40" s="9"/>
      <c r="P40" s="9"/>
    </row>
    <row r="41" spans="1:16" x14ac:dyDescent="0.25">
      <c r="A41" s="14"/>
      <c r="B41" s="9"/>
      <c r="C41" s="9"/>
      <c r="D41" s="9"/>
      <c r="E41" s="9"/>
      <c r="F41" s="9"/>
      <c r="G41" s="6"/>
      <c r="H41" s="6"/>
      <c r="K41" s="9"/>
      <c r="L41" s="9"/>
      <c r="M41" s="9"/>
      <c r="N41" s="9"/>
      <c r="O41" s="9"/>
      <c r="P41" s="9"/>
    </row>
    <row r="42" spans="1:16" x14ac:dyDescent="0.25">
      <c r="A42" s="14"/>
      <c r="B42" s="9"/>
      <c r="C42" s="9"/>
      <c r="D42" s="9"/>
      <c r="E42" s="9"/>
      <c r="F42" s="9"/>
      <c r="G42" s="6"/>
      <c r="H42" s="6"/>
      <c r="K42" s="9"/>
      <c r="L42" s="9"/>
      <c r="M42" s="9"/>
      <c r="N42" s="9"/>
      <c r="O42" s="9"/>
      <c r="P42" s="13"/>
    </row>
    <row r="43" spans="1:16" x14ac:dyDescent="0.25">
      <c r="A43" s="14"/>
      <c r="B43" s="9"/>
      <c r="C43" s="9"/>
      <c r="D43" s="9"/>
      <c r="E43" s="9"/>
      <c r="F43" s="9"/>
      <c r="G43" s="6"/>
      <c r="H43" s="6"/>
      <c r="K43" s="9"/>
      <c r="L43" s="9"/>
      <c r="M43" s="9"/>
      <c r="N43" s="9"/>
      <c r="O43" s="9"/>
      <c r="P43" s="9"/>
    </row>
    <row r="44" spans="1:16" x14ac:dyDescent="0.25">
      <c r="A44" s="14"/>
      <c r="B44" s="9"/>
      <c r="C44" s="9"/>
      <c r="D44" s="9"/>
      <c r="E44" s="9"/>
      <c r="F44" s="9"/>
      <c r="G44" s="6"/>
      <c r="H44" s="6"/>
      <c r="K44" s="9"/>
      <c r="L44" s="9"/>
      <c r="M44" s="9"/>
      <c r="N44" s="9"/>
      <c r="O44" s="9"/>
      <c r="P44" s="9"/>
    </row>
    <row r="45" spans="1:16" x14ac:dyDescent="0.25">
      <c r="A45" s="14"/>
      <c r="B45" s="9"/>
      <c r="C45" s="9"/>
      <c r="D45" s="9"/>
      <c r="E45" s="9"/>
      <c r="F45" s="9"/>
      <c r="G45" s="6"/>
      <c r="H45" s="6"/>
    </row>
    <row r="46" spans="1:16" x14ac:dyDescent="0.25">
      <c r="A46" s="14"/>
      <c r="B46" s="9"/>
      <c r="C46" s="9"/>
      <c r="D46" s="9"/>
      <c r="E46" s="9"/>
      <c r="F46" s="9"/>
      <c r="G46" s="6"/>
      <c r="H46" s="6"/>
    </row>
    <row r="47" spans="1:16" x14ac:dyDescent="0.25">
      <c r="A47" s="1"/>
      <c r="B47" s="1"/>
      <c r="C47" s="7"/>
      <c r="D47" s="6"/>
      <c r="E47" s="6"/>
      <c r="F47" s="6"/>
      <c r="G47" s="6"/>
      <c r="H47" s="6"/>
    </row>
    <row r="48" spans="1:16" x14ac:dyDescent="0.25">
      <c r="A48" s="1"/>
      <c r="B48" s="1"/>
      <c r="C48" s="7"/>
      <c r="D48" s="6"/>
      <c r="E48" s="6"/>
      <c r="F48" s="6"/>
      <c r="G48" s="6"/>
      <c r="H48" s="6"/>
    </row>
    <row r="49" spans="1:8" x14ac:dyDescent="0.25">
      <c r="A49" s="1"/>
      <c r="B49" s="1"/>
      <c r="C49" s="7"/>
      <c r="D49" s="6"/>
      <c r="E49" s="6"/>
      <c r="F49" s="6"/>
      <c r="G49" s="6"/>
      <c r="H49" s="6"/>
    </row>
    <row r="50" spans="1:8" x14ac:dyDescent="0.25">
      <c r="A50" s="1"/>
      <c r="B50" s="1"/>
      <c r="C50" s="7"/>
      <c r="D50" s="6"/>
      <c r="E50" s="6"/>
      <c r="F50" s="6"/>
      <c r="G50" s="6"/>
      <c r="H50" s="6"/>
    </row>
    <row r="51" spans="1:8" x14ac:dyDescent="0.25">
      <c r="A51" s="1"/>
      <c r="B51" s="1"/>
      <c r="C51" s="7"/>
      <c r="D51" s="6"/>
      <c r="E51" s="6"/>
      <c r="F51" s="6"/>
      <c r="G51" s="6"/>
      <c r="H51" s="6"/>
    </row>
    <row r="52" spans="1:8" x14ac:dyDescent="0.25">
      <c r="A52" s="1"/>
      <c r="B52" s="1"/>
      <c r="C52" s="7"/>
      <c r="D52" s="6"/>
      <c r="E52" s="6"/>
      <c r="F52" s="6"/>
      <c r="G52" s="6"/>
      <c r="H52" s="6"/>
    </row>
    <row r="53" spans="1:8" x14ac:dyDescent="0.25">
      <c r="A53" s="1"/>
      <c r="B53" s="1"/>
      <c r="C53" s="7"/>
      <c r="D53" s="6"/>
      <c r="E53" s="6"/>
      <c r="F53" s="6"/>
      <c r="G53" s="6"/>
      <c r="H53" s="6"/>
    </row>
    <row r="54" spans="1:8" x14ac:dyDescent="0.25">
      <c r="A54" s="1"/>
      <c r="B54" s="1"/>
      <c r="C54" s="7"/>
      <c r="D54" s="6"/>
      <c r="E54" s="6"/>
      <c r="F54" s="6"/>
      <c r="G54" s="6"/>
      <c r="H54" s="6"/>
    </row>
    <row r="55" spans="1:8" x14ac:dyDescent="0.25">
      <c r="A55" s="1"/>
      <c r="B55" s="1"/>
      <c r="C55" s="7"/>
      <c r="D55" s="6"/>
      <c r="E55" s="6"/>
      <c r="F55" s="6"/>
      <c r="G55" s="6"/>
      <c r="H55" s="6"/>
    </row>
    <row r="56" spans="1:8" x14ac:dyDescent="0.25">
      <c r="A56" s="1"/>
      <c r="B56" s="1"/>
      <c r="C56" s="7"/>
      <c r="D56" s="6"/>
      <c r="E56" s="6"/>
      <c r="F56" s="6"/>
      <c r="G56" s="6"/>
      <c r="H56" s="6"/>
    </row>
    <row r="57" spans="1:8" x14ac:dyDescent="0.25">
      <c r="A57" s="1"/>
      <c r="B57" s="1"/>
      <c r="C57" s="7"/>
      <c r="D57" s="6"/>
      <c r="E57" s="6"/>
      <c r="F57" s="6"/>
      <c r="G57" s="6"/>
      <c r="H57" s="6"/>
    </row>
    <row r="58" spans="1:8" x14ac:dyDescent="0.25">
      <c r="A58" s="1"/>
      <c r="B58" s="1"/>
      <c r="C58" s="7"/>
      <c r="D58" s="6"/>
      <c r="E58" s="6"/>
      <c r="F58" s="6"/>
      <c r="G58" s="6"/>
      <c r="H58" s="6"/>
    </row>
    <row r="59" spans="1:8" x14ac:dyDescent="0.25">
      <c r="A59" s="1"/>
      <c r="B59" s="1"/>
      <c r="C59" s="7"/>
      <c r="D59" s="6"/>
      <c r="E59" s="6"/>
      <c r="F59" s="6"/>
      <c r="G59" s="6"/>
      <c r="H59" s="6"/>
    </row>
    <row r="60" spans="1:8" x14ac:dyDescent="0.25">
      <c r="A60" s="1"/>
      <c r="B60" s="1"/>
      <c r="C60" s="7"/>
      <c r="D60" s="6"/>
      <c r="E60" s="6"/>
      <c r="F60" s="6"/>
      <c r="G60" s="6"/>
      <c r="H60" s="6"/>
    </row>
    <row r="61" spans="1:8" x14ac:dyDescent="0.25">
      <c r="A61" s="1"/>
      <c r="B61" s="1"/>
      <c r="C61" s="7"/>
      <c r="D61" s="6"/>
      <c r="E61" s="6"/>
      <c r="F61" s="6"/>
      <c r="G61" s="6"/>
      <c r="H61" s="6"/>
    </row>
    <row r="62" spans="1:8" x14ac:dyDescent="0.25">
      <c r="A62" s="1"/>
      <c r="B62" s="1"/>
      <c r="C62" s="7"/>
      <c r="D62" s="6"/>
      <c r="E62" s="6"/>
      <c r="F62" s="6"/>
      <c r="G62" s="6"/>
      <c r="H62" s="6"/>
    </row>
    <row r="63" spans="1:8" ht="9.75" customHeight="1" x14ac:dyDescent="0.25">
      <c r="A63" s="1"/>
      <c r="B63" s="1"/>
      <c r="C63" s="7"/>
      <c r="D63" s="6"/>
      <c r="E63" s="6"/>
      <c r="F63" s="6"/>
      <c r="G63" s="6"/>
      <c r="H63" s="6"/>
    </row>
    <row r="64" spans="1:8" ht="6" customHeight="1" x14ac:dyDescent="0.25">
      <c r="A64" s="1"/>
      <c r="B64" s="1"/>
      <c r="C64" s="7"/>
      <c r="D64" s="6"/>
      <c r="E64" s="6"/>
      <c r="F64" s="6"/>
      <c r="G64" s="6"/>
      <c r="H64" s="6"/>
    </row>
    <row r="65" spans="1:98" s="59" customFormat="1" ht="13.2" x14ac:dyDescent="0.25">
      <c r="A65" s="95" t="str">
        <f>'A exemple'!A62</f>
        <v>Source: OFSP / Développement XLS © unité DMS (Sin), V1 10.12.18</v>
      </c>
      <c r="B65" s="94"/>
      <c r="C65" s="94"/>
      <c r="D65" s="94"/>
      <c r="E65" s="94"/>
      <c r="F65" s="96"/>
      <c r="G65" s="94"/>
      <c r="H65" s="97"/>
      <c r="I65" s="94"/>
      <c r="J65" s="94"/>
    </row>
    <row r="66" spans="1:98" s="64" customFormat="1" x14ac:dyDescent="0.25">
      <c r="A66" s="61" t="s">
        <v>21</v>
      </c>
      <c r="B66" s="61"/>
      <c r="C66" s="62"/>
      <c r="D66" s="63"/>
      <c r="E66" s="63"/>
      <c r="F66" s="63"/>
      <c r="G66" s="63"/>
      <c r="H66" s="63"/>
    </row>
    <row r="67" spans="1:98" s="68" customFormat="1" x14ac:dyDescent="0.25">
      <c r="A67" s="65"/>
      <c r="B67" s="65"/>
      <c r="C67" s="66"/>
      <c r="D67" s="67"/>
      <c r="E67" s="67"/>
      <c r="F67" s="67"/>
      <c r="G67" s="67"/>
      <c r="H67" s="67"/>
    </row>
    <row r="68" spans="1:98" s="68" customFormat="1" x14ac:dyDescent="0.25">
      <c r="A68" s="65"/>
      <c r="B68" s="65"/>
      <c r="C68" s="66"/>
      <c r="D68" s="67"/>
      <c r="E68" s="67"/>
      <c r="F68" s="67"/>
      <c r="G68" s="67"/>
      <c r="H68" s="67"/>
    </row>
    <row r="69" spans="1:98" s="75" customFormat="1" x14ac:dyDescent="0.25">
      <c r="A69" s="69" t="s">
        <v>26</v>
      </c>
      <c r="B69" s="70"/>
      <c r="C69" s="71"/>
      <c r="D69" s="72"/>
      <c r="E69" s="73"/>
      <c r="F69" s="71"/>
      <c r="G69" s="72"/>
      <c r="H69" s="73"/>
      <c r="I69" s="74"/>
      <c r="J69" s="74"/>
      <c r="L69" s="76" t="s">
        <v>67</v>
      </c>
      <c r="M69" s="77"/>
      <c r="N69" s="77"/>
      <c r="O69" s="76"/>
      <c r="P69" s="77"/>
      <c r="Q69" s="77"/>
      <c r="U69" s="76" t="s">
        <v>68</v>
      </c>
      <c r="V69" s="77"/>
      <c r="W69" s="77"/>
      <c r="X69" s="76"/>
      <c r="Y69" s="77"/>
      <c r="Z69" s="77"/>
      <c r="AA69" s="77"/>
      <c r="AD69" s="69" t="s">
        <v>24</v>
      </c>
      <c r="AE69" s="70"/>
      <c r="AN69" s="69" t="s">
        <v>25</v>
      </c>
      <c r="AO69" s="70"/>
      <c r="AX69" s="69" t="s">
        <v>23</v>
      </c>
      <c r="AY69" s="70"/>
      <c r="BB69" s="70"/>
      <c r="BG69" s="69" t="s">
        <v>27</v>
      </c>
      <c r="BH69" s="70"/>
      <c r="BK69" s="70"/>
      <c r="BP69" s="78" t="s">
        <v>13</v>
      </c>
      <c r="BQ69" s="79"/>
      <c r="BR69" s="80" t="s">
        <v>28</v>
      </c>
      <c r="BS69" s="81"/>
      <c r="BT69" s="81"/>
      <c r="BU69" s="80"/>
      <c r="BV69" s="81"/>
      <c r="CF69" s="78" t="s">
        <v>13</v>
      </c>
      <c r="CG69" s="79"/>
      <c r="CH69" s="80" t="s">
        <v>30</v>
      </c>
      <c r="CI69" s="81"/>
      <c r="CJ69" s="81"/>
      <c r="CK69" s="80" t="s">
        <v>30</v>
      </c>
      <c r="CL69" s="81"/>
    </row>
    <row r="70" spans="1:98" s="75" customFormat="1" x14ac:dyDescent="0.25">
      <c r="A70" s="69"/>
      <c r="B70" s="70"/>
      <c r="C70" s="71"/>
      <c r="D70" s="72"/>
      <c r="E70" s="73"/>
      <c r="F70" s="71"/>
      <c r="G70" s="72"/>
      <c r="H70" s="73"/>
      <c r="I70" s="74"/>
      <c r="J70" s="74"/>
      <c r="L70" s="82"/>
      <c r="O70" s="82"/>
      <c r="U70" s="82"/>
      <c r="X70" s="82"/>
      <c r="AD70" s="69"/>
      <c r="AE70" s="70"/>
      <c r="AN70" s="140">
        <v>10000</v>
      </c>
      <c r="AO70" s="70"/>
      <c r="AX70" s="69" t="s">
        <v>69</v>
      </c>
      <c r="AY70" s="70"/>
      <c r="AZ70" s="104" t="s">
        <v>45</v>
      </c>
      <c r="BA70" s="64"/>
      <c r="BB70" s="70"/>
      <c r="BC70" s="141"/>
      <c r="BD70" s="68"/>
      <c r="BG70" s="69" t="s">
        <v>69</v>
      </c>
      <c r="BH70" s="70"/>
      <c r="BI70" s="104" t="s">
        <v>46</v>
      </c>
      <c r="BJ70" s="64"/>
      <c r="BK70" s="70"/>
      <c r="BL70" s="141"/>
      <c r="BM70" s="68"/>
      <c r="BR70" s="69" t="s">
        <v>69</v>
      </c>
      <c r="BU70" s="69"/>
      <c r="CH70" s="69" t="s">
        <v>69</v>
      </c>
      <c r="CK70" s="69"/>
    </row>
    <row r="71" spans="1:98" s="75" customFormat="1" x14ac:dyDescent="0.25">
      <c r="A71" s="82"/>
      <c r="B71" s="83" t="s">
        <v>12</v>
      </c>
      <c r="C71" s="73"/>
      <c r="D71" s="74"/>
      <c r="E71" s="74"/>
      <c r="F71" s="73"/>
      <c r="G71" s="74"/>
      <c r="H71" s="74"/>
      <c r="I71" s="74"/>
      <c r="AD71" s="82"/>
      <c r="AE71" s="83" t="s">
        <v>12</v>
      </c>
      <c r="AF71" s="73"/>
      <c r="AG71" s="74"/>
      <c r="AH71" s="74"/>
      <c r="AI71" s="73"/>
      <c r="AJ71" s="74"/>
      <c r="AK71" s="74"/>
      <c r="AL71" s="74"/>
      <c r="AN71" s="82"/>
      <c r="AO71" s="83" t="s">
        <v>12</v>
      </c>
      <c r="AP71" s="73"/>
      <c r="AQ71" s="74"/>
      <c r="AR71" s="74"/>
      <c r="AS71" s="73"/>
      <c r="AT71" s="74"/>
      <c r="AU71" s="74"/>
      <c r="AV71" s="74"/>
      <c r="AX71" s="69"/>
      <c r="AY71" s="83" t="s">
        <v>12</v>
      </c>
      <c r="AZ71" s="73"/>
      <c r="BA71" s="74"/>
      <c r="BB71" s="83"/>
      <c r="BC71" s="73"/>
      <c r="BD71" s="74"/>
      <c r="BE71" s="74"/>
      <c r="BF71" s="74"/>
      <c r="BG71" s="82"/>
      <c r="BH71" s="83" t="s">
        <v>12</v>
      </c>
      <c r="BI71" s="73"/>
      <c r="BJ71" s="74"/>
      <c r="BK71" s="83"/>
      <c r="BL71" s="73"/>
      <c r="BM71" s="74"/>
      <c r="BN71" s="74"/>
    </row>
    <row r="72" spans="1:98" s="75" customFormat="1" x14ac:dyDescent="0.25">
      <c r="A72" s="69" t="s">
        <v>20</v>
      </c>
      <c r="B72" s="84">
        <v>0</v>
      </c>
      <c r="C72" s="84">
        <v>100</v>
      </c>
      <c r="D72" s="84">
        <v>200</v>
      </c>
      <c r="E72" s="84">
        <v>300</v>
      </c>
      <c r="F72" s="84">
        <v>400</v>
      </c>
      <c r="G72" s="84">
        <v>500</v>
      </c>
      <c r="H72" s="84">
        <v>600</v>
      </c>
      <c r="I72" s="84"/>
      <c r="K72" s="85"/>
      <c r="L72" s="86" t="s">
        <v>70</v>
      </c>
      <c r="M72" s="86" t="s">
        <v>71</v>
      </c>
      <c r="N72" s="86" t="s">
        <v>72</v>
      </c>
      <c r="O72" s="86" t="s">
        <v>73</v>
      </c>
      <c r="P72" s="86" t="s">
        <v>41</v>
      </c>
      <c r="Q72" s="86" t="s">
        <v>74</v>
      </c>
      <c r="R72" s="142"/>
      <c r="S72" s="85"/>
      <c r="T72" s="85"/>
      <c r="U72" s="86" t="s">
        <v>70</v>
      </c>
      <c r="V72" s="86" t="s">
        <v>71</v>
      </c>
      <c r="W72" s="86" t="s">
        <v>72</v>
      </c>
      <c r="X72" s="86" t="s">
        <v>73</v>
      </c>
      <c r="Y72" s="86" t="s">
        <v>41</v>
      </c>
      <c r="Z72" s="86" t="s">
        <v>74</v>
      </c>
      <c r="AA72" s="86"/>
      <c r="AD72" s="69" t="s">
        <v>22</v>
      </c>
      <c r="AE72" s="84">
        <v>0</v>
      </c>
      <c r="AF72" s="84">
        <v>100</v>
      </c>
      <c r="AG72" s="84">
        <v>200</v>
      </c>
      <c r="AH72" s="84">
        <v>300</v>
      </c>
      <c r="AI72" s="84">
        <v>400</v>
      </c>
      <c r="AJ72" s="84">
        <v>500</v>
      </c>
      <c r="AK72" s="84">
        <v>600</v>
      </c>
      <c r="AL72" s="84"/>
      <c r="AN72" s="69" t="s">
        <v>22</v>
      </c>
      <c r="AO72" s="84">
        <v>0</v>
      </c>
      <c r="AP72" s="84">
        <v>100</v>
      </c>
      <c r="AQ72" s="84">
        <v>200</v>
      </c>
      <c r="AR72" s="84">
        <v>300</v>
      </c>
      <c r="AS72" s="84">
        <v>400</v>
      </c>
      <c r="AT72" s="84">
        <v>500</v>
      </c>
      <c r="AU72" s="84">
        <v>600</v>
      </c>
      <c r="AV72" s="84"/>
      <c r="AX72" s="105" t="s">
        <v>22</v>
      </c>
      <c r="AY72" s="84">
        <v>100</v>
      </c>
      <c r="AZ72" s="84">
        <v>200</v>
      </c>
      <c r="BA72" s="84">
        <v>300</v>
      </c>
      <c r="BB72" s="84">
        <v>400</v>
      </c>
      <c r="BC72" s="84">
        <v>500</v>
      </c>
      <c r="BD72" s="84">
        <v>600</v>
      </c>
      <c r="BE72" s="84"/>
      <c r="BG72" s="105" t="s">
        <v>22</v>
      </c>
      <c r="BH72" s="84">
        <v>100</v>
      </c>
      <c r="BI72" s="84">
        <v>200</v>
      </c>
      <c r="BJ72" s="84">
        <v>300</v>
      </c>
      <c r="BK72" s="84">
        <v>400</v>
      </c>
      <c r="BL72" s="84">
        <v>500</v>
      </c>
      <c r="BM72" s="84">
        <v>600</v>
      </c>
      <c r="BN72" s="84"/>
      <c r="BQ72" s="143" t="s">
        <v>75</v>
      </c>
      <c r="BR72" s="143" t="s">
        <v>76</v>
      </c>
      <c r="BS72" s="143" t="s">
        <v>77</v>
      </c>
      <c r="BT72" s="143" t="s">
        <v>78</v>
      </c>
      <c r="BU72" s="143" t="s">
        <v>47</v>
      </c>
      <c r="BV72" s="143" t="s">
        <v>79</v>
      </c>
      <c r="BW72" s="143"/>
      <c r="BX72" s="143" t="s">
        <v>80</v>
      </c>
      <c r="BY72" s="143" t="s">
        <v>81</v>
      </c>
      <c r="BZ72" s="143" t="s">
        <v>82</v>
      </c>
      <c r="CA72" s="143" t="s">
        <v>83</v>
      </c>
      <c r="CB72" s="143" t="s">
        <v>51</v>
      </c>
      <c r="CC72" s="143" t="s">
        <v>84</v>
      </c>
      <c r="CD72" s="143"/>
      <c r="CG72" s="144" t="str">
        <f t="shared" ref="CG72:CL72" si="17">BQ72</f>
        <v>Gain max pour F100</v>
      </c>
      <c r="CH72" s="144" t="str">
        <f t="shared" si="17"/>
        <v>Gain max pour F200</v>
      </c>
      <c r="CI72" s="144" t="str">
        <f t="shared" si="17"/>
        <v>Gain max pour F300</v>
      </c>
      <c r="CJ72" s="144" t="str">
        <f t="shared" si="17"/>
        <v>Gain max pour F400</v>
      </c>
      <c r="CK72" s="144" t="str">
        <f t="shared" si="17"/>
        <v>Gain max pour F500</v>
      </c>
      <c r="CL72" s="144" t="str">
        <f t="shared" si="17"/>
        <v>Gain max pour F600</v>
      </c>
      <c r="CM72" s="144"/>
      <c r="CN72" s="144" t="str">
        <f t="shared" ref="CN72:CS72" si="18">BX72</f>
        <v>Perte max pour F100</v>
      </c>
      <c r="CO72" s="144" t="str">
        <f t="shared" si="18"/>
        <v>Perte max pour F200</v>
      </c>
      <c r="CP72" s="144" t="str">
        <f t="shared" si="18"/>
        <v>Perte max pour F300</v>
      </c>
      <c r="CQ72" s="144" t="str">
        <f t="shared" si="18"/>
        <v>Perte max pour F400</v>
      </c>
      <c r="CR72" s="144" t="str">
        <f t="shared" si="18"/>
        <v>Perte max pour F500</v>
      </c>
      <c r="CS72" s="144" t="str">
        <f t="shared" si="18"/>
        <v>Perte max pour F600</v>
      </c>
      <c r="CT72" s="144"/>
    </row>
    <row r="73" spans="1:98" s="75" customFormat="1" x14ac:dyDescent="0.25">
      <c r="A73" s="75">
        <v>0</v>
      </c>
      <c r="B73" s="87">
        <f t="shared" ref="B73:B93" si="19">IF($A73&lt;B$72,$H$11+$A73,$H$11+B$72+MIN(0.1*($A73-B$72),350))</f>
        <v>985.19999999999993</v>
      </c>
      <c r="C73" s="87">
        <f t="shared" ref="C73:C93" si="20">IF($A73&lt;C$72,$H$12+$A73,$H$12+C$72+MIN(0.1*($A73-C$72),350))</f>
        <v>915.59999999999991</v>
      </c>
      <c r="D73" s="87">
        <f t="shared" ref="D73:D93" si="21">IF($A73&lt;D$72,$H$13+$A73,$H$13+D$72+MIN(0.1*($A73-D$72),350))</f>
        <v>846</v>
      </c>
      <c r="E73" s="87">
        <f t="shared" ref="E73:E93" si="22">IF($A73&lt;E$72,$H$14+$A73,$H$14+E$72+MIN(0.1*($A73-E$72),350))</f>
        <v>775.19999999999993</v>
      </c>
      <c r="F73" s="87">
        <f t="shared" ref="F73:F93" si="23">IF($A73&lt;F$72,$H$15+$A73,$H$15+F$72+MIN(0.1*($A73-F$72),350))</f>
        <v>705.59999999999991</v>
      </c>
      <c r="G73" s="87">
        <f t="shared" ref="G73:G93" si="24">IF($A73&lt;G$72,$H$16+$A73,$H$16+G$72+MIN(0.1*($A73-G$72),350))</f>
        <v>636</v>
      </c>
      <c r="H73" s="87">
        <f t="shared" ref="H73:H93" si="25">IF($A73&lt;H$72,$H$17+$A73,$H$17+H$72+MIN(0.1*($A73-H$72),350))</f>
        <v>492.59999999999997</v>
      </c>
      <c r="I73" s="87"/>
      <c r="K73" s="75">
        <f t="shared" ref="K73:K93" si="26">A73</f>
        <v>0</v>
      </c>
      <c r="L73" s="88">
        <f t="shared" ref="L73:L93" si="27">C73-$B73</f>
        <v>-69.600000000000023</v>
      </c>
      <c r="M73" s="88">
        <f t="shared" ref="M73:M93" si="28">D73-$B73</f>
        <v>-139.19999999999993</v>
      </c>
      <c r="N73" s="88">
        <f t="shared" ref="N73:N93" si="29">E73-$B73</f>
        <v>-210</v>
      </c>
      <c r="O73" s="88">
        <f t="shared" ref="O73:O93" si="30">F73-$B73</f>
        <v>-279.60000000000002</v>
      </c>
      <c r="P73" s="88">
        <f t="shared" ref="P73:P93" si="31">G73-$B73</f>
        <v>-349.19999999999993</v>
      </c>
      <c r="Q73" s="88">
        <f t="shared" ref="Q73:Q93" si="32">H73-$B73</f>
        <v>-492.59999999999997</v>
      </c>
      <c r="R73" s="88"/>
      <c r="T73" s="85">
        <f t="shared" ref="T73:T93" si="33">A73</f>
        <v>0</v>
      </c>
      <c r="U73" s="89">
        <f t="shared" ref="U73:U93" si="34">L73/$B73</f>
        <v>-7.064555420219247E-2</v>
      </c>
      <c r="V73" s="89">
        <f t="shared" ref="V73:V93" si="35">M73/$B73</f>
        <v>-0.14129110840438483</v>
      </c>
      <c r="W73" s="89">
        <f t="shared" ref="W73:W93" si="36">N73/$B73</f>
        <v>-0.2131546894031669</v>
      </c>
      <c r="X73" s="89">
        <f t="shared" ref="X73:X93" si="37">O73/$B73</f>
        <v>-0.28380024360535938</v>
      </c>
      <c r="Y73" s="89">
        <f t="shared" ref="Y73:Y93" si="38">P73/$B73</f>
        <v>-0.3544457978075517</v>
      </c>
      <c r="Z73" s="89">
        <f t="shared" ref="Z73:Z93" si="39">Q73/$B73</f>
        <v>-0.5</v>
      </c>
      <c r="AA73" s="89"/>
      <c r="AD73" s="75">
        <v>10</v>
      </c>
      <c r="AE73" s="87">
        <f t="shared" ref="AE73:AE104" si="40">12*AD73</f>
        <v>120</v>
      </c>
      <c r="AF73" s="90">
        <f t="shared" ref="AF73:AF104" si="41">MAX($AE73*(1-$B$12),$AE73-$C$12)</f>
        <v>60</v>
      </c>
      <c r="AG73" s="90">
        <f t="shared" ref="AG73:AG104" si="42">MAX($AE73*(1-$B$13),$AE73-$C$13)</f>
        <v>60</v>
      </c>
      <c r="AH73" s="90">
        <f t="shared" ref="AH73:AH104" si="43">MAX($AE73*(1-$B$14),$AE73-$C$14)</f>
        <v>60</v>
      </c>
      <c r="AI73" s="90">
        <f t="shared" ref="AI73:AI104" si="44">MAX($AE73*(1-$B$15),$AE73-$C$15)</f>
        <v>60</v>
      </c>
      <c r="AJ73" s="90">
        <f t="shared" ref="AJ73:AJ104" si="45">MAX($AE73*(1-$B$16),$AE73-$C$16)</f>
        <v>60</v>
      </c>
      <c r="AK73" s="90">
        <f t="shared" ref="AK73:AK104" si="46">MAX($AE73*(1-$B$17),$AE73-$C$17)</f>
        <v>60</v>
      </c>
      <c r="AL73" s="90"/>
      <c r="AN73" s="75">
        <f t="shared" ref="AN73:AN104" si="47">AD73</f>
        <v>10</v>
      </c>
      <c r="AO73" s="87">
        <f t="shared" ref="AO73:AO104" si="48">AE73+AO$72+MIN(($AN$70-AO$72)*0.1,350)</f>
        <v>470</v>
      </c>
      <c r="AP73" s="87">
        <f t="shared" ref="AP73:AP104" si="49">AF73+AP$72+MIN(($AN$70-AP$72)*0.1,350)</f>
        <v>510</v>
      </c>
      <c r="AQ73" s="87">
        <f t="shared" ref="AQ73:AQ104" si="50">AG73+AQ$72+MIN(($AN$70-AQ$72)*0.1,350)</f>
        <v>610</v>
      </c>
      <c r="AR73" s="87">
        <f t="shared" ref="AR73:AR104" si="51">AH73+AR$72+MIN(($AN$70-AR$72)*0.1,350)</f>
        <v>710</v>
      </c>
      <c r="AS73" s="87">
        <f t="shared" ref="AS73:AS104" si="52">AI73+AS$72+MIN(($AN$70-AS$72)*0.1,350)</f>
        <v>810</v>
      </c>
      <c r="AT73" s="87">
        <f t="shared" ref="AT73:AT104" si="53">AJ73+AT$72+MIN(($AN$70-AT$72)*0.1,350)</f>
        <v>910</v>
      </c>
      <c r="AU73" s="87">
        <f t="shared" ref="AU73:AU104" si="54">AK73+AU$72+MIN(($AN$70-AU$72)*0.1,350)</f>
        <v>1010</v>
      </c>
      <c r="AV73" s="87"/>
      <c r="AX73" s="87">
        <f t="shared" ref="AX73:AX104" si="55">AD73</f>
        <v>10</v>
      </c>
      <c r="AY73" s="87">
        <f t="shared" ref="AY73:AY104" si="56">AF73-$AE73</f>
        <v>-60</v>
      </c>
      <c r="AZ73" s="87">
        <f t="shared" ref="AZ73:AZ104" si="57">AG73-$AE73</f>
        <v>-60</v>
      </c>
      <c r="BA73" s="87">
        <f t="shared" ref="BA73:BA104" si="58">AH73-$AE73</f>
        <v>-60</v>
      </c>
      <c r="BB73" s="87">
        <f t="shared" ref="BB73:BB104" si="59">AI73-$AE73</f>
        <v>-60</v>
      </c>
      <c r="BC73" s="87">
        <f t="shared" ref="BC73:BC104" si="60">AJ73-$AE73</f>
        <v>-60</v>
      </c>
      <c r="BD73" s="87">
        <f t="shared" ref="BD73:BD104" si="61">AK73-$AE73</f>
        <v>-60</v>
      </c>
      <c r="BE73" s="87"/>
      <c r="BG73" s="87">
        <f t="shared" ref="BG73:BG104" si="62">AD73</f>
        <v>10</v>
      </c>
      <c r="BH73" s="87">
        <f t="shared" ref="BH73:BH104" si="63">AP73-$AO73</f>
        <v>40</v>
      </c>
      <c r="BI73" s="87">
        <f t="shared" ref="BI73:BI104" si="64">AQ73-$AO73</f>
        <v>140</v>
      </c>
      <c r="BJ73" s="87">
        <f t="shared" ref="BJ73:BJ104" si="65">AR73-$AO73</f>
        <v>240</v>
      </c>
      <c r="BK73" s="87">
        <f t="shared" ref="BK73:BK104" si="66">AS73-$AO73</f>
        <v>340</v>
      </c>
      <c r="BL73" s="87">
        <f t="shared" ref="BL73:BL104" si="67">AT73-$AO73</f>
        <v>440</v>
      </c>
      <c r="BM73" s="87">
        <f t="shared" ref="BM73:BM104" si="68">AU73-$AO73</f>
        <v>540</v>
      </c>
      <c r="BN73" s="87"/>
      <c r="BP73" s="75">
        <f t="shared" ref="BP73:BP104" si="69">AX73</f>
        <v>10</v>
      </c>
      <c r="BQ73" s="91">
        <f t="shared" ref="BQ73:BQ104" si="70">AY73</f>
        <v>-60</v>
      </c>
      <c r="BR73" s="91">
        <f t="shared" ref="BR73:BR104" si="71">AZ73</f>
        <v>-60</v>
      </c>
      <c r="BS73" s="91">
        <f t="shared" ref="BS73:BS104" si="72">BA73</f>
        <v>-60</v>
      </c>
      <c r="BT73" s="91">
        <f t="shared" ref="BT73:BT104" si="73">BB73</f>
        <v>-60</v>
      </c>
      <c r="BU73" s="91">
        <f t="shared" ref="BU73:BU104" si="74">BC73</f>
        <v>-60</v>
      </c>
      <c r="BV73" s="91">
        <f t="shared" ref="BV73:BV104" si="75">BD73</f>
        <v>-60</v>
      </c>
      <c r="BW73" s="91"/>
      <c r="BX73" s="91">
        <f t="shared" ref="BX73:BX104" si="76">BH73</f>
        <v>40</v>
      </c>
      <c r="BY73" s="91">
        <f t="shared" ref="BY73:BY104" si="77">BI73</f>
        <v>140</v>
      </c>
      <c r="BZ73" s="91">
        <f t="shared" ref="BZ73:BZ104" si="78">BJ73</f>
        <v>240</v>
      </c>
      <c r="CA73" s="91">
        <f t="shared" ref="CA73:CA104" si="79">BK73</f>
        <v>340</v>
      </c>
      <c r="CB73" s="91">
        <f t="shared" ref="CB73:CB104" si="80">BL73</f>
        <v>440</v>
      </c>
      <c r="CC73" s="91">
        <f t="shared" ref="CC73:CC104" si="81">BM73</f>
        <v>540</v>
      </c>
      <c r="CD73" s="91"/>
      <c r="CF73" s="75">
        <f t="shared" ref="CF73:CF104" si="82">BP73</f>
        <v>10</v>
      </c>
      <c r="CG73" s="92">
        <f t="shared" ref="CG73:CG104" si="83">(BQ73/$AE73)</f>
        <v>-0.5</v>
      </c>
      <c r="CH73" s="92">
        <f t="shared" ref="CH73:CH104" si="84">(BR73/$AE73)</f>
        <v>-0.5</v>
      </c>
      <c r="CI73" s="92">
        <f t="shared" ref="CI73:CI104" si="85">(BS73/$AE73)</f>
        <v>-0.5</v>
      </c>
      <c r="CJ73" s="92">
        <f t="shared" ref="CJ73:CJ104" si="86">(BT73/$AE73)</f>
        <v>-0.5</v>
      </c>
      <c r="CK73" s="92">
        <f t="shared" ref="CK73:CK104" si="87">(BU73/$AE73)</f>
        <v>-0.5</v>
      </c>
      <c r="CL73" s="92">
        <f t="shared" ref="CL73:CL104" si="88">(BV73/$AE73)</f>
        <v>-0.5</v>
      </c>
      <c r="CM73" s="92"/>
      <c r="CN73" s="92">
        <f t="shared" ref="CN73:CN104" si="89">(BX73/$AO73)</f>
        <v>8.5106382978723402E-2</v>
      </c>
      <c r="CO73" s="92">
        <f t="shared" ref="CO73:CO104" si="90">(BY73/$AO73)</f>
        <v>0.2978723404255319</v>
      </c>
      <c r="CP73" s="92">
        <f t="shared" ref="CP73:CP104" si="91">(BZ73/$AO73)</f>
        <v>0.51063829787234039</v>
      </c>
      <c r="CQ73" s="92">
        <f t="shared" ref="CQ73:CQ104" si="92">(CA73/$AO73)</f>
        <v>0.72340425531914898</v>
      </c>
      <c r="CR73" s="92">
        <f t="shared" ref="CR73:CR104" si="93">(CB73/$AO73)</f>
        <v>0.93617021276595747</v>
      </c>
      <c r="CS73" s="92">
        <f t="shared" ref="CS73:CS104" si="94">(CC73/$AO73)</f>
        <v>1.1489361702127661</v>
      </c>
      <c r="CT73" s="92"/>
    </row>
    <row r="74" spans="1:98" s="75" customFormat="1" x14ac:dyDescent="0.25">
      <c r="A74" s="75">
        <v>100</v>
      </c>
      <c r="B74" s="87">
        <f t="shared" si="19"/>
        <v>995.19999999999993</v>
      </c>
      <c r="C74" s="87">
        <f t="shared" si="20"/>
        <v>1015.5999999999999</v>
      </c>
      <c r="D74" s="87">
        <f t="shared" si="21"/>
        <v>946</v>
      </c>
      <c r="E74" s="87">
        <f t="shared" si="22"/>
        <v>875.19999999999993</v>
      </c>
      <c r="F74" s="87">
        <f t="shared" si="23"/>
        <v>805.59999999999991</v>
      </c>
      <c r="G74" s="87">
        <f t="shared" si="24"/>
        <v>736</v>
      </c>
      <c r="H74" s="87">
        <f t="shared" si="25"/>
        <v>592.59999999999991</v>
      </c>
      <c r="I74" s="87"/>
      <c r="K74" s="75">
        <f t="shared" si="26"/>
        <v>100</v>
      </c>
      <c r="L74" s="88">
        <f t="shared" si="27"/>
        <v>20.399999999999977</v>
      </c>
      <c r="M74" s="88">
        <f t="shared" si="28"/>
        <v>-49.199999999999932</v>
      </c>
      <c r="N74" s="88">
        <f t="shared" si="29"/>
        <v>-120</v>
      </c>
      <c r="O74" s="88">
        <f t="shared" si="30"/>
        <v>-189.60000000000002</v>
      </c>
      <c r="P74" s="88">
        <f t="shared" si="31"/>
        <v>-259.19999999999993</v>
      </c>
      <c r="Q74" s="88">
        <f t="shared" si="32"/>
        <v>-402.6</v>
      </c>
      <c r="R74" s="88"/>
      <c r="T74" s="85">
        <f t="shared" si="33"/>
        <v>100</v>
      </c>
      <c r="U74" s="89">
        <f t="shared" si="34"/>
        <v>2.0498392282958178E-2</v>
      </c>
      <c r="V74" s="89">
        <f t="shared" si="35"/>
        <v>-4.9437299035369711E-2</v>
      </c>
      <c r="W74" s="89">
        <f t="shared" si="36"/>
        <v>-0.12057877813504823</v>
      </c>
      <c r="X74" s="89">
        <f t="shared" si="37"/>
        <v>-0.19051446945337625</v>
      </c>
      <c r="Y74" s="89">
        <f t="shared" si="38"/>
        <v>-0.26045016077170413</v>
      </c>
      <c r="Z74" s="89">
        <f t="shared" si="39"/>
        <v>-0.40454180064308687</v>
      </c>
      <c r="AA74" s="89"/>
      <c r="AD74" s="75">
        <v>20</v>
      </c>
      <c r="AE74" s="87">
        <f t="shared" si="40"/>
        <v>240</v>
      </c>
      <c r="AF74" s="90">
        <f t="shared" si="41"/>
        <v>170.40000000000003</v>
      </c>
      <c r="AG74" s="90">
        <f t="shared" si="42"/>
        <v>120</v>
      </c>
      <c r="AH74" s="90">
        <f t="shared" si="43"/>
        <v>120</v>
      </c>
      <c r="AI74" s="90">
        <f t="shared" si="44"/>
        <v>120</v>
      </c>
      <c r="AJ74" s="90">
        <f t="shared" si="45"/>
        <v>120</v>
      </c>
      <c r="AK74" s="90">
        <f t="shared" si="46"/>
        <v>120</v>
      </c>
      <c r="AL74" s="90"/>
      <c r="AN74" s="75">
        <f t="shared" si="47"/>
        <v>20</v>
      </c>
      <c r="AO74" s="87">
        <f t="shared" si="48"/>
        <v>590</v>
      </c>
      <c r="AP74" s="87">
        <f t="shared" si="49"/>
        <v>620.40000000000009</v>
      </c>
      <c r="AQ74" s="87">
        <f t="shared" si="50"/>
        <v>670</v>
      </c>
      <c r="AR74" s="87">
        <f t="shared" si="51"/>
        <v>770</v>
      </c>
      <c r="AS74" s="87">
        <f t="shared" si="52"/>
        <v>870</v>
      </c>
      <c r="AT74" s="87">
        <f t="shared" si="53"/>
        <v>970</v>
      </c>
      <c r="AU74" s="87">
        <f t="shared" si="54"/>
        <v>1070</v>
      </c>
      <c r="AV74" s="87"/>
      <c r="AX74" s="87">
        <f t="shared" si="55"/>
        <v>20</v>
      </c>
      <c r="AY74" s="87">
        <f t="shared" si="56"/>
        <v>-69.599999999999966</v>
      </c>
      <c r="AZ74" s="87">
        <f t="shared" si="57"/>
        <v>-120</v>
      </c>
      <c r="BA74" s="87">
        <f t="shared" si="58"/>
        <v>-120</v>
      </c>
      <c r="BB74" s="87">
        <f t="shared" si="59"/>
        <v>-120</v>
      </c>
      <c r="BC74" s="87">
        <f t="shared" si="60"/>
        <v>-120</v>
      </c>
      <c r="BD74" s="87">
        <f t="shared" si="61"/>
        <v>-120</v>
      </c>
      <c r="BE74" s="87"/>
      <c r="BG74" s="87">
        <f t="shared" si="62"/>
        <v>20</v>
      </c>
      <c r="BH74" s="87">
        <f t="shared" si="63"/>
        <v>30.400000000000091</v>
      </c>
      <c r="BI74" s="87">
        <f t="shared" si="64"/>
        <v>80</v>
      </c>
      <c r="BJ74" s="87">
        <f t="shared" si="65"/>
        <v>180</v>
      </c>
      <c r="BK74" s="87">
        <f t="shared" si="66"/>
        <v>280</v>
      </c>
      <c r="BL74" s="87">
        <f t="shared" si="67"/>
        <v>380</v>
      </c>
      <c r="BM74" s="87">
        <f t="shared" si="68"/>
        <v>480</v>
      </c>
      <c r="BN74" s="87"/>
      <c r="BP74" s="75">
        <f t="shared" si="69"/>
        <v>20</v>
      </c>
      <c r="BQ74" s="91">
        <f t="shared" si="70"/>
        <v>-69.599999999999966</v>
      </c>
      <c r="BR74" s="91">
        <f t="shared" si="71"/>
        <v>-120</v>
      </c>
      <c r="BS74" s="91">
        <f t="shared" si="72"/>
        <v>-120</v>
      </c>
      <c r="BT74" s="91">
        <f t="shared" si="73"/>
        <v>-120</v>
      </c>
      <c r="BU74" s="91">
        <f t="shared" si="74"/>
        <v>-120</v>
      </c>
      <c r="BV74" s="91">
        <f t="shared" si="75"/>
        <v>-120</v>
      </c>
      <c r="BW74" s="91"/>
      <c r="BX74" s="91">
        <f t="shared" si="76"/>
        <v>30.400000000000091</v>
      </c>
      <c r="BY74" s="91">
        <f t="shared" si="77"/>
        <v>80</v>
      </c>
      <c r="BZ74" s="91">
        <f t="shared" si="78"/>
        <v>180</v>
      </c>
      <c r="CA74" s="91">
        <f t="shared" si="79"/>
        <v>280</v>
      </c>
      <c r="CB74" s="91">
        <f t="shared" si="80"/>
        <v>380</v>
      </c>
      <c r="CC74" s="91">
        <f t="shared" si="81"/>
        <v>480</v>
      </c>
      <c r="CD74" s="91"/>
      <c r="CF74" s="75">
        <f t="shared" si="82"/>
        <v>20</v>
      </c>
      <c r="CG74" s="92">
        <f t="shared" si="83"/>
        <v>-0.28999999999999987</v>
      </c>
      <c r="CH74" s="92">
        <f t="shared" si="84"/>
        <v>-0.5</v>
      </c>
      <c r="CI74" s="92">
        <f t="shared" si="85"/>
        <v>-0.5</v>
      </c>
      <c r="CJ74" s="92">
        <f t="shared" si="86"/>
        <v>-0.5</v>
      </c>
      <c r="CK74" s="92">
        <f t="shared" si="87"/>
        <v>-0.5</v>
      </c>
      <c r="CL74" s="92">
        <f t="shared" si="88"/>
        <v>-0.5</v>
      </c>
      <c r="CM74" s="92"/>
      <c r="CN74" s="92">
        <f t="shared" si="89"/>
        <v>5.1525423728813712E-2</v>
      </c>
      <c r="CO74" s="92">
        <f t="shared" si="90"/>
        <v>0.13559322033898305</v>
      </c>
      <c r="CP74" s="92">
        <f t="shared" si="91"/>
        <v>0.30508474576271188</v>
      </c>
      <c r="CQ74" s="92">
        <f t="shared" si="92"/>
        <v>0.47457627118644069</v>
      </c>
      <c r="CR74" s="92">
        <f t="shared" si="93"/>
        <v>0.64406779661016944</v>
      </c>
      <c r="CS74" s="92">
        <f t="shared" si="94"/>
        <v>0.81355932203389836</v>
      </c>
      <c r="CT74" s="92"/>
    </row>
    <row r="75" spans="1:98" s="75" customFormat="1" x14ac:dyDescent="0.25">
      <c r="A75" s="75">
        <v>200</v>
      </c>
      <c r="B75" s="87">
        <f t="shared" si="19"/>
        <v>1005.1999999999999</v>
      </c>
      <c r="C75" s="87">
        <f t="shared" si="20"/>
        <v>1025.5999999999999</v>
      </c>
      <c r="D75" s="87">
        <f t="shared" si="21"/>
        <v>1046</v>
      </c>
      <c r="E75" s="87">
        <f t="shared" si="22"/>
        <v>975.19999999999993</v>
      </c>
      <c r="F75" s="87">
        <f t="shared" si="23"/>
        <v>905.59999999999991</v>
      </c>
      <c r="G75" s="87">
        <f t="shared" si="24"/>
        <v>836</v>
      </c>
      <c r="H75" s="87">
        <f t="shared" si="25"/>
        <v>692.59999999999991</v>
      </c>
      <c r="I75" s="87"/>
      <c r="K75" s="75">
        <f t="shared" si="26"/>
        <v>200</v>
      </c>
      <c r="L75" s="88">
        <f t="shared" si="27"/>
        <v>20.399999999999977</v>
      </c>
      <c r="M75" s="88">
        <f t="shared" si="28"/>
        <v>40.800000000000068</v>
      </c>
      <c r="N75" s="88">
        <f t="shared" si="29"/>
        <v>-30</v>
      </c>
      <c r="O75" s="88">
        <f t="shared" si="30"/>
        <v>-99.600000000000023</v>
      </c>
      <c r="P75" s="88">
        <f t="shared" si="31"/>
        <v>-169.19999999999993</v>
      </c>
      <c r="Q75" s="88">
        <f t="shared" si="32"/>
        <v>-312.60000000000002</v>
      </c>
      <c r="R75" s="88"/>
      <c r="T75" s="85">
        <f t="shared" si="33"/>
        <v>200</v>
      </c>
      <c r="U75" s="89">
        <f t="shared" si="34"/>
        <v>2.0294468762435316E-2</v>
      </c>
      <c r="V75" s="89">
        <f t="shared" si="35"/>
        <v>4.0588937524870743E-2</v>
      </c>
      <c r="W75" s="89">
        <f t="shared" si="36"/>
        <v>-2.9844807003581379E-2</v>
      </c>
      <c r="X75" s="89">
        <f t="shared" si="37"/>
        <v>-9.9084759251890198E-2</v>
      </c>
      <c r="Y75" s="89">
        <f t="shared" si="38"/>
        <v>-0.1683247115001989</v>
      </c>
      <c r="Z75" s="89">
        <f t="shared" si="39"/>
        <v>-0.31098288897731802</v>
      </c>
      <c r="AA75" s="89"/>
      <c r="AD75" s="75">
        <v>30</v>
      </c>
      <c r="AE75" s="87">
        <f t="shared" si="40"/>
        <v>360</v>
      </c>
      <c r="AF75" s="90">
        <f t="shared" si="41"/>
        <v>290.40000000000003</v>
      </c>
      <c r="AG75" s="90">
        <f t="shared" si="42"/>
        <v>220.80000000000007</v>
      </c>
      <c r="AH75" s="90">
        <f t="shared" si="43"/>
        <v>180</v>
      </c>
      <c r="AI75" s="90">
        <f t="shared" si="44"/>
        <v>180</v>
      </c>
      <c r="AJ75" s="90">
        <f t="shared" si="45"/>
        <v>180</v>
      </c>
      <c r="AK75" s="90">
        <f t="shared" si="46"/>
        <v>180</v>
      </c>
      <c r="AL75" s="90"/>
      <c r="AN75" s="75">
        <f t="shared" si="47"/>
        <v>30</v>
      </c>
      <c r="AO75" s="87">
        <f t="shared" si="48"/>
        <v>710</v>
      </c>
      <c r="AP75" s="87">
        <f t="shared" si="49"/>
        <v>740.40000000000009</v>
      </c>
      <c r="AQ75" s="87">
        <f t="shared" si="50"/>
        <v>770.80000000000007</v>
      </c>
      <c r="AR75" s="87">
        <f t="shared" si="51"/>
        <v>830</v>
      </c>
      <c r="AS75" s="87">
        <f t="shared" si="52"/>
        <v>930</v>
      </c>
      <c r="AT75" s="87">
        <f t="shared" si="53"/>
        <v>1030</v>
      </c>
      <c r="AU75" s="87">
        <f t="shared" si="54"/>
        <v>1130</v>
      </c>
      <c r="AV75" s="87"/>
      <c r="AX75" s="87">
        <f t="shared" si="55"/>
        <v>30</v>
      </c>
      <c r="AY75" s="87">
        <f t="shared" si="56"/>
        <v>-69.599999999999966</v>
      </c>
      <c r="AZ75" s="87">
        <f t="shared" si="57"/>
        <v>-139.19999999999993</v>
      </c>
      <c r="BA75" s="87">
        <f t="shared" si="58"/>
        <v>-180</v>
      </c>
      <c r="BB75" s="87">
        <f t="shared" si="59"/>
        <v>-180</v>
      </c>
      <c r="BC75" s="87">
        <f t="shared" si="60"/>
        <v>-180</v>
      </c>
      <c r="BD75" s="87">
        <f t="shared" si="61"/>
        <v>-180</v>
      </c>
      <c r="BE75" s="87"/>
      <c r="BG75" s="87">
        <f t="shared" si="62"/>
        <v>30</v>
      </c>
      <c r="BH75" s="87">
        <f t="shared" si="63"/>
        <v>30.400000000000091</v>
      </c>
      <c r="BI75" s="87">
        <f t="shared" si="64"/>
        <v>60.800000000000068</v>
      </c>
      <c r="BJ75" s="87">
        <f t="shared" si="65"/>
        <v>120</v>
      </c>
      <c r="BK75" s="87">
        <f t="shared" si="66"/>
        <v>220</v>
      </c>
      <c r="BL75" s="87">
        <f t="shared" si="67"/>
        <v>320</v>
      </c>
      <c r="BM75" s="87">
        <f t="shared" si="68"/>
        <v>420</v>
      </c>
      <c r="BN75" s="87"/>
      <c r="BP75" s="75">
        <f t="shared" si="69"/>
        <v>30</v>
      </c>
      <c r="BQ75" s="91">
        <f t="shared" si="70"/>
        <v>-69.599999999999966</v>
      </c>
      <c r="BR75" s="91">
        <f t="shared" si="71"/>
        <v>-139.19999999999993</v>
      </c>
      <c r="BS75" s="91">
        <f t="shared" si="72"/>
        <v>-180</v>
      </c>
      <c r="BT75" s="91">
        <f t="shared" si="73"/>
        <v>-180</v>
      </c>
      <c r="BU75" s="91">
        <f t="shared" si="74"/>
        <v>-180</v>
      </c>
      <c r="BV75" s="91">
        <f t="shared" si="75"/>
        <v>-180</v>
      </c>
      <c r="BW75" s="91"/>
      <c r="BX75" s="91">
        <f t="shared" si="76"/>
        <v>30.400000000000091</v>
      </c>
      <c r="BY75" s="91">
        <f t="shared" si="77"/>
        <v>60.800000000000068</v>
      </c>
      <c r="BZ75" s="91">
        <f t="shared" si="78"/>
        <v>120</v>
      </c>
      <c r="CA75" s="91">
        <f t="shared" si="79"/>
        <v>220</v>
      </c>
      <c r="CB75" s="91">
        <f t="shared" si="80"/>
        <v>320</v>
      </c>
      <c r="CC75" s="91">
        <f t="shared" si="81"/>
        <v>420</v>
      </c>
      <c r="CD75" s="91"/>
      <c r="CF75" s="75">
        <f t="shared" si="82"/>
        <v>30</v>
      </c>
      <c r="CG75" s="92">
        <f t="shared" si="83"/>
        <v>-0.19333333333333325</v>
      </c>
      <c r="CH75" s="92">
        <f t="shared" si="84"/>
        <v>-0.38666666666666649</v>
      </c>
      <c r="CI75" s="92">
        <f t="shared" si="85"/>
        <v>-0.5</v>
      </c>
      <c r="CJ75" s="92">
        <f t="shared" si="86"/>
        <v>-0.5</v>
      </c>
      <c r="CK75" s="92">
        <f t="shared" si="87"/>
        <v>-0.5</v>
      </c>
      <c r="CL75" s="92">
        <f t="shared" si="88"/>
        <v>-0.5</v>
      </c>
      <c r="CM75" s="92"/>
      <c r="CN75" s="92">
        <f t="shared" si="89"/>
        <v>4.2816901408450833E-2</v>
      </c>
      <c r="CO75" s="92">
        <f t="shared" si="90"/>
        <v>8.56338028169015E-2</v>
      </c>
      <c r="CP75" s="92">
        <f t="shared" si="91"/>
        <v>0.16901408450704225</v>
      </c>
      <c r="CQ75" s="92">
        <f t="shared" si="92"/>
        <v>0.30985915492957744</v>
      </c>
      <c r="CR75" s="92">
        <f t="shared" si="93"/>
        <v>0.45070422535211269</v>
      </c>
      <c r="CS75" s="92">
        <f t="shared" si="94"/>
        <v>0.59154929577464788</v>
      </c>
      <c r="CT75" s="92"/>
    </row>
    <row r="76" spans="1:98" s="75" customFormat="1" x14ac:dyDescent="0.25">
      <c r="A76" s="75">
        <v>300</v>
      </c>
      <c r="B76" s="87">
        <f t="shared" si="19"/>
        <v>1015.1999999999999</v>
      </c>
      <c r="C76" s="87">
        <f t="shared" si="20"/>
        <v>1035.5999999999999</v>
      </c>
      <c r="D76" s="87">
        <f t="shared" si="21"/>
        <v>1056</v>
      </c>
      <c r="E76" s="87">
        <f t="shared" si="22"/>
        <v>1075.1999999999998</v>
      </c>
      <c r="F76" s="87">
        <f t="shared" si="23"/>
        <v>1005.5999999999999</v>
      </c>
      <c r="G76" s="87">
        <f t="shared" si="24"/>
        <v>936</v>
      </c>
      <c r="H76" s="87">
        <f t="shared" si="25"/>
        <v>792.59999999999991</v>
      </c>
      <c r="I76" s="87"/>
      <c r="K76" s="75">
        <f t="shared" si="26"/>
        <v>300</v>
      </c>
      <c r="L76" s="88">
        <f t="shared" si="27"/>
        <v>20.399999999999977</v>
      </c>
      <c r="M76" s="88">
        <f t="shared" si="28"/>
        <v>40.800000000000068</v>
      </c>
      <c r="N76" s="88">
        <f t="shared" si="29"/>
        <v>59.999999999999886</v>
      </c>
      <c r="O76" s="88">
        <f t="shared" si="30"/>
        <v>-9.6000000000000227</v>
      </c>
      <c r="P76" s="88">
        <f t="shared" si="31"/>
        <v>-79.199999999999932</v>
      </c>
      <c r="Q76" s="88">
        <f t="shared" si="32"/>
        <v>-222.60000000000002</v>
      </c>
      <c r="R76" s="88"/>
      <c r="T76" s="85">
        <f t="shared" si="33"/>
        <v>300</v>
      </c>
      <c r="U76" s="89">
        <f t="shared" si="34"/>
        <v>2.0094562647754118E-2</v>
      </c>
      <c r="V76" s="89">
        <f t="shared" si="35"/>
        <v>4.0189125295508346E-2</v>
      </c>
      <c r="W76" s="89">
        <f t="shared" si="36"/>
        <v>5.9101654846335588E-2</v>
      </c>
      <c r="X76" s="89">
        <f t="shared" si="37"/>
        <v>-9.4562647754137339E-3</v>
      </c>
      <c r="Y76" s="89">
        <f t="shared" si="38"/>
        <v>-7.8014184397163053E-2</v>
      </c>
      <c r="Z76" s="89">
        <f t="shared" si="39"/>
        <v>-0.21926713947990548</v>
      </c>
      <c r="AA76" s="89"/>
      <c r="AD76" s="75">
        <v>40</v>
      </c>
      <c r="AE76" s="87">
        <f t="shared" si="40"/>
        <v>480</v>
      </c>
      <c r="AF76" s="90">
        <f t="shared" si="41"/>
        <v>410.40000000000003</v>
      </c>
      <c r="AG76" s="90">
        <f t="shared" si="42"/>
        <v>340.80000000000007</v>
      </c>
      <c r="AH76" s="90">
        <f t="shared" si="43"/>
        <v>270</v>
      </c>
      <c r="AI76" s="90">
        <f t="shared" si="44"/>
        <v>240</v>
      </c>
      <c r="AJ76" s="90">
        <f t="shared" si="45"/>
        <v>240</v>
      </c>
      <c r="AK76" s="90">
        <f t="shared" si="46"/>
        <v>240</v>
      </c>
      <c r="AL76" s="90"/>
      <c r="AN76" s="75">
        <f t="shared" si="47"/>
        <v>40</v>
      </c>
      <c r="AO76" s="87">
        <f t="shared" si="48"/>
        <v>830</v>
      </c>
      <c r="AP76" s="87">
        <f t="shared" si="49"/>
        <v>860.40000000000009</v>
      </c>
      <c r="AQ76" s="87">
        <f t="shared" si="50"/>
        <v>890.80000000000007</v>
      </c>
      <c r="AR76" s="87">
        <f t="shared" si="51"/>
        <v>920</v>
      </c>
      <c r="AS76" s="87">
        <f t="shared" si="52"/>
        <v>990</v>
      </c>
      <c r="AT76" s="87">
        <f t="shared" si="53"/>
        <v>1090</v>
      </c>
      <c r="AU76" s="87">
        <f t="shared" si="54"/>
        <v>1190</v>
      </c>
      <c r="AV76" s="87"/>
      <c r="AX76" s="87">
        <f t="shared" si="55"/>
        <v>40</v>
      </c>
      <c r="AY76" s="87">
        <f t="shared" si="56"/>
        <v>-69.599999999999966</v>
      </c>
      <c r="AZ76" s="87">
        <f t="shared" si="57"/>
        <v>-139.19999999999993</v>
      </c>
      <c r="BA76" s="87">
        <f t="shared" si="58"/>
        <v>-210</v>
      </c>
      <c r="BB76" s="87">
        <f t="shared" si="59"/>
        <v>-240</v>
      </c>
      <c r="BC76" s="87">
        <f t="shared" si="60"/>
        <v>-240</v>
      </c>
      <c r="BD76" s="87">
        <f t="shared" si="61"/>
        <v>-240</v>
      </c>
      <c r="BE76" s="87"/>
      <c r="BG76" s="87">
        <f t="shared" si="62"/>
        <v>40</v>
      </c>
      <c r="BH76" s="87">
        <f t="shared" si="63"/>
        <v>30.400000000000091</v>
      </c>
      <c r="BI76" s="87">
        <f t="shared" si="64"/>
        <v>60.800000000000068</v>
      </c>
      <c r="BJ76" s="87">
        <f t="shared" si="65"/>
        <v>90</v>
      </c>
      <c r="BK76" s="87">
        <f t="shared" si="66"/>
        <v>160</v>
      </c>
      <c r="BL76" s="87">
        <f t="shared" si="67"/>
        <v>260</v>
      </c>
      <c r="BM76" s="87">
        <f t="shared" si="68"/>
        <v>360</v>
      </c>
      <c r="BN76" s="87"/>
      <c r="BP76" s="75">
        <f t="shared" si="69"/>
        <v>40</v>
      </c>
      <c r="BQ76" s="91">
        <f t="shared" si="70"/>
        <v>-69.599999999999966</v>
      </c>
      <c r="BR76" s="91">
        <f t="shared" si="71"/>
        <v>-139.19999999999993</v>
      </c>
      <c r="BS76" s="91">
        <f t="shared" si="72"/>
        <v>-210</v>
      </c>
      <c r="BT76" s="91">
        <f t="shared" si="73"/>
        <v>-240</v>
      </c>
      <c r="BU76" s="91">
        <f t="shared" si="74"/>
        <v>-240</v>
      </c>
      <c r="BV76" s="91">
        <f t="shared" si="75"/>
        <v>-240</v>
      </c>
      <c r="BW76" s="91"/>
      <c r="BX76" s="91">
        <f t="shared" si="76"/>
        <v>30.400000000000091</v>
      </c>
      <c r="BY76" s="91">
        <f t="shared" si="77"/>
        <v>60.800000000000068</v>
      </c>
      <c r="BZ76" s="91">
        <f t="shared" si="78"/>
        <v>90</v>
      </c>
      <c r="CA76" s="91">
        <f t="shared" si="79"/>
        <v>160</v>
      </c>
      <c r="CB76" s="91">
        <f t="shared" si="80"/>
        <v>260</v>
      </c>
      <c r="CC76" s="91">
        <f t="shared" si="81"/>
        <v>360</v>
      </c>
      <c r="CD76" s="91"/>
      <c r="CF76" s="75">
        <f t="shared" si="82"/>
        <v>40</v>
      </c>
      <c r="CG76" s="92">
        <f t="shared" si="83"/>
        <v>-0.14499999999999993</v>
      </c>
      <c r="CH76" s="92">
        <f t="shared" si="84"/>
        <v>-0.28999999999999987</v>
      </c>
      <c r="CI76" s="92">
        <f t="shared" si="85"/>
        <v>-0.4375</v>
      </c>
      <c r="CJ76" s="92">
        <f t="shared" si="86"/>
        <v>-0.5</v>
      </c>
      <c r="CK76" s="92">
        <f t="shared" si="87"/>
        <v>-0.5</v>
      </c>
      <c r="CL76" s="92">
        <f t="shared" si="88"/>
        <v>-0.5</v>
      </c>
      <c r="CM76" s="92"/>
      <c r="CN76" s="92">
        <f t="shared" si="89"/>
        <v>3.6626506024096492E-2</v>
      </c>
      <c r="CO76" s="92">
        <f t="shared" si="90"/>
        <v>7.3253012048192859E-2</v>
      </c>
      <c r="CP76" s="92">
        <f t="shared" si="91"/>
        <v>0.10843373493975904</v>
      </c>
      <c r="CQ76" s="92">
        <f t="shared" si="92"/>
        <v>0.19277108433734941</v>
      </c>
      <c r="CR76" s="92">
        <f t="shared" si="93"/>
        <v>0.31325301204819278</v>
      </c>
      <c r="CS76" s="92">
        <f t="shared" si="94"/>
        <v>0.43373493975903615</v>
      </c>
      <c r="CT76" s="92"/>
    </row>
    <row r="77" spans="1:98" s="75" customFormat="1" x14ac:dyDescent="0.25">
      <c r="A77" s="75">
        <v>400</v>
      </c>
      <c r="B77" s="87">
        <f t="shared" si="19"/>
        <v>1025.1999999999998</v>
      </c>
      <c r="C77" s="87">
        <f t="shared" si="20"/>
        <v>1045.5999999999999</v>
      </c>
      <c r="D77" s="87">
        <f t="shared" si="21"/>
        <v>1066</v>
      </c>
      <c r="E77" s="87">
        <f t="shared" si="22"/>
        <v>1085.1999999999998</v>
      </c>
      <c r="F77" s="87">
        <f t="shared" si="23"/>
        <v>1105.5999999999999</v>
      </c>
      <c r="G77" s="87">
        <f t="shared" si="24"/>
        <v>1036</v>
      </c>
      <c r="H77" s="87">
        <f t="shared" si="25"/>
        <v>892.59999999999991</v>
      </c>
      <c r="I77" s="87"/>
      <c r="K77" s="75">
        <f t="shared" si="26"/>
        <v>400</v>
      </c>
      <c r="L77" s="88">
        <f t="shared" si="27"/>
        <v>20.400000000000091</v>
      </c>
      <c r="M77" s="88">
        <f t="shared" si="28"/>
        <v>40.800000000000182</v>
      </c>
      <c r="N77" s="88">
        <f t="shared" si="29"/>
        <v>60</v>
      </c>
      <c r="O77" s="88">
        <f t="shared" si="30"/>
        <v>80.400000000000091</v>
      </c>
      <c r="P77" s="88">
        <f t="shared" si="31"/>
        <v>10.800000000000182</v>
      </c>
      <c r="Q77" s="88">
        <f t="shared" si="32"/>
        <v>-132.59999999999991</v>
      </c>
      <c r="R77" s="88"/>
      <c r="T77" s="85">
        <f t="shared" si="33"/>
        <v>400</v>
      </c>
      <c r="U77" s="89">
        <f t="shared" si="34"/>
        <v>1.9898556379243166E-2</v>
      </c>
      <c r="V77" s="89">
        <f t="shared" si="35"/>
        <v>3.9797112758486332E-2</v>
      </c>
      <c r="W77" s="89">
        <f t="shared" si="36"/>
        <v>5.8525165821303168E-2</v>
      </c>
      <c r="X77" s="89">
        <f t="shared" si="37"/>
        <v>7.8423722200546331E-2</v>
      </c>
      <c r="Y77" s="89">
        <f t="shared" si="38"/>
        <v>1.0534529847834748E-2</v>
      </c>
      <c r="Z77" s="89">
        <f t="shared" si="39"/>
        <v>-0.12934061646507991</v>
      </c>
      <c r="AA77" s="89"/>
      <c r="AD77" s="75">
        <v>50</v>
      </c>
      <c r="AE77" s="87">
        <f t="shared" si="40"/>
        <v>600</v>
      </c>
      <c r="AF77" s="90">
        <f t="shared" si="41"/>
        <v>530.40000000000009</v>
      </c>
      <c r="AG77" s="90">
        <f t="shared" si="42"/>
        <v>460.80000000000007</v>
      </c>
      <c r="AH77" s="90">
        <f t="shared" si="43"/>
        <v>390</v>
      </c>
      <c r="AI77" s="90">
        <f t="shared" si="44"/>
        <v>320.40000000000003</v>
      </c>
      <c r="AJ77" s="90">
        <f t="shared" si="45"/>
        <v>300</v>
      </c>
      <c r="AK77" s="90">
        <f t="shared" si="46"/>
        <v>300</v>
      </c>
      <c r="AL77" s="90"/>
      <c r="AN77" s="75">
        <f t="shared" si="47"/>
        <v>50</v>
      </c>
      <c r="AO77" s="87">
        <f t="shared" si="48"/>
        <v>950</v>
      </c>
      <c r="AP77" s="87">
        <f t="shared" si="49"/>
        <v>980.40000000000009</v>
      </c>
      <c r="AQ77" s="87">
        <f t="shared" si="50"/>
        <v>1010.8000000000001</v>
      </c>
      <c r="AR77" s="87">
        <f t="shared" si="51"/>
        <v>1040</v>
      </c>
      <c r="AS77" s="87">
        <f t="shared" si="52"/>
        <v>1070.4000000000001</v>
      </c>
      <c r="AT77" s="87">
        <f t="shared" si="53"/>
        <v>1150</v>
      </c>
      <c r="AU77" s="87">
        <f t="shared" si="54"/>
        <v>1250</v>
      </c>
      <c r="AV77" s="87"/>
      <c r="AX77" s="87">
        <f t="shared" si="55"/>
        <v>50</v>
      </c>
      <c r="AY77" s="87">
        <f t="shared" si="56"/>
        <v>-69.599999999999909</v>
      </c>
      <c r="AZ77" s="87">
        <f t="shared" si="57"/>
        <v>-139.19999999999993</v>
      </c>
      <c r="BA77" s="87">
        <f t="shared" si="58"/>
        <v>-210</v>
      </c>
      <c r="BB77" s="87">
        <f t="shared" si="59"/>
        <v>-279.59999999999997</v>
      </c>
      <c r="BC77" s="87">
        <f t="shared" si="60"/>
        <v>-300</v>
      </c>
      <c r="BD77" s="87">
        <f t="shared" si="61"/>
        <v>-300</v>
      </c>
      <c r="BE77" s="87"/>
      <c r="BG77" s="87">
        <f t="shared" si="62"/>
        <v>50</v>
      </c>
      <c r="BH77" s="87">
        <f t="shared" si="63"/>
        <v>30.400000000000091</v>
      </c>
      <c r="BI77" s="87">
        <f t="shared" si="64"/>
        <v>60.800000000000068</v>
      </c>
      <c r="BJ77" s="87">
        <f t="shared" si="65"/>
        <v>90</v>
      </c>
      <c r="BK77" s="87">
        <f t="shared" si="66"/>
        <v>120.40000000000009</v>
      </c>
      <c r="BL77" s="87">
        <f t="shared" si="67"/>
        <v>200</v>
      </c>
      <c r="BM77" s="87">
        <f t="shared" si="68"/>
        <v>300</v>
      </c>
      <c r="BN77" s="87"/>
      <c r="BP77" s="75">
        <f t="shared" si="69"/>
        <v>50</v>
      </c>
      <c r="BQ77" s="91">
        <f t="shared" si="70"/>
        <v>-69.599999999999909</v>
      </c>
      <c r="BR77" s="91">
        <f t="shared" si="71"/>
        <v>-139.19999999999993</v>
      </c>
      <c r="BS77" s="91">
        <f t="shared" si="72"/>
        <v>-210</v>
      </c>
      <c r="BT77" s="91">
        <f t="shared" si="73"/>
        <v>-279.59999999999997</v>
      </c>
      <c r="BU77" s="91">
        <f t="shared" si="74"/>
        <v>-300</v>
      </c>
      <c r="BV77" s="91">
        <f t="shared" si="75"/>
        <v>-300</v>
      </c>
      <c r="BW77" s="91"/>
      <c r="BX77" s="91">
        <f t="shared" si="76"/>
        <v>30.400000000000091</v>
      </c>
      <c r="BY77" s="91">
        <f t="shared" si="77"/>
        <v>60.800000000000068</v>
      </c>
      <c r="BZ77" s="91">
        <f t="shared" si="78"/>
        <v>90</v>
      </c>
      <c r="CA77" s="91">
        <f t="shared" si="79"/>
        <v>120.40000000000009</v>
      </c>
      <c r="CB77" s="91">
        <f t="shared" si="80"/>
        <v>200</v>
      </c>
      <c r="CC77" s="91">
        <f t="shared" si="81"/>
        <v>300</v>
      </c>
      <c r="CD77" s="91"/>
      <c r="CF77" s="75">
        <f t="shared" si="82"/>
        <v>50</v>
      </c>
      <c r="CG77" s="92">
        <f t="shared" si="83"/>
        <v>-0.11599999999999985</v>
      </c>
      <c r="CH77" s="92">
        <f t="shared" si="84"/>
        <v>-0.23199999999999987</v>
      </c>
      <c r="CI77" s="92">
        <f t="shared" si="85"/>
        <v>-0.35</v>
      </c>
      <c r="CJ77" s="92">
        <f t="shared" si="86"/>
        <v>-0.46599999999999997</v>
      </c>
      <c r="CK77" s="92">
        <f t="shared" si="87"/>
        <v>-0.5</v>
      </c>
      <c r="CL77" s="92">
        <f t="shared" si="88"/>
        <v>-0.5</v>
      </c>
      <c r="CM77" s="92"/>
      <c r="CN77" s="92">
        <f t="shared" si="89"/>
        <v>3.2000000000000098E-2</v>
      </c>
      <c r="CO77" s="92">
        <f t="shared" si="90"/>
        <v>6.4000000000000071E-2</v>
      </c>
      <c r="CP77" s="92">
        <f t="shared" si="91"/>
        <v>9.4736842105263161E-2</v>
      </c>
      <c r="CQ77" s="92">
        <f t="shared" si="92"/>
        <v>0.12673684210526326</v>
      </c>
      <c r="CR77" s="92">
        <f t="shared" si="93"/>
        <v>0.21052631578947367</v>
      </c>
      <c r="CS77" s="92">
        <f t="shared" si="94"/>
        <v>0.31578947368421051</v>
      </c>
      <c r="CT77" s="92"/>
    </row>
    <row r="78" spans="1:98" s="75" customFormat="1" x14ac:dyDescent="0.25">
      <c r="A78" s="75">
        <v>500</v>
      </c>
      <c r="B78" s="87">
        <f t="shared" si="19"/>
        <v>1035.1999999999998</v>
      </c>
      <c r="C78" s="87">
        <f t="shared" si="20"/>
        <v>1055.5999999999999</v>
      </c>
      <c r="D78" s="87">
        <f t="shared" si="21"/>
        <v>1076</v>
      </c>
      <c r="E78" s="87">
        <f t="shared" si="22"/>
        <v>1095.1999999999998</v>
      </c>
      <c r="F78" s="87">
        <f t="shared" si="23"/>
        <v>1115.5999999999999</v>
      </c>
      <c r="G78" s="87">
        <f t="shared" si="24"/>
        <v>1136</v>
      </c>
      <c r="H78" s="87">
        <f t="shared" si="25"/>
        <v>992.59999999999991</v>
      </c>
      <c r="I78" s="87"/>
      <c r="K78" s="75">
        <f t="shared" si="26"/>
        <v>500</v>
      </c>
      <c r="L78" s="88">
        <f t="shared" si="27"/>
        <v>20.400000000000091</v>
      </c>
      <c r="M78" s="88">
        <f t="shared" si="28"/>
        <v>40.800000000000182</v>
      </c>
      <c r="N78" s="88">
        <f t="shared" si="29"/>
        <v>60</v>
      </c>
      <c r="O78" s="88">
        <f t="shared" si="30"/>
        <v>80.400000000000091</v>
      </c>
      <c r="P78" s="88">
        <f t="shared" si="31"/>
        <v>100.80000000000018</v>
      </c>
      <c r="Q78" s="88">
        <f t="shared" si="32"/>
        <v>-42.599999999999909</v>
      </c>
      <c r="R78" s="88"/>
      <c r="T78" s="85">
        <f t="shared" si="33"/>
        <v>500</v>
      </c>
      <c r="U78" s="89">
        <f t="shared" si="34"/>
        <v>1.9706336939721885E-2</v>
      </c>
      <c r="V78" s="89">
        <f t="shared" si="35"/>
        <v>3.941267387944377E-2</v>
      </c>
      <c r="W78" s="89">
        <f t="shared" si="36"/>
        <v>5.7959814528593522E-2</v>
      </c>
      <c r="X78" s="89">
        <f t="shared" si="37"/>
        <v>7.7666151468315403E-2</v>
      </c>
      <c r="Y78" s="89">
        <f t="shared" si="38"/>
        <v>9.7372488408037292E-2</v>
      </c>
      <c r="Z78" s="89">
        <f t="shared" si="39"/>
        <v>-4.1151468315301309E-2</v>
      </c>
      <c r="AA78" s="89"/>
      <c r="AD78" s="75">
        <v>60</v>
      </c>
      <c r="AE78" s="87">
        <f t="shared" si="40"/>
        <v>720</v>
      </c>
      <c r="AF78" s="90">
        <f t="shared" si="41"/>
        <v>650.40000000000009</v>
      </c>
      <c r="AG78" s="90">
        <f t="shared" si="42"/>
        <v>580.80000000000007</v>
      </c>
      <c r="AH78" s="90">
        <f t="shared" si="43"/>
        <v>510</v>
      </c>
      <c r="AI78" s="90">
        <f t="shared" si="44"/>
        <v>440.40000000000003</v>
      </c>
      <c r="AJ78" s="90">
        <f t="shared" si="45"/>
        <v>370.80000000000007</v>
      </c>
      <c r="AK78" s="90">
        <f t="shared" si="46"/>
        <v>360</v>
      </c>
      <c r="AL78" s="90"/>
      <c r="AN78" s="75">
        <f t="shared" si="47"/>
        <v>60</v>
      </c>
      <c r="AO78" s="87">
        <f t="shared" si="48"/>
        <v>1070</v>
      </c>
      <c r="AP78" s="87">
        <f t="shared" si="49"/>
        <v>1100.4000000000001</v>
      </c>
      <c r="AQ78" s="87">
        <f t="shared" si="50"/>
        <v>1130.8000000000002</v>
      </c>
      <c r="AR78" s="87">
        <f t="shared" si="51"/>
        <v>1160</v>
      </c>
      <c r="AS78" s="87">
        <f t="shared" si="52"/>
        <v>1190.4000000000001</v>
      </c>
      <c r="AT78" s="87">
        <f t="shared" si="53"/>
        <v>1220.8000000000002</v>
      </c>
      <c r="AU78" s="87">
        <f t="shared" si="54"/>
        <v>1310</v>
      </c>
      <c r="AV78" s="87"/>
      <c r="AX78" s="87">
        <f t="shared" si="55"/>
        <v>60</v>
      </c>
      <c r="AY78" s="87">
        <f t="shared" si="56"/>
        <v>-69.599999999999909</v>
      </c>
      <c r="AZ78" s="87">
        <f t="shared" si="57"/>
        <v>-139.19999999999993</v>
      </c>
      <c r="BA78" s="87">
        <f t="shared" si="58"/>
        <v>-210</v>
      </c>
      <c r="BB78" s="87">
        <f t="shared" si="59"/>
        <v>-279.59999999999997</v>
      </c>
      <c r="BC78" s="87">
        <f t="shared" si="60"/>
        <v>-349.19999999999993</v>
      </c>
      <c r="BD78" s="87">
        <f t="shared" si="61"/>
        <v>-360</v>
      </c>
      <c r="BE78" s="87"/>
      <c r="BG78" s="87">
        <f t="shared" si="62"/>
        <v>60</v>
      </c>
      <c r="BH78" s="87">
        <f t="shared" si="63"/>
        <v>30.400000000000091</v>
      </c>
      <c r="BI78" s="87">
        <f t="shared" si="64"/>
        <v>60.800000000000182</v>
      </c>
      <c r="BJ78" s="87">
        <f t="shared" si="65"/>
        <v>90</v>
      </c>
      <c r="BK78" s="87">
        <f t="shared" si="66"/>
        <v>120.40000000000009</v>
      </c>
      <c r="BL78" s="87">
        <f t="shared" si="67"/>
        <v>150.80000000000018</v>
      </c>
      <c r="BM78" s="87">
        <f t="shared" si="68"/>
        <v>240</v>
      </c>
      <c r="BN78" s="87"/>
      <c r="BP78" s="75">
        <f t="shared" si="69"/>
        <v>60</v>
      </c>
      <c r="BQ78" s="91">
        <f t="shared" si="70"/>
        <v>-69.599999999999909</v>
      </c>
      <c r="BR78" s="91">
        <f t="shared" si="71"/>
        <v>-139.19999999999993</v>
      </c>
      <c r="BS78" s="91">
        <f t="shared" si="72"/>
        <v>-210</v>
      </c>
      <c r="BT78" s="91">
        <f t="shared" si="73"/>
        <v>-279.59999999999997</v>
      </c>
      <c r="BU78" s="91">
        <f t="shared" si="74"/>
        <v>-349.19999999999993</v>
      </c>
      <c r="BV78" s="91">
        <f t="shared" si="75"/>
        <v>-360</v>
      </c>
      <c r="BW78" s="91"/>
      <c r="BX78" s="91">
        <f t="shared" si="76"/>
        <v>30.400000000000091</v>
      </c>
      <c r="BY78" s="91">
        <f t="shared" si="77"/>
        <v>60.800000000000182</v>
      </c>
      <c r="BZ78" s="91">
        <f t="shared" si="78"/>
        <v>90</v>
      </c>
      <c r="CA78" s="91">
        <f t="shared" si="79"/>
        <v>120.40000000000009</v>
      </c>
      <c r="CB78" s="91">
        <f t="shared" si="80"/>
        <v>150.80000000000018</v>
      </c>
      <c r="CC78" s="91">
        <f t="shared" si="81"/>
        <v>240</v>
      </c>
      <c r="CD78" s="91"/>
      <c r="CF78" s="75">
        <f t="shared" si="82"/>
        <v>60</v>
      </c>
      <c r="CG78" s="92">
        <f t="shared" si="83"/>
        <v>-9.666666666666654E-2</v>
      </c>
      <c r="CH78" s="92">
        <f t="shared" si="84"/>
        <v>-0.19333333333333325</v>
      </c>
      <c r="CI78" s="92">
        <f t="shared" si="85"/>
        <v>-0.29166666666666669</v>
      </c>
      <c r="CJ78" s="92">
        <f t="shared" si="86"/>
        <v>-0.38833333333333331</v>
      </c>
      <c r="CK78" s="92">
        <f t="shared" si="87"/>
        <v>-0.48499999999999993</v>
      </c>
      <c r="CL78" s="92">
        <f t="shared" si="88"/>
        <v>-0.5</v>
      </c>
      <c r="CM78" s="92"/>
      <c r="CN78" s="92">
        <f t="shared" si="89"/>
        <v>2.8411214953271112E-2</v>
      </c>
      <c r="CO78" s="92">
        <f t="shared" si="90"/>
        <v>5.6822429906542224E-2</v>
      </c>
      <c r="CP78" s="92">
        <f t="shared" si="91"/>
        <v>8.4112149532710276E-2</v>
      </c>
      <c r="CQ78" s="92">
        <f t="shared" si="92"/>
        <v>0.11252336448598139</v>
      </c>
      <c r="CR78" s="92">
        <f t="shared" si="93"/>
        <v>0.1409345794392525</v>
      </c>
      <c r="CS78" s="92">
        <f t="shared" si="94"/>
        <v>0.22429906542056074</v>
      </c>
      <c r="CT78" s="92"/>
    </row>
    <row r="79" spans="1:98" s="75" customFormat="1" x14ac:dyDescent="0.25">
      <c r="A79" s="75">
        <v>600</v>
      </c>
      <c r="B79" s="87">
        <f t="shared" si="19"/>
        <v>1045.1999999999998</v>
      </c>
      <c r="C79" s="87">
        <f t="shared" si="20"/>
        <v>1065.5999999999999</v>
      </c>
      <c r="D79" s="87">
        <f t="shared" si="21"/>
        <v>1086</v>
      </c>
      <c r="E79" s="87">
        <f t="shared" si="22"/>
        <v>1105.1999999999998</v>
      </c>
      <c r="F79" s="87">
        <f t="shared" si="23"/>
        <v>1125.5999999999999</v>
      </c>
      <c r="G79" s="87">
        <f t="shared" si="24"/>
        <v>1146</v>
      </c>
      <c r="H79" s="87">
        <f t="shared" si="25"/>
        <v>1092.5999999999999</v>
      </c>
      <c r="I79" s="87"/>
      <c r="K79" s="75">
        <f t="shared" si="26"/>
        <v>600</v>
      </c>
      <c r="L79" s="88">
        <f t="shared" si="27"/>
        <v>20.400000000000091</v>
      </c>
      <c r="M79" s="88">
        <f t="shared" si="28"/>
        <v>40.800000000000182</v>
      </c>
      <c r="N79" s="88">
        <f t="shared" si="29"/>
        <v>60</v>
      </c>
      <c r="O79" s="88">
        <f t="shared" si="30"/>
        <v>80.400000000000091</v>
      </c>
      <c r="P79" s="88">
        <f t="shared" si="31"/>
        <v>100.80000000000018</v>
      </c>
      <c r="Q79" s="88">
        <f t="shared" si="32"/>
        <v>47.400000000000091</v>
      </c>
      <c r="R79" s="88"/>
      <c r="T79" s="85">
        <f t="shared" si="33"/>
        <v>600</v>
      </c>
      <c r="U79" s="89">
        <f t="shared" si="34"/>
        <v>1.9517795637198711E-2</v>
      </c>
      <c r="V79" s="89">
        <f t="shared" si="35"/>
        <v>3.9035591274397423E-2</v>
      </c>
      <c r="W79" s="89">
        <f t="shared" si="36"/>
        <v>5.740528128587831E-2</v>
      </c>
      <c r="X79" s="89">
        <f t="shared" si="37"/>
        <v>7.6923076923077024E-2</v>
      </c>
      <c r="Y79" s="89">
        <f t="shared" si="38"/>
        <v>9.6440872560275739E-2</v>
      </c>
      <c r="Z79" s="89">
        <f t="shared" si="39"/>
        <v>4.5350172215843955E-2</v>
      </c>
      <c r="AA79" s="89"/>
      <c r="AD79" s="75">
        <v>70</v>
      </c>
      <c r="AE79" s="87">
        <f t="shared" si="40"/>
        <v>840</v>
      </c>
      <c r="AF79" s="90">
        <f t="shared" si="41"/>
        <v>770.40000000000009</v>
      </c>
      <c r="AG79" s="90">
        <f t="shared" si="42"/>
        <v>700.80000000000007</v>
      </c>
      <c r="AH79" s="90">
        <f t="shared" si="43"/>
        <v>630</v>
      </c>
      <c r="AI79" s="90">
        <f t="shared" si="44"/>
        <v>560.40000000000009</v>
      </c>
      <c r="AJ79" s="90">
        <f t="shared" si="45"/>
        <v>490.80000000000007</v>
      </c>
      <c r="AK79" s="90">
        <f t="shared" si="46"/>
        <v>420</v>
      </c>
      <c r="AL79" s="90"/>
      <c r="AN79" s="75">
        <f t="shared" si="47"/>
        <v>70</v>
      </c>
      <c r="AO79" s="87">
        <f t="shared" si="48"/>
        <v>1190</v>
      </c>
      <c r="AP79" s="87">
        <f t="shared" si="49"/>
        <v>1220.4000000000001</v>
      </c>
      <c r="AQ79" s="87">
        <f t="shared" si="50"/>
        <v>1250.8000000000002</v>
      </c>
      <c r="AR79" s="87">
        <f t="shared" si="51"/>
        <v>1280</v>
      </c>
      <c r="AS79" s="87">
        <f t="shared" si="52"/>
        <v>1310.4000000000001</v>
      </c>
      <c r="AT79" s="87">
        <f t="shared" si="53"/>
        <v>1340.8000000000002</v>
      </c>
      <c r="AU79" s="87">
        <f t="shared" si="54"/>
        <v>1370</v>
      </c>
      <c r="AV79" s="87"/>
      <c r="AX79" s="87">
        <f t="shared" si="55"/>
        <v>70</v>
      </c>
      <c r="AY79" s="87">
        <f t="shared" si="56"/>
        <v>-69.599999999999909</v>
      </c>
      <c r="AZ79" s="87">
        <f t="shared" si="57"/>
        <v>-139.19999999999993</v>
      </c>
      <c r="BA79" s="87">
        <f t="shared" si="58"/>
        <v>-210</v>
      </c>
      <c r="BB79" s="87">
        <f t="shared" si="59"/>
        <v>-279.59999999999991</v>
      </c>
      <c r="BC79" s="87">
        <f t="shared" si="60"/>
        <v>-349.19999999999993</v>
      </c>
      <c r="BD79" s="87">
        <f t="shared" si="61"/>
        <v>-420</v>
      </c>
      <c r="BE79" s="87"/>
      <c r="BG79" s="87">
        <f t="shared" si="62"/>
        <v>70</v>
      </c>
      <c r="BH79" s="87">
        <f t="shared" si="63"/>
        <v>30.400000000000091</v>
      </c>
      <c r="BI79" s="87">
        <f t="shared" si="64"/>
        <v>60.800000000000182</v>
      </c>
      <c r="BJ79" s="87">
        <f t="shared" si="65"/>
        <v>90</v>
      </c>
      <c r="BK79" s="87">
        <f t="shared" si="66"/>
        <v>120.40000000000009</v>
      </c>
      <c r="BL79" s="87">
        <f t="shared" si="67"/>
        <v>150.80000000000018</v>
      </c>
      <c r="BM79" s="87">
        <f t="shared" si="68"/>
        <v>180</v>
      </c>
      <c r="BN79" s="87"/>
      <c r="BP79" s="75">
        <f t="shared" si="69"/>
        <v>70</v>
      </c>
      <c r="BQ79" s="91">
        <f t="shared" si="70"/>
        <v>-69.599999999999909</v>
      </c>
      <c r="BR79" s="91">
        <f t="shared" si="71"/>
        <v>-139.19999999999993</v>
      </c>
      <c r="BS79" s="91">
        <f t="shared" si="72"/>
        <v>-210</v>
      </c>
      <c r="BT79" s="91">
        <f t="shared" si="73"/>
        <v>-279.59999999999991</v>
      </c>
      <c r="BU79" s="91">
        <f t="shared" si="74"/>
        <v>-349.19999999999993</v>
      </c>
      <c r="BV79" s="91">
        <f t="shared" si="75"/>
        <v>-420</v>
      </c>
      <c r="BW79" s="91"/>
      <c r="BX79" s="91">
        <f t="shared" si="76"/>
        <v>30.400000000000091</v>
      </c>
      <c r="BY79" s="91">
        <f t="shared" si="77"/>
        <v>60.800000000000182</v>
      </c>
      <c r="BZ79" s="91">
        <f t="shared" si="78"/>
        <v>90</v>
      </c>
      <c r="CA79" s="91">
        <f t="shared" si="79"/>
        <v>120.40000000000009</v>
      </c>
      <c r="CB79" s="91">
        <f t="shared" si="80"/>
        <v>150.80000000000018</v>
      </c>
      <c r="CC79" s="91">
        <f t="shared" si="81"/>
        <v>180</v>
      </c>
      <c r="CD79" s="91"/>
      <c r="CF79" s="75">
        <f t="shared" si="82"/>
        <v>70</v>
      </c>
      <c r="CG79" s="92">
        <f t="shared" si="83"/>
        <v>-8.2857142857142754E-2</v>
      </c>
      <c r="CH79" s="92">
        <f t="shared" si="84"/>
        <v>-0.16571428571428562</v>
      </c>
      <c r="CI79" s="92">
        <f t="shared" si="85"/>
        <v>-0.25</v>
      </c>
      <c r="CJ79" s="92">
        <f t="shared" si="86"/>
        <v>-0.33285714285714274</v>
      </c>
      <c r="CK79" s="92">
        <f t="shared" si="87"/>
        <v>-0.41571428571428565</v>
      </c>
      <c r="CL79" s="92">
        <f t="shared" si="88"/>
        <v>-0.5</v>
      </c>
      <c r="CM79" s="92"/>
      <c r="CN79" s="92">
        <f t="shared" si="89"/>
        <v>2.5546218487395033E-2</v>
      </c>
      <c r="CO79" s="92">
        <f t="shared" si="90"/>
        <v>5.1092436974790066E-2</v>
      </c>
      <c r="CP79" s="92">
        <f t="shared" si="91"/>
        <v>7.5630252100840331E-2</v>
      </c>
      <c r="CQ79" s="92">
        <f t="shared" si="92"/>
        <v>0.10117647058823537</v>
      </c>
      <c r="CR79" s="92">
        <f t="shared" si="93"/>
        <v>0.12672268907563042</v>
      </c>
      <c r="CS79" s="92">
        <f t="shared" si="94"/>
        <v>0.15126050420168066</v>
      </c>
      <c r="CT79" s="92"/>
    </row>
    <row r="80" spans="1:98" s="75" customFormat="1" x14ac:dyDescent="0.25">
      <c r="A80" s="75">
        <v>750</v>
      </c>
      <c r="B80" s="87">
        <f t="shared" si="19"/>
        <v>1060.1999999999998</v>
      </c>
      <c r="C80" s="87">
        <f t="shared" si="20"/>
        <v>1080.5999999999999</v>
      </c>
      <c r="D80" s="87">
        <f t="shared" si="21"/>
        <v>1101</v>
      </c>
      <c r="E80" s="87">
        <f t="shared" si="22"/>
        <v>1120.1999999999998</v>
      </c>
      <c r="F80" s="87">
        <f t="shared" si="23"/>
        <v>1140.5999999999999</v>
      </c>
      <c r="G80" s="87">
        <f t="shared" si="24"/>
        <v>1161</v>
      </c>
      <c r="H80" s="87">
        <f t="shared" si="25"/>
        <v>1107.5999999999999</v>
      </c>
      <c r="I80" s="87"/>
      <c r="K80" s="75">
        <f t="shared" si="26"/>
        <v>750</v>
      </c>
      <c r="L80" s="88">
        <f t="shared" si="27"/>
        <v>20.400000000000091</v>
      </c>
      <c r="M80" s="88">
        <f t="shared" si="28"/>
        <v>40.800000000000182</v>
      </c>
      <c r="N80" s="88">
        <f t="shared" si="29"/>
        <v>60</v>
      </c>
      <c r="O80" s="88">
        <f t="shared" si="30"/>
        <v>80.400000000000091</v>
      </c>
      <c r="P80" s="88">
        <f t="shared" si="31"/>
        <v>100.80000000000018</v>
      </c>
      <c r="Q80" s="88">
        <f t="shared" si="32"/>
        <v>47.400000000000091</v>
      </c>
      <c r="R80" s="88"/>
      <c r="T80" s="85">
        <f t="shared" si="33"/>
        <v>750</v>
      </c>
      <c r="U80" s="89">
        <f t="shared" si="34"/>
        <v>1.9241652518392844E-2</v>
      </c>
      <c r="V80" s="89">
        <f t="shared" si="35"/>
        <v>3.8483305036785688E-2</v>
      </c>
      <c r="W80" s="89">
        <f t="shared" si="36"/>
        <v>5.6593095642331642E-2</v>
      </c>
      <c r="X80" s="89">
        <f t="shared" si="37"/>
        <v>7.5834748160724497E-2</v>
      </c>
      <c r="Y80" s="89">
        <f t="shared" si="38"/>
        <v>9.5076400679117337E-2</v>
      </c>
      <c r="Z80" s="89">
        <f t="shared" si="39"/>
        <v>4.4708545557442088E-2</v>
      </c>
      <c r="AA80" s="89"/>
      <c r="AD80" s="75">
        <v>80</v>
      </c>
      <c r="AE80" s="87">
        <f t="shared" si="40"/>
        <v>960</v>
      </c>
      <c r="AF80" s="90">
        <f t="shared" si="41"/>
        <v>890.40000000000009</v>
      </c>
      <c r="AG80" s="90">
        <f t="shared" si="42"/>
        <v>820.80000000000007</v>
      </c>
      <c r="AH80" s="90">
        <f t="shared" si="43"/>
        <v>750</v>
      </c>
      <c r="AI80" s="90">
        <f t="shared" si="44"/>
        <v>680.40000000000009</v>
      </c>
      <c r="AJ80" s="90">
        <f t="shared" si="45"/>
        <v>610.80000000000007</v>
      </c>
      <c r="AK80" s="90">
        <f t="shared" si="46"/>
        <v>480</v>
      </c>
      <c r="AL80" s="90"/>
      <c r="AN80" s="75">
        <f t="shared" si="47"/>
        <v>80</v>
      </c>
      <c r="AO80" s="87">
        <f t="shared" si="48"/>
        <v>1310</v>
      </c>
      <c r="AP80" s="87">
        <f t="shared" si="49"/>
        <v>1340.4</v>
      </c>
      <c r="AQ80" s="87">
        <f t="shared" si="50"/>
        <v>1370.8000000000002</v>
      </c>
      <c r="AR80" s="87">
        <f t="shared" si="51"/>
        <v>1400</v>
      </c>
      <c r="AS80" s="87">
        <f t="shared" si="52"/>
        <v>1430.4</v>
      </c>
      <c r="AT80" s="87">
        <f t="shared" si="53"/>
        <v>1460.8000000000002</v>
      </c>
      <c r="AU80" s="87">
        <f t="shared" si="54"/>
        <v>1430</v>
      </c>
      <c r="AV80" s="87"/>
      <c r="AX80" s="87">
        <f t="shared" si="55"/>
        <v>80</v>
      </c>
      <c r="AY80" s="87">
        <f t="shared" si="56"/>
        <v>-69.599999999999909</v>
      </c>
      <c r="AZ80" s="87">
        <f t="shared" si="57"/>
        <v>-139.19999999999993</v>
      </c>
      <c r="BA80" s="87">
        <f t="shared" si="58"/>
        <v>-210</v>
      </c>
      <c r="BB80" s="87">
        <f t="shared" si="59"/>
        <v>-279.59999999999991</v>
      </c>
      <c r="BC80" s="87">
        <f t="shared" si="60"/>
        <v>-349.19999999999993</v>
      </c>
      <c r="BD80" s="87">
        <f t="shared" si="61"/>
        <v>-480</v>
      </c>
      <c r="BE80" s="87"/>
      <c r="BG80" s="87">
        <f t="shared" si="62"/>
        <v>80</v>
      </c>
      <c r="BH80" s="87">
        <f t="shared" si="63"/>
        <v>30.400000000000091</v>
      </c>
      <c r="BI80" s="87">
        <f t="shared" si="64"/>
        <v>60.800000000000182</v>
      </c>
      <c r="BJ80" s="87">
        <f t="shared" si="65"/>
        <v>90</v>
      </c>
      <c r="BK80" s="87">
        <f t="shared" si="66"/>
        <v>120.40000000000009</v>
      </c>
      <c r="BL80" s="87">
        <f t="shared" si="67"/>
        <v>150.80000000000018</v>
      </c>
      <c r="BM80" s="87">
        <f t="shared" si="68"/>
        <v>120</v>
      </c>
      <c r="BN80" s="87"/>
      <c r="BP80" s="75">
        <f t="shared" si="69"/>
        <v>80</v>
      </c>
      <c r="BQ80" s="91">
        <f t="shared" si="70"/>
        <v>-69.599999999999909</v>
      </c>
      <c r="BR80" s="91">
        <f t="shared" si="71"/>
        <v>-139.19999999999993</v>
      </c>
      <c r="BS80" s="91">
        <f t="shared" si="72"/>
        <v>-210</v>
      </c>
      <c r="BT80" s="91">
        <f t="shared" si="73"/>
        <v>-279.59999999999991</v>
      </c>
      <c r="BU80" s="91">
        <f t="shared" si="74"/>
        <v>-349.19999999999993</v>
      </c>
      <c r="BV80" s="91">
        <f t="shared" si="75"/>
        <v>-480</v>
      </c>
      <c r="BW80" s="91"/>
      <c r="BX80" s="91">
        <f t="shared" si="76"/>
        <v>30.400000000000091</v>
      </c>
      <c r="BY80" s="91">
        <f t="shared" si="77"/>
        <v>60.800000000000182</v>
      </c>
      <c r="BZ80" s="91">
        <f t="shared" si="78"/>
        <v>90</v>
      </c>
      <c r="CA80" s="91">
        <f t="shared" si="79"/>
        <v>120.40000000000009</v>
      </c>
      <c r="CB80" s="91">
        <f t="shared" si="80"/>
        <v>150.80000000000018</v>
      </c>
      <c r="CC80" s="91">
        <f t="shared" si="81"/>
        <v>120</v>
      </c>
      <c r="CD80" s="91"/>
      <c r="CF80" s="75">
        <f t="shared" si="82"/>
        <v>80</v>
      </c>
      <c r="CG80" s="92">
        <f t="shared" si="83"/>
        <v>-7.2499999999999912E-2</v>
      </c>
      <c r="CH80" s="92">
        <f t="shared" si="84"/>
        <v>-0.14499999999999993</v>
      </c>
      <c r="CI80" s="92">
        <f t="shared" si="85"/>
        <v>-0.21875</v>
      </c>
      <c r="CJ80" s="92">
        <f t="shared" si="86"/>
        <v>-0.2912499999999999</v>
      </c>
      <c r="CK80" s="92">
        <f t="shared" si="87"/>
        <v>-0.36374999999999991</v>
      </c>
      <c r="CL80" s="92">
        <f t="shared" si="88"/>
        <v>-0.5</v>
      </c>
      <c r="CM80" s="92"/>
      <c r="CN80" s="92">
        <f t="shared" si="89"/>
        <v>2.3206106870229077E-2</v>
      </c>
      <c r="CO80" s="92">
        <f t="shared" si="90"/>
        <v>4.6412213740458154E-2</v>
      </c>
      <c r="CP80" s="92">
        <f t="shared" si="91"/>
        <v>6.8702290076335881E-2</v>
      </c>
      <c r="CQ80" s="92">
        <f t="shared" si="92"/>
        <v>9.1908396946564955E-2</v>
      </c>
      <c r="CR80" s="92">
        <f t="shared" si="93"/>
        <v>0.11511450381679403</v>
      </c>
      <c r="CS80" s="92">
        <f t="shared" si="94"/>
        <v>9.1603053435114504E-2</v>
      </c>
      <c r="CT80" s="92"/>
    </row>
    <row r="81" spans="1:98" s="75" customFormat="1" x14ac:dyDescent="0.25">
      <c r="A81" s="75">
        <v>1000</v>
      </c>
      <c r="B81" s="87">
        <f t="shared" si="19"/>
        <v>1085.1999999999998</v>
      </c>
      <c r="C81" s="87">
        <f t="shared" si="20"/>
        <v>1105.5999999999999</v>
      </c>
      <c r="D81" s="87">
        <f t="shared" si="21"/>
        <v>1126</v>
      </c>
      <c r="E81" s="87">
        <f t="shared" si="22"/>
        <v>1145.1999999999998</v>
      </c>
      <c r="F81" s="87">
        <f t="shared" si="23"/>
        <v>1165.5999999999999</v>
      </c>
      <c r="G81" s="87">
        <f t="shared" si="24"/>
        <v>1186</v>
      </c>
      <c r="H81" s="87">
        <f t="shared" si="25"/>
        <v>1132.5999999999999</v>
      </c>
      <c r="I81" s="87"/>
      <c r="K81" s="75">
        <f t="shared" si="26"/>
        <v>1000</v>
      </c>
      <c r="L81" s="88">
        <f t="shared" si="27"/>
        <v>20.400000000000091</v>
      </c>
      <c r="M81" s="88">
        <f t="shared" si="28"/>
        <v>40.800000000000182</v>
      </c>
      <c r="N81" s="88">
        <f t="shared" si="29"/>
        <v>60</v>
      </c>
      <c r="O81" s="88">
        <f t="shared" si="30"/>
        <v>80.400000000000091</v>
      </c>
      <c r="P81" s="88">
        <f t="shared" si="31"/>
        <v>100.80000000000018</v>
      </c>
      <c r="Q81" s="88">
        <f t="shared" si="32"/>
        <v>47.400000000000091</v>
      </c>
      <c r="R81" s="88"/>
      <c r="T81" s="85">
        <f t="shared" si="33"/>
        <v>1000</v>
      </c>
      <c r="U81" s="89">
        <f t="shared" si="34"/>
        <v>1.8798378179137574E-2</v>
      </c>
      <c r="V81" s="89">
        <f t="shared" si="35"/>
        <v>3.7596756358275148E-2</v>
      </c>
      <c r="W81" s="89">
        <f t="shared" si="36"/>
        <v>5.5289347585698499E-2</v>
      </c>
      <c r="X81" s="89">
        <f t="shared" si="37"/>
        <v>7.4087725764836077E-2</v>
      </c>
      <c r="Y81" s="89">
        <f t="shared" si="38"/>
        <v>9.2886103943973647E-2</v>
      </c>
      <c r="Z81" s="89">
        <f t="shared" si="39"/>
        <v>4.3678584592701894E-2</v>
      </c>
      <c r="AA81" s="89"/>
      <c r="AD81" s="75">
        <v>90</v>
      </c>
      <c r="AE81" s="87">
        <f t="shared" si="40"/>
        <v>1080</v>
      </c>
      <c r="AF81" s="90">
        <f t="shared" si="41"/>
        <v>1010.4000000000001</v>
      </c>
      <c r="AG81" s="90">
        <f t="shared" si="42"/>
        <v>940.80000000000007</v>
      </c>
      <c r="AH81" s="90">
        <f t="shared" si="43"/>
        <v>870</v>
      </c>
      <c r="AI81" s="90">
        <f t="shared" si="44"/>
        <v>800.40000000000009</v>
      </c>
      <c r="AJ81" s="90">
        <f t="shared" si="45"/>
        <v>730.80000000000007</v>
      </c>
      <c r="AK81" s="90">
        <f t="shared" si="46"/>
        <v>561.6</v>
      </c>
      <c r="AL81" s="90"/>
      <c r="AN81" s="75">
        <f t="shared" si="47"/>
        <v>90</v>
      </c>
      <c r="AO81" s="87">
        <f t="shared" si="48"/>
        <v>1430</v>
      </c>
      <c r="AP81" s="87">
        <f t="shared" si="49"/>
        <v>1460.4</v>
      </c>
      <c r="AQ81" s="87">
        <f t="shared" si="50"/>
        <v>1490.8000000000002</v>
      </c>
      <c r="AR81" s="87">
        <f t="shared" si="51"/>
        <v>1520</v>
      </c>
      <c r="AS81" s="87">
        <f t="shared" si="52"/>
        <v>1550.4</v>
      </c>
      <c r="AT81" s="87">
        <f t="shared" si="53"/>
        <v>1580.8000000000002</v>
      </c>
      <c r="AU81" s="87">
        <f t="shared" si="54"/>
        <v>1511.6</v>
      </c>
      <c r="AV81" s="87"/>
      <c r="AX81" s="87">
        <f t="shared" si="55"/>
        <v>90</v>
      </c>
      <c r="AY81" s="87">
        <f t="shared" si="56"/>
        <v>-69.599999999999909</v>
      </c>
      <c r="AZ81" s="87">
        <f t="shared" si="57"/>
        <v>-139.19999999999993</v>
      </c>
      <c r="BA81" s="87">
        <f t="shared" si="58"/>
        <v>-210</v>
      </c>
      <c r="BB81" s="87">
        <f t="shared" si="59"/>
        <v>-279.59999999999991</v>
      </c>
      <c r="BC81" s="87">
        <f t="shared" si="60"/>
        <v>-349.19999999999993</v>
      </c>
      <c r="BD81" s="87">
        <f t="shared" si="61"/>
        <v>-518.4</v>
      </c>
      <c r="BE81" s="87"/>
      <c r="BG81" s="87">
        <f t="shared" si="62"/>
        <v>90</v>
      </c>
      <c r="BH81" s="87">
        <f t="shared" si="63"/>
        <v>30.400000000000091</v>
      </c>
      <c r="BI81" s="87">
        <f t="shared" si="64"/>
        <v>60.800000000000182</v>
      </c>
      <c r="BJ81" s="87">
        <f t="shared" si="65"/>
        <v>90</v>
      </c>
      <c r="BK81" s="87">
        <f t="shared" si="66"/>
        <v>120.40000000000009</v>
      </c>
      <c r="BL81" s="87">
        <f t="shared" si="67"/>
        <v>150.80000000000018</v>
      </c>
      <c r="BM81" s="87">
        <f t="shared" si="68"/>
        <v>81.599999999999909</v>
      </c>
      <c r="BN81" s="87"/>
      <c r="BP81" s="75">
        <f t="shared" si="69"/>
        <v>90</v>
      </c>
      <c r="BQ81" s="91">
        <f t="shared" si="70"/>
        <v>-69.599999999999909</v>
      </c>
      <c r="BR81" s="91">
        <f t="shared" si="71"/>
        <v>-139.19999999999993</v>
      </c>
      <c r="BS81" s="91">
        <f t="shared" si="72"/>
        <v>-210</v>
      </c>
      <c r="BT81" s="91">
        <f t="shared" si="73"/>
        <v>-279.59999999999991</v>
      </c>
      <c r="BU81" s="91">
        <f t="shared" si="74"/>
        <v>-349.19999999999993</v>
      </c>
      <c r="BV81" s="91">
        <f t="shared" si="75"/>
        <v>-518.4</v>
      </c>
      <c r="BW81" s="91"/>
      <c r="BX81" s="91">
        <f t="shared" si="76"/>
        <v>30.400000000000091</v>
      </c>
      <c r="BY81" s="91">
        <f t="shared" si="77"/>
        <v>60.800000000000182</v>
      </c>
      <c r="BZ81" s="91">
        <f t="shared" si="78"/>
        <v>90</v>
      </c>
      <c r="CA81" s="91">
        <f t="shared" si="79"/>
        <v>120.40000000000009</v>
      </c>
      <c r="CB81" s="91">
        <f t="shared" si="80"/>
        <v>150.80000000000018</v>
      </c>
      <c r="CC81" s="91">
        <f t="shared" si="81"/>
        <v>81.599999999999909</v>
      </c>
      <c r="CD81" s="91"/>
      <c r="CF81" s="75">
        <f t="shared" si="82"/>
        <v>90</v>
      </c>
      <c r="CG81" s="92">
        <f t="shared" si="83"/>
        <v>-6.444444444444436E-2</v>
      </c>
      <c r="CH81" s="92">
        <f t="shared" si="84"/>
        <v>-0.12888888888888883</v>
      </c>
      <c r="CI81" s="92">
        <f t="shared" si="85"/>
        <v>-0.19444444444444445</v>
      </c>
      <c r="CJ81" s="92">
        <f t="shared" si="86"/>
        <v>-0.25888888888888878</v>
      </c>
      <c r="CK81" s="92">
        <f t="shared" si="87"/>
        <v>-0.32333333333333325</v>
      </c>
      <c r="CL81" s="92">
        <f t="shared" si="88"/>
        <v>-0.48</v>
      </c>
      <c r="CM81" s="92"/>
      <c r="CN81" s="92">
        <f t="shared" si="89"/>
        <v>2.1258741258741321E-2</v>
      </c>
      <c r="CO81" s="92">
        <f t="shared" si="90"/>
        <v>4.2517482517482642E-2</v>
      </c>
      <c r="CP81" s="92">
        <f t="shared" si="91"/>
        <v>6.2937062937062943E-2</v>
      </c>
      <c r="CQ81" s="92">
        <f t="shared" si="92"/>
        <v>8.4195804195804261E-2</v>
      </c>
      <c r="CR81" s="92">
        <f t="shared" si="93"/>
        <v>0.10545454545454558</v>
      </c>
      <c r="CS81" s="92">
        <f t="shared" si="94"/>
        <v>5.7062937062936997E-2</v>
      </c>
      <c r="CT81" s="92"/>
    </row>
    <row r="82" spans="1:98" s="75" customFormat="1" x14ac:dyDescent="0.25">
      <c r="A82" s="75">
        <v>1500</v>
      </c>
      <c r="B82" s="87">
        <f t="shared" si="19"/>
        <v>1135.1999999999998</v>
      </c>
      <c r="C82" s="87">
        <f t="shared" si="20"/>
        <v>1155.5999999999999</v>
      </c>
      <c r="D82" s="87">
        <f t="shared" si="21"/>
        <v>1176</v>
      </c>
      <c r="E82" s="87">
        <f t="shared" si="22"/>
        <v>1195.1999999999998</v>
      </c>
      <c r="F82" s="87">
        <f t="shared" si="23"/>
        <v>1215.5999999999999</v>
      </c>
      <c r="G82" s="87">
        <f t="shared" si="24"/>
        <v>1236</v>
      </c>
      <c r="H82" s="87">
        <f t="shared" si="25"/>
        <v>1182.5999999999999</v>
      </c>
      <c r="I82" s="87"/>
      <c r="K82" s="75">
        <f t="shared" si="26"/>
        <v>1500</v>
      </c>
      <c r="L82" s="88">
        <f t="shared" si="27"/>
        <v>20.400000000000091</v>
      </c>
      <c r="M82" s="88">
        <f t="shared" si="28"/>
        <v>40.800000000000182</v>
      </c>
      <c r="N82" s="88">
        <f t="shared" si="29"/>
        <v>60</v>
      </c>
      <c r="O82" s="88">
        <f t="shared" si="30"/>
        <v>80.400000000000091</v>
      </c>
      <c r="P82" s="88">
        <f t="shared" si="31"/>
        <v>100.80000000000018</v>
      </c>
      <c r="Q82" s="88">
        <f t="shared" si="32"/>
        <v>47.400000000000091</v>
      </c>
      <c r="R82" s="88"/>
      <c r="T82" s="85">
        <f t="shared" si="33"/>
        <v>1500</v>
      </c>
      <c r="U82" s="89">
        <f t="shared" si="34"/>
        <v>1.7970401691332006E-2</v>
      </c>
      <c r="V82" s="89">
        <f t="shared" si="35"/>
        <v>3.5940803382664012E-2</v>
      </c>
      <c r="W82" s="89">
        <f t="shared" si="36"/>
        <v>5.2854122621564491E-2</v>
      </c>
      <c r="X82" s="89">
        <f t="shared" si="37"/>
        <v>7.08245243128965E-2</v>
      </c>
      <c r="Y82" s="89">
        <f t="shared" si="38"/>
        <v>8.8794926004228503E-2</v>
      </c>
      <c r="Z82" s="89">
        <f t="shared" si="39"/>
        <v>4.1754756871036025E-2</v>
      </c>
      <c r="AA82" s="89"/>
      <c r="AD82" s="75">
        <v>100</v>
      </c>
      <c r="AE82" s="87">
        <f t="shared" si="40"/>
        <v>1200</v>
      </c>
      <c r="AF82" s="90">
        <f t="shared" si="41"/>
        <v>1130.4000000000001</v>
      </c>
      <c r="AG82" s="90">
        <f t="shared" si="42"/>
        <v>1060.8000000000002</v>
      </c>
      <c r="AH82" s="90">
        <f t="shared" si="43"/>
        <v>990</v>
      </c>
      <c r="AI82" s="90">
        <f t="shared" si="44"/>
        <v>920.40000000000009</v>
      </c>
      <c r="AJ82" s="90">
        <f t="shared" si="45"/>
        <v>850.80000000000007</v>
      </c>
      <c r="AK82" s="90">
        <f t="shared" si="46"/>
        <v>681.6</v>
      </c>
      <c r="AL82" s="90"/>
      <c r="AN82" s="75">
        <f t="shared" si="47"/>
        <v>100</v>
      </c>
      <c r="AO82" s="87">
        <f t="shared" si="48"/>
        <v>1550</v>
      </c>
      <c r="AP82" s="87">
        <f t="shared" si="49"/>
        <v>1580.4</v>
      </c>
      <c r="AQ82" s="87">
        <f t="shared" si="50"/>
        <v>1610.8000000000002</v>
      </c>
      <c r="AR82" s="87">
        <f t="shared" si="51"/>
        <v>1640</v>
      </c>
      <c r="AS82" s="87">
        <f t="shared" si="52"/>
        <v>1670.4</v>
      </c>
      <c r="AT82" s="87">
        <f t="shared" si="53"/>
        <v>1700.8000000000002</v>
      </c>
      <c r="AU82" s="87">
        <f t="shared" si="54"/>
        <v>1631.6</v>
      </c>
      <c r="AV82" s="87"/>
      <c r="AX82" s="87">
        <f t="shared" si="55"/>
        <v>100</v>
      </c>
      <c r="AY82" s="87">
        <f t="shared" si="56"/>
        <v>-69.599999999999909</v>
      </c>
      <c r="AZ82" s="87">
        <f t="shared" si="57"/>
        <v>-139.19999999999982</v>
      </c>
      <c r="BA82" s="87">
        <f t="shared" si="58"/>
        <v>-210</v>
      </c>
      <c r="BB82" s="87">
        <f t="shared" si="59"/>
        <v>-279.59999999999991</v>
      </c>
      <c r="BC82" s="87">
        <f t="shared" si="60"/>
        <v>-349.19999999999993</v>
      </c>
      <c r="BD82" s="87">
        <f t="shared" si="61"/>
        <v>-518.4</v>
      </c>
      <c r="BE82" s="87"/>
      <c r="BG82" s="87">
        <f t="shared" si="62"/>
        <v>100</v>
      </c>
      <c r="BH82" s="87">
        <f t="shared" si="63"/>
        <v>30.400000000000091</v>
      </c>
      <c r="BI82" s="87">
        <f t="shared" si="64"/>
        <v>60.800000000000182</v>
      </c>
      <c r="BJ82" s="87">
        <f t="shared" si="65"/>
        <v>90</v>
      </c>
      <c r="BK82" s="87">
        <f t="shared" si="66"/>
        <v>120.40000000000009</v>
      </c>
      <c r="BL82" s="87">
        <f t="shared" si="67"/>
        <v>150.80000000000018</v>
      </c>
      <c r="BM82" s="87">
        <f t="shared" si="68"/>
        <v>81.599999999999909</v>
      </c>
      <c r="BN82" s="87"/>
      <c r="BP82" s="75">
        <f t="shared" si="69"/>
        <v>100</v>
      </c>
      <c r="BQ82" s="91">
        <f t="shared" si="70"/>
        <v>-69.599999999999909</v>
      </c>
      <c r="BR82" s="91">
        <f t="shared" si="71"/>
        <v>-139.19999999999982</v>
      </c>
      <c r="BS82" s="91">
        <f t="shared" si="72"/>
        <v>-210</v>
      </c>
      <c r="BT82" s="91">
        <f t="shared" si="73"/>
        <v>-279.59999999999991</v>
      </c>
      <c r="BU82" s="91">
        <f t="shared" si="74"/>
        <v>-349.19999999999993</v>
      </c>
      <c r="BV82" s="91">
        <f t="shared" si="75"/>
        <v>-518.4</v>
      </c>
      <c r="BW82" s="91"/>
      <c r="BX82" s="91">
        <f t="shared" si="76"/>
        <v>30.400000000000091</v>
      </c>
      <c r="BY82" s="91">
        <f t="shared" si="77"/>
        <v>60.800000000000182</v>
      </c>
      <c r="BZ82" s="91">
        <f t="shared" si="78"/>
        <v>90</v>
      </c>
      <c r="CA82" s="91">
        <f t="shared" si="79"/>
        <v>120.40000000000009</v>
      </c>
      <c r="CB82" s="91">
        <f t="shared" si="80"/>
        <v>150.80000000000018</v>
      </c>
      <c r="CC82" s="91">
        <f t="shared" si="81"/>
        <v>81.599999999999909</v>
      </c>
      <c r="CD82" s="91"/>
      <c r="CF82" s="75">
        <f t="shared" si="82"/>
        <v>100</v>
      </c>
      <c r="CG82" s="92">
        <f t="shared" si="83"/>
        <v>-5.7999999999999927E-2</v>
      </c>
      <c r="CH82" s="92">
        <f t="shared" si="84"/>
        <v>-0.11599999999999985</v>
      </c>
      <c r="CI82" s="92">
        <f t="shared" si="85"/>
        <v>-0.17499999999999999</v>
      </c>
      <c r="CJ82" s="92">
        <f t="shared" si="86"/>
        <v>-0.23299999999999993</v>
      </c>
      <c r="CK82" s="92">
        <f t="shared" si="87"/>
        <v>-0.29099999999999993</v>
      </c>
      <c r="CL82" s="92">
        <f t="shared" si="88"/>
        <v>-0.432</v>
      </c>
      <c r="CM82" s="92"/>
      <c r="CN82" s="92">
        <f t="shared" si="89"/>
        <v>1.961290322580651E-2</v>
      </c>
      <c r="CO82" s="92">
        <f t="shared" si="90"/>
        <v>3.922580645161302E-2</v>
      </c>
      <c r="CP82" s="92">
        <f t="shared" si="91"/>
        <v>5.8064516129032261E-2</v>
      </c>
      <c r="CQ82" s="92">
        <f t="shared" si="92"/>
        <v>7.7677419354838767E-2</v>
      </c>
      <c r="CR82" s="92">
        <f t="shared" si="93"/>
        <v>9.729032258064528E-2</v>
      </c>
      <c r="CS82" s="92">
        <f t="shared" si="94"/>
        <v>5.2645161290322519E-2</v>
      </c>
      <c r="CT82" s="92"/>
    </row>
    <row r="83" spans="1:98" s="75" customFormat="1" x14ac:dyDescent="0.25">
      <c r="A83" s="75">
        <v>2000</v>
      </c>
      <c r="B83" s="87">
        <f t="shared" si="19"/>
        <v>1185.1999999999998</v>
      </c>
      <c r="C83" s="87">
        <f t="shared" si="20"/>
        <v>1205.5999999999999</v>
      </c>
      <c r="D83" s="87">
        <f t="shared" si="21"/>
        <v>1226</v>
      </c>
      <c r="E83" s="87">
        <f t="shared" si="22"/>
        <v>1245.1999999999998</v>
      </c>
      <c r="F83" s="87">
        <f t="shared" si="23"/>
        <v>1265.5999999999999</v>
      </c>
      <c r="G83" s="87">
        <f t="shared" si="24"/>
        <v>1286</v>
      </c>
      <c r="H83" s="87">
        <f t="shared" si="25"/>
        <v>1232.5999999999999</v>
      </c>
      <c r="I83" s="87"/>
      <c r="K83" s="75">
        <f t="shared" si="26"/>
        <v>2000</v>
      </c>
      <c r="L83" s="88">
        <f t="shared" si="27"/>
        <v>20.400000000000091</v>
      </c>
      <c r="M83" s="88">
        <f t="shared" si="28"/>
        <v>40.800000000000182</v>
      </c>
      <c r="N83" s="88">
        <f t="shared" si="29"/>
        <v>60</v>
      </c>
      <c r="O83" s="88">
        <f t="shared" si="30"/>
        <v>80.400000000000091</v>
      </c>
      <c r="P83" s="88">
        <f t="shared" si="31"/>
        <v>100.80000000000018</v>
      </c>
      <c r="Q83" s="88">
        <f t="shared" si="32"/>
        <v>47.400000000000091</v>
      </c>
      <c r="R83" s="88"/>
      <c r="T83" s="85">
        <f t="shared" si="33"/>
        <v>2000</v>
      </c>
      <c r="U83" s="89">
        <f t="shared" si="34"/>
        <v>1.72122848464395E-2</v>
      </c>
      <c r="V83" s="89">
        <f t="shared" si="35"/>
        <v>3.4424569692878999E-2</v>
      </c>
      <c r="W83" s="89">
        <f t="shared" si="36"/>
        <v>5.0624367195410067E-2</v>
      </c>
      <c r="X83" s="89">
        <f t="shared" si="37"/>
        <v>6.7836652041849563E-2</v>
      </c>
      <c r="Y83" s="89">
        <f t="shared" si="38"/>
        <v>8.5048936888289059E-2</v>
      </c>
      <c r="Z83" s="89">
        <f t="shared" si="39"/>
        <v>3.999325008437403E-2</v>
      </c>
      <c r="AA83" s="89"/>
      <c r="AD83" s="75">
        <v>110</v>
      </c>
      <c r="AE83" s="87">
        <f t="shared" si="40"/>
        <v>1320</v>
      </c>
      <c r="AF83" s="90">
        <f t="shared" si="41"/>
        <v>1250.4000000000001</v>
      </c>
      <c r="AG83" s="90">
        <f t="shared" si="42"/>
        <v>1180.8000000000002</v>
      </c>
      <c r="AH83" s="90">
        <f t="shared" si="43"/>
        <v>1110</v>
      </c>
      <c r="AI83" s="90">
        <f t="shared" si="44"/>
        <v>1040.4000000000001</v>
      </c>
      <c r="AJ83" s="90">
        <f t="shared" si="45"/>
        <v>970.80000000000007</v>
      </c>
      <c r="AK83" s="90">
        <f t="shared" si="46"/>
        <v>801.6</v>
      </c>
      <c r="AL83" s="90"/>
      <c r="AN83" s="75">
        <f t="shared" si="47"/>
        <v>110</v>
      </c>
      <c r="AO83" s="87">
        <f t="shared" si="48"/>
        <v>1670</v>
      </c>
      <c r="AP83" s="87">
        <f t="shared" si="49"/>
        <v>1700.4</v>
      </c>
      <c r="AQ83" s="87">
        <f t="shared" si="50"/>
        <v>1730.8000000000002</v>
      </c>
      <c r="AR83" s="87">
        <f t="shared" si="51"/>
        <v>1760</v>
      </c>
      <c r="AS83" s="87">
        <f t="shared" si="52"/>
        <v>1790.4</v>
      </c>
      <c r="AT83" s="87">
        <f t="shared" si="53"/>
        <v>1820.8000000000002</v>
      </c>
      <c r="AU83" s="87">
        <f t="shared" si="54"/>
        <v>1751.6</v>
      </c>
      <c r="AV83" s="87"/>
      <c r="AX83" s="87">
        <f t="shared" si="55"/>
        <v>110</v>
      </c>
      <c r="AY83" s="87">
        <f t="shared" si="56"/>
        <v>-69.599999999999909</v>
      </c>
      <c r="AZ83" s="87">
        <f t="shared" si="57"/>
        <v>-139.19999999999982</v>
      </c>
      <c r="BA83" s="87">
        <f t="shared" si="58"/>
        <v>-210</v>
      </c>
      <c r="BB83" s="87">
        <f t="shared" si="59"/>
        <v>-279.59999999999991</v>
      </c>
      <c r="BC83" s="87">
        <f t="shared" si="60"/>
        <v>-349.19999999999993</v>
      </c>
      <c r="BD83" s="87">
        <f t="shared" si="61"/>
        <v>-518.4</v>
      </c>
      <c r="BE83" s="87"/>
      <c r="BG83" s="87">
        <f t="shared" si="62"/>
        <v>110</v>
      </c>
      <c r="BH83" s="87">
        <f t="shared" si="63"/>
        <v>30.400000000000091</v>
      </c>
      <c r="BI83" s="87">
        <f t="shared" si="64"/>
        <v>60.800000000000182</v>
      </c>
      <c r="BJ83" s="87">
        <f t="shared" si="65"/>
        <v>90</v>
      </c>
      <c r="BK83" s="87">
        <f t="shared" si="66"/>
        <v>120.40000000000009</v>
      </c>
      <c r="BL83" s="87">
        <f t="shared" si="67"/>
        <v>150.80000000000018</v>
      </c>
      <c r="BM83" s="87">
        <f t="shared" si="68"/>
        <v>81.599999999999909</v>
      </c>
      <c r="BN83" s="87"/>
      <c r="BP83" s="75">
        <f t="shared" si="69"/>
        <v>110</v>
      </c>
      <c r="BQ83" s="91">
        <f t="shared" si="70"/>
        <v>-69.599999999999909</v>
      </c>
      <c r="BR83" s="91">
        <f t="shared" si="71"/>
        <v>-139.19999999999982</v>
      </c>
      <c r="BS83" s="91">
        <f t="shared" si="72"/>
        <v>-210</v>
      </c>
      <c r="BT83" s="91">
        <f t="shared" si="73"/>
        <v>-279.59999999999991</v>
      </c>
      <c r="BU83" s="91">
        <f t="shared" si="74"/>
        <v>-349.19999999999993</v>
      </c>
      <c r="BV83" s="91">
        <f t="shared" si="75"/>
        <v>-518.4</v>
      </c>
      <c r="BW83" s="91"/>
      <c r="BX83" s="91">
        <f t="shared" si="76"/>
        <v>30.400000000000091</v>
      </c>
      <c r="BY83" s="91">
        <f t="shared" si="77"/>
        <v>60.800000000000182</v>
      </c>
      <c r="BZ83" s="91">
        <f t="shared" si="78"/>
        <v>90</v>
      </c>
      <c r="CA83" s="91">
        <f t="shared" si="79"/>
        <v>120.40000000000009</v>
      </c>
      <c r="CB83" s="91">
        <f t="shared" si="80"/>
        <v>150.80000000000018</v>
      </c>
      <c r="CC83" s="91">
        <f t="shared" si="81"/>
        <v>81.599999999999909</v>
      </c>
      <c r="CD83" s="91"/>
      <c r="CF83" s="75">
        <f t="shared" si="82"/>
        <v>110</v>
      </c>
      <c r="CG83" s="92">
        <f t="shared" si="83"/>
        <v>-5.2727272727272657E-2</v>
      </c>
      <c r="CH83" s="92">
        <f t="shared" si="84"/>
        <v>-0.10545454545454531</v>
      </c>
      <c r="CI83" s="92">
        <f t="shared" si="85"/>
        <v>-0.15909090909090909</v>
      </c>
      <c r="CJ83" s="92">
        <f t="shared" si="86"/>
        <v>-0.21181818181818174</v>
      </c>
      <c r="CK83" s="92">
        <f t="shared" si="87"/>
        <v>-0.26454545454545447</v>
      </c>
      <c r="CL83" s="92">
        <f t="shared" si="88"/>
        <v>-0.3927272727272727</v>
      </c>
      <c r="CM83" s="92"/>
      <c r="CN83" s="92">
        <f t="shared" si="89"/>
        <v>1.8203592814371311E-2</v>
      </c>
      <c r="CO83" s="92">
        <f t="shared" si="90"/>
        <v>3.6407185628742622E-2</v>
      </c>
      <c r="CP83" s="92">
        <f t="shared" si="91"/>
        <v>5.3892215568862277E-2</v>
      </c>
      <c r="CQ83" s="92">
        <f t="shared" si="92"/>
        <v>7.2095808383233581E-2</v>
      </c>
      <c r="CR83" s="92">
        <f t="shared" si="93"/>
        <v>9.0299401197604906E-2</v>
      </c>
      <c r="CS83" s="92">
        <f t="shared" si="94"/>
        <v>4.8862275449101739E-2</v>
      </c>
      <c r="CT83" s="92"/>
    </row>
    <row r="84" spans="1:98" s="75" customFormat="1" x14ac:dyDescent="0.25">
      <c r="A84" s="75">
        <v>2500</v>
      </c>
      <c r="B84" s="87">
        <f t="shared" si="19"/>
        <v>1235.1999999999998</v>
      </c>
      <c r="C84" s="87">
        <f t="shared" si="20"/>
        <v>1255.5999999999999</v>
      </c>
      <c r="D84" s="87">
        <f t="shared" si="21"/>
        <v>1276</v>
      </c>
      <c r="E84" s="87">
        <f t="shared" si="22"/>
        <v>1295.1999999999998</v>
      </c>
      <c r="F84" s="87">
        <f t="shared" si="23"/>
        <v>1315.6</v>
      </c>
      <c r="G84" s="87">
        <f t="shared" si="24"/>
        <v>1336</v>
      </c>
      <c r="H84" s="87">
        <f t="shared" si="25"/>
        <v>1282.5999999999999</v>
      </c>
      <c r="I84" s="87"/>
      <c r="K84" s="75">
        <f t="shared" si="26"/>
        <v>2500</v>
      </c>
      <c r="L84" s="88">
        <f t="shared" si="27"/>
        <v>20.400000000000091</v>
      </c>
      <c r="M84" s="88">
        <f t="shared" si="28"/>
        <v>40.800000000000182</v>
      </c>
      <c r="N84" s="88">
        <f t="shared" si="29"/>
        <v>60</v>
      </c>
      <c r="O84" s="88">
        <f t="shared" si="30"/>
        <v>80.400000000000091</v>
      </c>
      <c r="P84" s="88">
        <f t="shared" si="31"/>
        <v>100.80000000000018</v>
      </c>
      <c r="Q84" s="88">
        <f t="shared" si="32"/>
        <v>47.400000000000091</v>
      </c>
      <c r="R84" s="88"/>
      <c r="T84" s="85">
        <f t="shared" si="33"/>
        <v>2500</v>
      </c>
      <c r="U84" s="89">
        <f t="shared" si="34"/>
        <v>1.6515544041450853E-2</v>
      </c>
      <c r="V84" s="89">
        <f t="shared" si="35"/>
        <v>3.3031088082901706E-2</v>
      </c>
      <c r="W84" s="89">
        <f t="shared" si="36"/>
        <v>4.8575129533678763E-2</v>
      </c>
      <c r="X84" s="89">
        <f t="shared" si="37"/>
        <v>6.5090673575129612E-2</v>
      </c>
      <c r="Y84" s="89">
        <f t="shared" si="38"/>
        <v>8.1606217616580476E-2</v>
      </c>
      <c r="Z84" s="89">
        <f t="shared" si="39"/>
        <v>3.8374352331606298E-2</v>
      </c>
      <c r="AA84" s="89"/>
      <c r="AD84" s="75">
        <v>120</v>
      </c>
      <c r="AE84" s="87">
        <f t="shared" si="40"/>
        <v>1440</v>
      </c>
      <c r="AF84" s="90">
        <f t="shared" si="41"/>
        <v>1370.4</v>
      </c>
      <c r="AG84" s="90">
        <f t="shared" si="42"/>
        <v>1300.8000000000002</v>
      </c>
      <c r="AH84" s="90">
        <f t="shared" si="43"/>
        <v>1230</v>
      </c>
      <c r="AI84" s="90">
        <f t="shared" si="44"/>
        <v>1160.4000000000001</v>
      </c>
      <c r="AJ84" s="90">
        <f t="shared" si="45"/>
        <v>1090.8000000000002</v>
      </c>
      <c r="AK84" s="90">
        <f t="shared" si="46"/>
        <v>921.6</v>
      </c>
      <c r="AL84" s="90"/>
      <c r="AN84" s="75">
        <f t="shared" si="47"/>
        <v>120</v>
      </c>
      <c r="AO84" s="87">
        <f t="shared" si="48"/>
        <v>1790</v>
      </c>
      <c r="AP84" s="87">
        <f t="shared" si="49"/>
        <v>1820.4</v>
      </c>
      <c r="AQ84" s="87">
        <f t="shared" si="50"/>
        <v>1850.8000000000002</v>
      </c>
      <c r="AR84" s="87">
        <f t="shared" si="51"/>
        <v>1880</v>
      </c>
      <c r="AS84" s="87">
        <f t="shared" si="52"/>
        <v>1910.4</v>
      </c>
      <c r="AT84" s="87">
        <f t="shared" si="53"/>
        <v>1940.8000000000002</v>
      </c>
      <c r="AU84" s="87">
        <f t="shared" si="54"/>
        <v>1871.6</v>
      </c>
      <c r="AV84" s="87"/>
      <c r="AX84" s="87">
        <f t="shared" si="55"/>
        <v>120</v>
      </c>
      <c r="AY84" s="87">
        <f t="shared" si="56"/>
        <v>-69.599999999999909</v>
      </c>
      <c r="AZ84" s="87">
        <f t="shared" si="57"/>
        <v>-139.19999999999982</v>
      </c>
      <c r="BA84" s="87">
        <f t="shared" si="58"/>
        <v>-210</v>
      </c>
      <c r="BB84" s="87">
        <f t="shared" si="59"/>
        <v>-279.59999999999991</v>
      </c>
      <c r="BC84" s="87">
        <f t="shared" si="60"/>
        <v>-349.19999999999982</v>
      </c>
      <c r="BD84" s="87">
        <f t="shared" si="61"/>
        <v>-518.4</v>
      </c>
      <c r="BE84" s="87"/>
      <c r="BG84" s="87">
        <f t="shared" si="62"/>
        <v>120</v>
      </c>
      <c r="BH84" s="87">
        <f t="shared" si="63"/>
        <v>30.400000000000091</v>
      </c>
      <c r="BI84" s="87">
        <f t="shared" si="64"/>
        <v>60.800000000000182</v>
      </c>
      <c r="BJ84" s="87">
        <f t="shared" si="65"/>
        <v>90</v>
      </c>
      <c r="BK84" s="87">
        <f t="shared" si="66"/>
        <v>120.40000000000009</v>
      </c>
      <c r="BL84" s="87">
        <f t="shared" si="67"/>
        <v>150.80000000000018</v>
      </c>
      <c r="BM84" s="87">
        <f t="shared" si="68"/>
        <v>81.599999999999909</v>
      </c>
      <c r="BN84" s="87"/>
      <c r="BP84" s="75">
        <f t="shared" si="69"/>
        <v>120</v>
      </c>
      <c r="BQ84" s="91">
        <f t="shared" si="70"/>
        <v>-69.599999999999909</v>
      </c>
      <c r="BR84" s="91">
        <f t="shared" si="71"/>
        <v>-139.19999999999982</v>
      </c>
      <c r="BS84" s="91">
        <f t="shared" si="72"/>
        <v>-210</v>
      </c>
      <c r="BT84" s="91">
        <f t="shared" si="73"/>
        <v>-279.59999999999991</v>
      </c>
      <c r="BU84" s="91">
        <f t="shared" si="74"/>
        <v>-349.19999999999982</v>
      </c>
      <c r="BV84" s="91">
        <f t="shared" si="75"/>
        <v>-518.4</v>
      </c>
      <c r="BW84" s="91"/>
      <c r="BX84" s="91">
        <f t="shared" si="76"/>
        <v>30.400000000000091</v>
      </c>
      <c r="BY84" s="91">
        <f t="shared" si="77"/>
        <v>60.800000000000182</v>
      </c>
      <c r="BZ84" s="91">
        <f t="shared" si="78"/>
        <v>90</v>
      </c>
      <c r="CA84" s="91">
        <f t="shared" si="79"/>
        <v>120.40000000000009</v>
      </c>
      <c r="CB84" s="91">
        <f t="shared" si="80"/>
        <v>150.80000000000018</v>
      </c>
      <c r="CC84" s="91">
        <f t="shared" si="81"/>
        <v>81.599999999999909</v>
      </c>
      <c r="CD84" s="91"/>
      <c r="CF84" s="75">
        <f t="shared" si="82"/>
        <v>120</v>
      </c>
      <c r="CG84" s="92">
        <f t="shared" si="83"/>
        <v>-4.833333333333327E-2</v>
      </c>
      <c r="CH84" s="92">
        <f t="shared" si="84"/>
        <v>-9.666666666666654E-2</v>
      </c>
      <c r="CI84" s="92">
        <f t="shared" si="85"/>
        <v>-0.14583333333333334</v>
      </c>
      <c r="CJ84" s="92">
        <f t="shared" si="86"/>
        <v>-0.1941666666666666</v>
      </c>
      <c r="CK84" s="92">
        <f t="shared" si="87"/>
        <v>-0.24249999999999988</v>
      </c>
      <c r="CL84" s="92">
        <f t="shared" si="88"/>
        <v>-0.36</v>
      </c>
      <c r="CM84" s="92"/>
      <c r="CN84" s="92">
        <f t="shared" si="89"/>
        <v>1.6983240223463737E-2</v>
      </c>
      <c r="CO84" s="92">
        <f t="shared" si="90"/>
        <v>3.3966480446927474E-2</v>
      </c>
      <c r="CP84" s="92">
        <f t="shared" si="91"/>
        <v>5.027932960893855E-2</v>
      </c>
      <c r="CQ84" s="92">
        <f t="shared" si="92"/>
        <v>6.726256983240228E-2</v>
      </c>
      <c r="CR84" s="92">
        <f t="shared" si="93"/>
        <v>8.4245810055866024E-2</v>
      </c>
      <c r="CS84" s="92">
        <f t="shared" si="94"/>
        <v>4.5586592178770896E-2</v>
      </c>
      <c r="CT84" s="92"/>
    </row>
    <row r="85" spans="1:98" s="75" customFormat="1" x14ac:dyDescent="0.25">
      <c r="A85" s="75">
        <v>3000</v>
      </c>
      <c r="B85" s="87">
        <f t="shared" si="19"/>
        <v>1285.1999999999998</v>
      </c>
      <c r="C85" s="87">
        <f t="shared" si="20"/>
        <v>1305.5999999999999</v>
      </c>
      <c r="D85" s="87">
        <f t="shared" si="21"/>
        <v>1326</v>
      </c>
      <c r="E85" s="87">
        <f t="shared" si="22"/>
        <v>1345.1999999999998</v>
      </c>
      <c r="F85" s="87">
        <f t="shared" si="23"/>
        <v>1365.6</v>
      </c>
      <c r="G85" s="87">
        <f t="shared" si="24"/>
        <v>1386</v>
      </c>
      <c r="H85" s="87">
        <f t="shared" si="25"/>
        <v>1332.6</v>
      </c>
      <c r="I85" s="87"/>
      <c r="K85" s="75">
        <f t="shared" si="26"/>
        <v>3000</v>
      </c>
      <c r="L85" s="88">
        <f t="shared" si="27"/>
        <v>20.400000000000091</v>
      </c>
      <c r="M85" s="88">
        <f t="shared" si="28"/>
        <v>40.800000000000182</v>
      </c>
      <c r="N85" s="88">
        <f t="shared" si="29"/>
        <v>60</v>
      </c>
      <c r="O85" s="88">
        <f t="shared" si="30"/>
        <v>80.400000000000091</v>
      </c>
      <c r="P85" s="88">
        <f t="shared" si="31"/>
        <v>100.80000000000018</v>
      </c>
      <c r="Q85" s="88">
        <f t="shared" si="32"/>
        <v>47.400000000000091</v>
      </c>
      <c r="R85" s="88"/>
      <c r="T85" s="85">
        <f t="shared" si="33"/>
        <v>3000</v>
      </c>
      <c r="U85" s="89">
        <f t="shared" si="34"/>
        <v>1.5873015873015945E-2</v>
      </c>
      <c r="V85" s="89">
        <f t="shared" si="35"/>
        <v>3.174603174603189E-2</v>
      </c>
      <c r="W85" s="89">
        <f t="shared" si="36"/>
        <v>4.6685340802987869E-2</v>
      </c>
      <c r="X85" s="89">
        <f t="shared" si="37"/>
        <v>6.2558356676003818E-2</v>
      </c>
      <c r="Y85" s="89">
        <f t="shared" si="38"/>
        <v>7.8431372549019759E-2</v>
      </c>
      <c r="Z85" s="89">
        <f t="shared" si="39"/>
        <v>3.6881419234360488E-2</v>
      </c>
      <c r="AA85" s="89"/>
      <c r="AD85" s="75">
        <v>130</v>
      </c>
      <c r="AE85" s="87">
        <f t="shared" si="40"/>
        <v>1560</v>
      </c>
      <c r="AF85" s="90">
        <f t="shared" si="41"/>
        <v>1490.4</v>
      </c>
      <c r="AG85" s="90">
        <f t="shared" si="42"/>
        <v>1420.8000000000002</v>
      </c>
      <c r="AH85" s="90">
        <f t="shared" si="43"/>
        <v>1350</v>
      </c>
      <c r="AI85" s="90">
        <f t="shared" si="44"/>
        <v>1280.4000000000001</v>
      </c>
      <c r="AJ85" s="90">
        <f t="shared" si="45"/>
        <v>1210.8000000000002</v>
      </c>
      <c r="AK85" s="90">
        <f t="shared" si="46"/>
        <v>1041.5999999999999</v>
      </c>
      <c r="AL85" s="90"/>
      <c r="AN85" s="75">
        <f t="shared" si="47"/>
        <v>130</v>
      </c>
      <c r="AO85" s="87">
        <f t="shared" si="48"/>
        <v>1910</v>
      </c>
      <c r="AP85" s="87">
        <f t="shared" si="49"/>
        <v>1940.4</v>
      </c>
      <c r="AQ85" s="87">
        <f t="shared" si="50"/>
        <v>1970.8000000000002</v>
      </c>
      <c r="AR85" s="87">
        <f t="shared" si="51"/>
        <v>2000</v>
      </c>
      <c r="AS85" s="87">
        <f t="shared" si="52"/>
        <v>2030.4</v>
      </c>
      <c r="AT85" s="87">
        <f t="shared" si="53"/>
        <v>2060.8000000000002</v>
      </c>
      <c r="AU85" s="87">
        <f t="shared" si="54"/>
        <v>1991.6</v>
      </c>
      <c r="AV85" s="87"/>
      <c r="AX85" s="87">
        <f t="shared" si="55"/>
        <v>130</v>
      </c>
      <c r="AY85" s="87">
        <f t="shared" si="56"/>
        <v>-69.599999999999909</v>
      </c>
      <c r="AZ85" s="87">
        <f t="shared" si="57"/>
        <v>-139.19999999999982</v>
      </c>
      <c r="BA85" s="87">
        <f t="shared" si="58"/>
        <v>-210</v>
      </c>
      <c r="BB85" s="87">
        <f t="shared" si="59"/>
        <v>-279.59999999999991</v>
      </c>
      <c r="BC85" s="87">
        <f t="shared" si="60"/>
        <v>-349.19999999999982</v>
      </c>
      <c r="BD85" s="87">
        <f t="shared" si="61"/>
        <v>-518.40000000000009</v>
      </c>
      <c r="BE85" s="87"/>
      <c r="BG85" s="87">
        <f t="shared" si="62"/>
        <v>130</v>
      </c>
      <c r="BH85" s="87">
        <f t="shared" si="63"/>
        <v>30.400000000000091</v>
      </c>
      <c r="BI85" s="87">
        <f t="shared" si="64"/>
        <v>60.800000000000182</v>
      </c>
      <c r="BJ85" s="87">
        <f t="shared" si="65"/>
        <v>90</v>
      </c>
      <c r="BK85" s="87">
        <f t="shared" si="66"/>
        <v>120.40000000000009</v>
      </c>
      <c r="BL85" s="87">
        <f t="shared" si="67"/>
        <v>150.80000000000018</v>
      </c>
      <c r="BM85" s="87">
        <f t="shared" si="68"/>
        <v>81.599999999999909</v>
      </c>
      <c r="BN85" s="87"/>
      <c r="BP85" s="75">
        <f t="shared" si="69"/>
        <v>130</v>
      </c>
      <c r="BQ85" s="91">
        <f t="shared" si="70"/>
        <v>-69.599999999999909</v>
      </c>
      <c r="BR85" s="91">
        <f t="shared" si="71"/>
        <v>-139.19999999999982</v>
      </c>
      <c r="BS85" s="91">
        <f t="shared" si="72"/>
        <v>-210</v>
      </c>
      <c r="BT85" s="91">
        <f t="shared" si="73"/>
        <v>-279.59999999999991</v>
      </c>
      <c r="BU85" s="91">
        <f t="shared" si="74"/>
        <v>-349.19999999999982</v>
      </c>
      <c r="BV85" s="91">
        <f t="shared" si="75"/>
        <v>-518.40000000000009</v>
      </c>
      <c r="BW85" s="91"/>
      <c r="BX85" s="91">
        <f t="shared" si="76"/>
        <v>30.400000000000091</v>
      </c>
      <c r="BY85" s="91">
        <f t="shared" si="77"/>
        <v>60.800000000000182</v>
      </c>
      <c r="BZ85" s="91">
        <f t="shared" si="78"/>
        <v>90</v>
      </c>
      <c r="CA85" s="91">
        <f t="shared" si="79"/>
        <v>120.40000000000009</v>
      </c>
      <c r="CB85" s="91">
        <f t="shared" si="80"/>
        <v>150.80000000000018</v>
      </c>
      <c r="CC85" s="91">
        <f t="shared" si="81"/>
        <v>81.599999999999909</v>
      </c>
      <c r="CD85" s="91"/>
      <c r="CF85" s="75">
        <f t="shared" si="82"/>
        <v>130</v>
      </c>
      <c r="CG85" s="92">
        <f t="shared" si="83"/>
        <v>-4.4615384615384557E-2</v>
      </c>
      <c r="CH85" s="92">
        <f t="shared" si="84"/>
        <v>-8.9230769230769114E-2</v>
      </c>
      <c r="CI85" s="92">
        <f t="shared" si="85"/>
        <v>-0.13461538461538461</v>
      </c>
      <c r="CJ85" s="92">
        <f t="shared" si="86"/>
        <v>-0.17923076923076917</v>
      </c>
      <c r="CK85" s="92">
        <f t="shared" si="87"/>
        <v>-0.22384615384615372</v>
      </c>
      <c r="CL85" s="92">
        <f t="shared" si="88"/>
        <v>-0.33230769230769236</v>
      </c>
      <c r="CM85" s="92"/>
      <c r="CN85" s="92">
        <f t="shared" si="89"/>
        <v>1.5916230366492194E-2</v>
      </c>
      <c r="CO85" s="92">
        <f t="shared" si="90"/>
        <v>3.1832460732984388E-2</v>
      </c>
      <c r="CP85" s="92">
        <f t="shared" si="91"/>
        <v>4.712041884816754E-2</v>
      </c>
      <c r="CQ85" s="92">
        <f t="shared" si="92"/>
        <v>6.3036649214659735E-2</v>
      </c>
      <c r="CR85" s="92">
        <f t="shared" si="93"/>
        <v>7.8952879581151922E-2</v>
      </c>
      <c r="CS85" s="92">
        <f t="shared" si="94"/>
        <v>4.2722513089005189E-2</v>
      </c>
      <c r="CT85" s="92"/>
    </row>
    <row r="86" spans="1:98" s="75" customFormat="1" x14ac:dyDescent="0.25">
      <c r="A86" s="75">
        <v>3500</v>
      </c>
      <c r="B86" s="87">
        <f t="shared" si="19"/>
        <v>1335.1999999999998</v>
      </c>
      <c r="C86" s="87">
        <f t="shared" si="20"/>
        <v>1355.6</v>
      </c>
      <c r="D86" s="87">
        <f t="shared" si="21"/>
        <v>1376</v>
      </c>
      <c r="E86" s="87">
        <f t="shared" si="22"/>
        <v>1395.1999999999998</v>
      </c>
      <c r="F86" s="87">
        <f t="shared" si="23"/>
        <v>1415.6</v>
      </c>
      <c r="G86" s="87">
        <f t="shared" si="24"/>
        <v>1436</v>
      </c>
      <c r="H86" s="87">
        <f t="shared" si="25"/>
        <v>1382.6</v>
      </c>
      <c r="I86" s="87"/>
      <c r="K86" s="75">
        <f t="shared" si="26"/>
        <v>3500</v>
      </c>
      <c r="L86" s="88">
        <f t="shared" si="27"/>
        <v>20.400000000000091</v>
      </c>
      <c r="M86" s="88">
        <f t="shared" si="28"/>
        <v>40.800000000000182</v>
      </c>
      <c r="N86" s="88">
        <f t="shared" si="29"/>
        <v>60</v>
      </c>
      <c r="O86" s="88">
        <f t="shared" si="30"/>
        <v>80.400000000000091</v>
      </c>
      <c r="P86" s="88">
        <f t="shared" si="31"/>
        <v>100.80000000000018</v>
      </c>
      <c r="Q86" s="88">
        <f t="shared" si="32"/>
        <v>47.400000000000091</v>
      </c>
      <c r="R86" s="88"/>
      <c r="T86" s="85">
        <f t="shared" si="33"/>
        <v>3500</v>
      </c>
      <c r="U86" s="89">
        <f t="shared" si="34"/>
        <v>1.5278609946075564E-2</v>
      </c>
      <c r="V86" s="89">
        <f t="shared" si="35"/>
        <v>3.0557219892151127E-2</v>
      </c>
      <c r="W86" s="89">
        <f t="shared" si="36"/>
        <v>4.4937088076692638E-2</v>
      </c>
      <c r="X86" s="89">
        <f t="shared" si="37"/>
        <v>6.0215698022768202E-2</v>
      </c>
      <c r="Y86" s="89">
        <f t="shared" si="38"/>
        <v>7.5494307968843766E-2</v>
      </c>
      <c r="Z86" s="89">
        <f t="shared" si="39"/>
        <v>3.5500299580587251E-2</v>
      </c>
      <c r="AA86" s="89"/>
      <c r="AD86" s="75">
        <v>140</v>
      </c>
      <c r="AE86" s="87">
        <f t="shared" si="40"/>
        <v>1680</v>
      </c>
      <c r="AF86" s="90">
        <f t="shared" si="41"/>
        <v>1610.4</v>
      </c>
      <c r="AG86" s="90">
        <f t="shared" si="42"/>
        <v>1540.8000000000002</v>
      </c>
      <c r="AH86" s="90">
        <f t="shared" si="43"/>
        <v>1470</v>
      </c>
      <c r="AI86" s="90">
        <f t="shared" si="44"/>
        <v>1400.4</v>
      </c>
      <c r="AJ86" s="90">
        <f t="shared" si="45"/>
        <v>1330.8000000000002</v>
      </c>
      <c r="AK86" s="90">
        <f t="shared" si="46"/>
        <v>1161.5999999999999</v>
      </c>
      <c r="AL86" s="90"/>
      <c r="AN86" s="75">
        <f t="shared" si="47"/>
        <v>140</v>
      </c>
      <c r="AO86" s="87">
        <f t="shared" si="48"/>
        <v>2030</v>
      </c>
      <c r="AP86" s="87">
        <f t="shared" si="49"/>
        <v>2060.4</v>
      </c>
      <c r="AQ86" s="87">
        <f t="shared" si="50"/>
        <v>2090.8000000000002</v>
      </c>
      <c r="AR86" s="87">
        <f t="shared" si="51"/>
        <v>2120</v>
      </c>
      <c r="AS86" s="87">
        <f t="shared" si="52"/>
        <v>2150.4</v>
      </c>
      <c r="AT86" s="87">
        <f t="shared" si="53"/>
        <v>2180.8000000000002</v>
      </c>
      <c r="AU86" s="87">
        <f t="shared" si="54"/>
        <v>2111.6</v>
      </c>
      <c r="AV86" s="87"/>
      <c r="AX86" s="87">
        <f t="shared" si="55"/>
        <v>140</v>
      </c>
      <c r="AY86" s="87">
        <f t="shared" si="56"/>
        <v>-69.599999999999909</v>
      </c>
      <c r="AZ86" s="87">
        <f t="shared" si="57"/>
        <v>-139.19999999999982</v>
      </c>
      <c r="BA86" s="87">
        <f t="shared" si="58"/>
        <v>-210</v>
      </c>
      <c r="BB86" s="87">
        <f t="shared" si="59"/>
        <v>-279.59999999999991</v>
      </c>
      <c r="BC86" s="87">
        <f t="shared" si="60"/>
        <v>-349.19999999999982</v>
      </c>
      <c r="BD86" s="87">
        <f t="shared" si="61"/>
        <v>-518.40000000000009</v>
      </c>
      <c r="BE86" s="87"/>
      <c r="BG86" s="87">
        <f t="shared" si="62"/>
        <v>140</v>
      </c>
      <c r="BH86" s="87">
        <f t="shared" si="63"/>
        <v>30.400000000000091</v>
      </c>
      <c r="BI86" s="87">
        <f t="shared" si="64"/>
        <v>60.800000000000182</v>
      </c>
      <c r="BJ86" s="87">
        <f t="shared" si="65"/>
        <v>90</v>
      </c>
      <c r="BK86" s="87">
        <f t="shared" si="66"/>
        <v>120.40000000000009</v>
      </c>
      <c r="BL86" s="87">
        <f t="shared" si="67"/>
        <v>150.80000000000018</v>
      </c>
      <c r="BM86" s="87">
        <f t="shared" si="68"/>
        <v>81.599999999999909</v>
      </c>
      <c r="BN86" s="87"/>
      <c r="BP86" s="75">
        <f t="shared" si="69"/>
        <v>140</v>
      </c>
      <c r="BQ86" s="91">
        <f t="shared" si="70"/>
        <v>-69.599999999999909</v>
      </c>
      <c r="BR86" s="91">
        <f t="shared" si="71"/>
        <v>-139.19999999999982</v>
      </c>
      <c r="BS86" s="91">
        <f t="shared" si="72"/>
        <v>-210</v>
      </c>
      <c r="BT86" s="91">
        <f t="shared" si="73"/>
        <v>-279.59999999999991</v>
      </c>
      <c r="BU86" s="91">
        <f t="shared" si="74"/>
        <v>-349.19999999999982</v>
      </c>
      <c r="BV86" s="91">
        <f t="shared" si="75"/>
        <v>-518.40000000000009</v>
      </c>
      <c r="BW86" s="91"/>
      <c r="BX86" s="91">
        <f t="shared" si="76"/>
        <v>30.400000000000091</v>
      </c>
      <c r="BY86" s="91">
        <f t="shared" si="77"/>
        <v>60.800000000000182</v>
      </c>
      <c r="BZ86" s="91">
        <f t="shared" si="78"/>
        <v>90</v>
      </c>
      <c r="CA86" s="91">
        <f t="shared" si="79"/>
        <v>120.40000000000009</v>
      </c>
      <c r="CB86" s="91">
        <f t="shared" si="80"/>
        <v>150.80000000000018</v>
      </c>
      <c r="CC86" s="91">
        <f t="shared" si="81"/>
        <v>81.599999999999909</v>
      </c>
      <c r="CD86" s="91"/>
      <c r="CF86" s="75">
        <f t="shared" si="82"/>
        <v>140</v>
      </c>
      <c r="CG86" s="92">
        <f t="shared" si="83"/>
        <v>-4.1428571428571377E-2</v>
      </c>
      <c r="CH86" s="92">
        <f t="shared" si="84"/>
        <v>-8.2857142857142754E-2</v>
      </c>
      <c r="CI86" s="92">
        <f t="shared" si="85"/>
        <v>-0.125</v>
      </c>
      <c r="CJ86" s="92">
        <f t="shared" si="86"/>
        <v>-0.16642857142857137</v>
      </c>
      <c r="CK86" s="92">
        <f t="shared" si="87"/>
        <v>-0.20785714285714274</v>
      </c>
      <c r="CL86" s="92">
        <f t="shared" si="88"/>
        <v>-0.30857142857142861</v>
      </c>
      <c r="CM86" s="92"/>
      <c r="CN86" s="92">
        <f t="shared" si="89"/>
        <v>1.4975369458128123E-2</v>
      </c>
      <c r="CO86" s="92">
        <f t="shared" si="90"/>
        <v>2.9950738916256246E-2</v>
      </c>
      <c r="CP86" s="92">
        <f t="shared" si="91"/>
        <v>4.4334975369458129E-2</v>
      </c>
      <c r="CQ86" s="92">
        <f t="shared" si="92"/>
        <v>5.931034482758625E-2</v>
      </c>
      <c r="CR86" s="92">
        <f t="shared" si="93"/>
        <v>7.4285714285714372E-2</v>
      </c>
      <c r="CS86" s="92">
        <f t="shared" si="94"/>
        <v>4.0197044334975326E-2</v>
      </c>
      <c r="CT86" s="92"/>
    </row>
    <row r="87" spans="1:98" s="75" customFormat="1" x14ac:dyDescent="0.25">
      <c r="A87" s="75">
        <v>3600</v>
      </c>
      <c r="B87" s="87">
        <f t="shared" si="19"/>
        <v>1335.1999999999998</v>
      </c>
      <c r="C87" s="87">
        <f t="shared" si="20"/>
        <v>1365.6</v>
      </c>
      <c r="D87" s="87">
        <f t="shared" si="21"/>
        <v>1386</v>
      </c>
      <c r="E87" s="87">
        <f t="shared" si="22"/>
        <v>1405.1999999999998</v>
      </c>
      <c r="F87" s="87">
        <f t="shared" si="23"/>
        <v>1425.6</v>
      </c>
      <c r="G87" s="87">
        <f t="shared" si="24"/>
        <v>1446</v>
      </c>
      <c r="H87" s="87">
        <f t="shared" si="25"/>
        <v>1392.6</v>
      </c>
      <c r="I87" s="87"/>
      <c r="K87" s="75">
        <f t="shared" si="26"/>
        <v>3600</v>
      </c>
      <c r="L87" s="88">
        <f t="shared" si="27"/>
        <v>30.400000000000091</v>
      </c>
      <c r="M87" s="88">
        <f t="shared" si="28"/>
        <v>50.800000000000182</v>
      </c>
      <c r="N87" s="88">
        <f t="shared" si="29"/>
        <v>70</v>
      </c>
      <c r="O87" s="88">
        <f t="shared" si="30"/>
        <v>90.400000000000091</v>
      </c>
      <c r="P87" s="88">
        <f t="shared" si="31"/>
        <v>110.80000000000018</v>
      </c>
      <c r="Q87" s="88">
        <f t="shared" si="32"/>
        <v>57.400000000000091</v>
      </c>
      <c r="R87" s="88"/>
      <c r="T87" s="85">
        <f t="shared" si="33"/>
        <v>3600</v>
      </c>
      <c r="U87" s="89">
        <f t="shared" si="34"/>
        <v>2.2768124625524338E-2</v>
      </c>
      <c r="V87" s="89">
        <f t="shared" si="35"/>
        <v>3.8046734571599905E-2</v>
      </c>
      <c r="W87" s="89">
        <f t="shared" si="36"/>
        <v>5.2426602756141409E-2</v>
      </c>
      <c r="X87" s="89">
        <f t="shared" si="37"/>
        <v>6.770521270221698E-2</v>
      </c>
      <c r="Y87" s="89">
        <f t="shared" si="38"/>
        <v>8.2983822648292543E-2</v>
      </c>
      <c r="Z87" s="89">
        <f t="shared" si="39"/>
        <v>4.2989814260036022E-2</v>
      </c>
      <c r="AA87" s="89"/>
      <c r="AD87" s="75">
        <v>150</v>
      </c>
      <c r="AE87" s="87">
        <f t="shared" si="40"/>
        <v>1800</v>
      </c>
      <c r="AF87" s="90">
        <f t="shared" si="41"/>
        <v>1730.4</v>
      </c>
      <c r="AG87" s="90">
        <f t="shared" si="42"/>
        <v>1660.8000000000002</v>
      </c>
      <c r="AH87" s="90">
        <f t="shared" si="43"/>
        <v>1590</v>
      </c>
      <c r="AI87" s="90">
        <f t="shared" si="44"/>
        <v>1520.4</v>
      </c>
      <c r="AJ87" s="90">
        <f t="shared" si="45"/>
        <v>1450.8000000000002</v>
      </c>
      <c r="AK87" s="90">
        <f t="shared" si="46"/>
        <v>1281.5999999999999</v>
      </c>
      <c r="AL87" s="90"/>
      <c r="AN87" s="75">
        <f t="shared" si="47"/>
        <v>150</v>
      </c>
      <c r="AO87" s="87">
        <f t="shared" si="48"/>
        <v>2150</v>
      </c>
      <c r="AP87" s="87">
        <f t="shared" si="49"/>
        <v>2180.4</v>
      </c>
      <c r="AQ87" s="87">
        <f t="shared" si="50"/>
        <v>2210.8000000000002</v>
      </c>
      <c r="AR87" s="87">
        <f t="shared" si="51"/>
        <v>2240</v>
      </c>
      <c r="AS87" s="87">
        <f t="shared" si="52"/>
        <v>2270.4</v>
      </c>
      <c r="AT87" s="87">
        <f t="shared" si="53"/>
        <v>2300.8000000000002</v>
      </c>
      <c r="AU87" s="87">
        <f t="shared" si="54"/>
        <v>2231.6</v>
      </c>
      <c r="AV87" s="87"/>
      <c r="AX87" s="87">
        <f t="shared" si="55"/>
        <v>150</v>
      </c>
      <c r="AY87" s="87">
        <f t="shared" si="56"/>
        <v>-69.599999999999909</v>
      </c>
      <c r="AZ87" s="87">
        <f t="shared" si="57"/>
        <v>-139.19999999999982</v>
      </c>
      <c r="BA87" s="87">
        <f t="shared" si="58"/>
        <v>-210</v>
      </c>
      <c r="BB87" s="87">
        <f t="shared" si="59"/>
        <v>-279.59999999999991</v>
      </c>
      <c r="BC87" s="87">
        <f t="shared" si="60"/>
        <v>-349.19999999999982</v>
      </c>
      <c r="BD87" s="87">
        <f t="shared" si="61"/>
        <v>-518.40000000000009</v>
      </c>
      <c r="BE87" s="87"/>
      <c r="BG87" s="87">
        <f t="shared" si="62"/>
        <v>150</v>
      </c>
      <c r="BH87" s="87">
        <f t="shared" si="63"/>
        <v>30.400000000000091</v>
      </c>
      <c r="BI87" s="87">
        <f t="shared" si="64"/>
        <v>60.800000000000182</v>
      </c>
      <c r="BJ87" s="87">
        <f t="shared" si="65"/>
        <v>90</v>
      </c>
      <c r="BK87" s="87">
        <f t="shared" si="66"/>
        <v>120.40000000000009</v>
      </c>
      <c r="BL87" s="87">
        <f t="shared" si="67"/>
        <v>150.80000000000018</v>
      </c>
      <c r="BM87" s="87">
        <f t="shared" si="68"/>
        <v>81.599999999999909</v>
      </c>
      <c r="BN87" s="87"/>
      <c r="BP87" s="75">
        <f t="shared" si="69"/>
        <v>150</v>
      </c>
      <c r="BQ87" s="91">
        <f t="shared" si="70"/>
        <v>-69.599999999999909</v>
      </c>
      <c r="BR87" s="91">
        <f t="shared" si="71"/>
        <v>-139.19999999999982</v>
      </c>
      <c r="BS87" s="91">
        <f t="shared" si="72"/>
        <v>-210</v>
      </c>
      <c r="BT87" s="91">
        <f t="shared" si="73"/>
        <v>-279.59999999999991</v>
      </c>
      <c r="BU87" s="91">
        <f t="shared" si="74"/>
        <v>-349.19999999999982</v>
      </c>
      <c r="BV87" s="91">
        <f t="shared" si="75"/>
        <v>-518.40000000000009</v>
      </c>
      <c r="BW87" s="91"/>
      <c r="BX87" s="91">
        <f t="shared" si="76"/>
        <v>30.400000000000091</v>
      </c>
      <c r="BY87" s="91">
        <f t="shared" si="77"/>
        <v>60.800000000000182</v>
      </c>
      <c r="BZ87" s="91">
        <f t="shared" si="78"/>
        <v>90</v>
      </c>
      <c r="CA87" s="91">
        <f t="shared" si="79"/>
        <v>120.40000000000009</v>
      </c>
      <c r="CB87" s="91">
        <f t="shared" si="80"/>
        <v>150.80000000000018</v>
      </c>
      <c r="CC87" s="91">
        <f t="shared" si="81"/>
        <v>81.599999999999909</v>
      </c>
      <c r="CD87" s="91"/>
      <c r="CF87" s="75">
        <f t="shared" si="82"/>
        <v>150</v>
      </c>
      <c r="CG87" s="92">
        <f t="shared" si="83"/>
        <v>-3.8666666666666613E-2</v>
      </c>
      <c r="CH87" s="92">
        <f t="shared" si="84"/>
        <v>-7.7333333333333226E-2</v>
      </c>
      <c r="CI87" s="92">
        <f t="shared" si="85"/>
        <v>-0.11666666666666667</v>
      </c>
      <c r="CJ87" s="92">
        <f t="shared" si="86"/>
        <v>-0.1553333333333333</v>
      </c>
      <c r="CK87" s="92">
        <f t="shared" si="87"/>
        <v>-0.19399999999999989</v>
      </c>
      <c r="CL87" s="92">
        <f t="shared" si="88"/>
        <v>-0.28800000000000003</v>
      </c>
      <c r="CM87" s="92"/>
      <c r="CN87" s="92">
        <f t="shared" si="89"/>
        <v>1.4139534883720972E-2</v>
      </c>
      <c r="CO87" s="92">
        <f t="shared" si="90"/>
        <v>2.8279069767441944E-2</v>
      </c>
      <c r="CP87" s="92">
        <f t="shared" si="91"/>
        <v>4.1860465116279069E-2</v>
      </c>
      <c r="CQ87" s="92">
        <f t="shared" si="92"/>
        <v>5.6000000000000043E-2</v>
      </c>
      <c r="CR87" s="92">
        <f t="shared" si="93"/>
        <v>7.0139534883721016E-2</v>
      </c>
      <c r="CS87" s="92">
        <f t="shared" si="94"/>
        <v>3.7953488372092982E-2</v>
      </c>
      <c r="CT87" s="92"/>
    </row>
    <row r="88" spans="1:98" s="75" customFormat="1" x14ac:dyDescent="0.25">
      <c r="A88" s="75">
        <v>3700</v>
      </c>
      <c r="B88" s="87">
        <f t="shared" si="19"/>
        <v>1335.1999999999998</v>
      </c>
      <c r="C88" s="87">
        <f t="shared" si="20"/>
        <v>1365.6</v>
      </c>
      <c r="D88" s="87">
        <f t="shared" si="21"/>
        <v>1396</v>
      </c>
      <c r="E88" s="87">
        <f t="shared" si="22"/>
        <v>1415.1999999999998</v>
      </c>
      <c r="F88" s="87">
        <f t="shared" si="23"/>
        <v>1435.6</v>
      </c>
      <c r="G88" s="87">
        <f t="shared" si="24"/>
        <v>1456</v>
      </c>
      <c r="H88" s="87">
        <f t="shared" si="25"/>
        <v>1402.6</v>
      </c>
      <c r="I88" s="87"/>
      <c r="K88" s="75">
        <f t="shared" si="26"/>
        <v>3700</v>
      </c>
      <c r="L88" s="88">
        <f t="shared" si="27"/>
        <v>30.400000000000091</v>
      </c>
      <c r="M88" s="88">
        <f t="shared" si="28"/>
        <v>60.800000000000182</v>
      </c>
      <c r="N88" s="88">
        <f t="shared" si="29"/>
        <v>80</v>
      </c>
      <c r="O88" s="88">
        <f t="shared" si="30"/>
        <v>100.40000000000009</v>
      </c>
      <c r="P88" s="88">
        <f t="shared" si="31"/>
        <v>120.80000000000018</v>
      </c>
      <c r="Q88" s="88">
        <f t="shared" si="32"/>
        <v>67.400000000000091</v>
      </c>
      <c r="R88" s="88"/>
      <c r="T88" s="85">
        <f t="shared" si="33"/>
        <v>3700</v>
      </c>
      <c r="U88" s="89">
        <f t="shared" si="34"/>
        <v>2.2768124625524338E-2</v>
      </c>
      <c r="V88" s="89">
        <f t="shared" si="35"/>
        <v>4.5536249251048676E-2</v>
      </c>
      <c r="W88" s="89">
        <f t="shared" si="36"/>
        <v>5.991611743559018E-2</v>
      </c>
      <c r="X88" s="89">
        <f t="shared" si="37"/>
        <v>7.5194727381665744E-2</v>
      </c>
      <c r="Y88" s="89">
        <f t="shared" si="38"/>
        <v>9.0473337327741307E-2</v>
      </c>
      <c r="Z88" s="89">
        <f t="shared" si="39"/>
        <v>5.0479328939484799E-2</v>
      </c>
      <c r="AA88" s="89"/>
      <c r="AD88" s="75">
        <v>160</v>
      </c>
      <c r="AE88" s="87">
        <f t="shared" si="40"/>
        <v>1920</v>
      </c>
      <c r="AF88" s="90">
        <f t="shared" si="41"/>
        <v>1850.4</v>
      </c>
      <c r="AG88" s="90">
        <f t="shared" si="42"/>
        <v>1780.8000000000002</v>
      </c>
      <c r="AH88" s="90">
        <f t="shared" si="43"/>
        <v>1710</v>
      </c>
      <c r="AI88" s="90">
        <f t="shared" si="44"/>
        <v>1640.4</v>
      </c>
      <c r="AJ88" s="90">
        <f t="shared" si="45"/>
        <v>1570.8000000000002</v>
      </c>
      <c r="AK88" s="90">
        <f t="shared" si="46"/>
        <v>1401.6</v>
      </c>
      <c r="AL88" s="90"/>
      <c r="AN88" s="75">
        <f t="shared" si="47"/>
        <v>160</v>
      </c>
      <c r="AO88" s="87">
        <f t="shared" si="48"/>
        <v>2270</v>
      </c>
      <c r="AP88" s="87">
        <f t="shared" si="49"/>
        <v>2300.4</v>
      </c>
      <c r="AQ88" s="87">
        <f t="shared" si="50"/>
        <v>2330.8000000000002</v>
      </c>
      <c r="AR88" s="87">
        <f t="shared" si="51"/>
        <v>2360</v>
      </c>
      <c r="AS88" s="87">
        <f t="shared" si="52"/>
        <v>2390.4</v>
      </c>
      <c r="AT88" s="87">
        <f t="shared" si="53"/>
        <v>2420.8000000000002</v>
      </c>
      <c r="AU88" s="87">
        <f t="shared" si="54"/>
        <v>2351.6</v>
      </c>
      <c r="AV88" s="87"/>
      <c r="AX88" s="87">
        <f t="shared" si="55"/>
        <v>160</v>
      </c>
      <c r="AY88" s="87">
        <f t="shared" si="56"/>
        <v>-69.599999999999909</v>
      </c>
      <c r="AZ88" s="87">
        <f t="shared" si="57"/>
        <v>-139.19999999999982</v>
      </c>
      <c r="BA88" s="87">
        <f t="shared" si="58"/>
        <v>-210</v>
      </c>
      <c r="BB88" s="87">
        <f t="shared" si="59"/>
        <v>-279.59999999999991</v>
      </c>
      <c r="BC88" s="87">
        <f t="shared" si="60"/>
        <v>-349.19999999999982</v>
      </c>
      <c r="BD88" s="87">
        <f t="shared" si="61"/>
        <v>-518.40000000000009</v>
      </c>
      <c r="BE88" s="87"/>
      <c r="BG88" s="87">
        <f t="shared" si="62"/>
        <v>160</v>
      </c>
      <c r="BH88" s="87">
        <f t="shared" si="63"/>
        <v>30.400000000000091</v>
      </c>
      <c r="BI88" s="87">
        <f t="shared" si="64"/>
        <v>60.800000000000182</v>
      </c>
      <c r="BJ88" s="87">
        <f t="shared" si="65"/>
        <v>90</v>
      </c>
      <c r="BK88" s="87">
        <f t="shared" si="66"/>
        <v>120.40000000000009</v>
      </c>
      <c r="BL88" s="87">
        <f t="shared" si="67"/>
        <v>150.80000000000018</v>
      </c>
      <c r="BM88" s="87">
        <f t="shared" si="68"/>
        <v>81.599999999999909</v>
      </c>
      <c r="BN88" s="87"/>
      <c r="BP88" s="75">
        <f t="shared" si="69"/>
        <v>160</v>
      </c>
      <c r="BQ88" s="91">
        <f t="shared" si="70"/>
        <v>-69.599999999999909</v>
      </c>
      <c r="BR88" s="91">
        <f t="shared" si="71"/>
        <v>-139.19999999999982</v>
      </c>
      <c r="BS88" s="91">
        <f t="shared" si="72"/>
        <v>-210</v>
      </c>
      <c r="BT88" s="91">
        <f t="shared" si="73"/>
        <v>-279.59999999999991</v>
      </c>
      <c r="BU88" s="91">
        <f t="shared" si="74"/>
        <v>-349.19999999999982</v>
      </c>
      <c r="BV88" s="91">
        <f t="shared" si="75"/>
        <v>-518.40000000000009</v>
      </c>
      <c r="BW88" s="91"/>
      <c r="BX88" s="91">
        <f t="shared" si="76"/>
        <v>30.400000000000091</v>
      </c>
      <c r="BY88" s="91">
        <f t="shared" si="77"/>
        <v>60.800000000000182</v>
      </c>
      <c r="BZ88" s="91">
        <f t="shared" si="78"/>
        <v>90</v>
      </c>
      <c r="CA88" s="91">
        <f t="shared" si="79"/>
        <v>120.40000000000009</v>
      </c>
      <c r="CB88" s="91">
        <f t="shared" si="80"/>
        <v>150.80000000000018</v>
      </c>
      <c r="CC88" s="91">
        <f t="shared" si="81"/>
        <v>81.599999999999909</v>
      </c>
      <c r="CD88" s="91"/>
      <c r="CF88" s="75">
        <f t="shared" si="82"/>
        <v>160</v>
      </c>
      <c r="CG88" s="92">
        <f t="shared" si="83"/>
        <v>-3.6249999999999956E-2</v>
      </c>
      <c r="CH88" s="92">
        <f t="shared" si="84"/>
        <v>-7.2499999999999912E-2</v>
      </c>
      <c r="CI88" s="92">
        <f t="shared" si="85"/>
        <v>-0.109375</v>
      </c>
      <c r="CJ88" s="92">
        <f t="shared" si="86"/>
        <v>-0.14562499999999995</v>
      </c>
      <c r="CK88" s="92">
        <f t="shared" si="87"/>
        <v>-0.1818749999999999</v>
      </c>
      <c r="CL88" s="92">
        <f t="shared" si="88"/>
        <v>-0.27000000000000007</v>
      </c>
      <c r="CM88" s="92"/>
      <c r="CN88" s="92">
        <f t="shared" si="89"/>
        <v>1.3392070484581537E-2</v>
      </c>
      <c r="CO88" s="92">
        <f t="shared" si="90"/>
        <v>2.6784140969163074E-2</v>
      </c>
      <c r="CP88" s="92">
        <f t="shared" si="91"/>
        <v>3.9647577092511016E-2</v>
      </c>
      <c r="CQ88" s="92">
        <f t="shared" si="92"/>
        <v>5.303964757709255E-2</v>
      </c>
      <c r="CR88" s="92">
        <f t="shared" si="93"/>
        <v>6.6431718061674083E-2</v>
      </c>
      <c r="CS88" s="92">
        <f t="shared" si="94"/>
        <v>3.594713656387661E-2</v>
      </c>
      <c r="CT88" s="92"/>
    </row>
    <row r="89" spans="1:98" s="75" customFormat="1" x14ac:dyDescent="0.25">
      <c r="A89" s="75">
        <v>3800</v>
      </c>
      <c r="B89" s="87">
        <f t="shared" si="19"/>
        <v>1335.1999999999998</v>
      </c>
      <c r="C89" s="87">
        <f t="shared" si="20"/>
        <v>1365.6</v>
      </c>
      <c r="D89" s="87">
        <f t="shared" si="21"/>
        <v>1396</v>
      </c>
      <c r="E89" s="87">
        <f t="shared" si="22"/>
        <v>1425.1999999999998</v>
      </c>
      <c r="F89" s="87">
        <f t="shared" si="23"/>
        <v>1445.6</v>
      </c>
      <c r="G89" s="87">
        <f t="shared" si="24"/>
        <v>1466</v>
      </c>
      <c r="H89" s="87">
        <f t="shared" si="25"/>
        <v>1412.6</v>
      </c>
      <c r="I89" s="87"/>
      <c r="K89" s="75">
        <f t="shared" si="26"/>
        <v>3800</v>
      </c>
      <c r="L89" s="88">
        <f t="shared" si="27"/>
        <v>30.400000000000091</v>
      </c>
      <c r="M89" s="88">
        <f t="shared" si="28"/>
        <v>60.800000000000182</v>
      </c>
      <c r="N89" s="88">
        <f t="shared" si="29"/>
        <v>90</v>
      </c>
      <c r="O89" s="88">
        <f t="shared" si="30"/>
        <v>110.40000000000009</v>
      </c>
      <c r="P89" s="88">
        <f t="shared" si="31"/>
        <v>130.80000000000018</v>
      </c>
      <c r="Q89" s="88">
        <f t="shared" si="32"/>
        <v>77.400000000000091</v>
      </c>
      <c r="R89" s="88"/>
      <c r="T89" s="85">
        <f t="shared" si="33"/>
        <v>3800</v>
      </c>
      <c r="U89" s="89">
        <f t="shared" si="34"/>
        <v>2.2768124625524338E-2</v>
      </c>
      <c r="V89" s="89">
        <f t="shared" si="35"/>
        <v>4.5536249251048676E-2</v>
      </c>
      <c r="W89" s="89">
        <f t="shared" si="36"/>
        <v>6.7405632115038958E-2</v>
      </c>
      <c r="X89" s="89">
        <f t="shared" si="37"/>
        <v>8.2684242061114521E-2</v>
      </c>
      <c r="Y89" s="89">
        <f t="shared" si="38"/>
        <v>9.7962852007190085E-2</v>
      </c>
      <c r="Z89" s="89">
        <f t="shared" si="39"/>
        <v>5.796884361893357E-2</v>
      </c>
      <c r="AA89" s="89"/>
      <c r="AD89" s="75">
        <v>170</v>
      </c>
      <c r="AE89" s="87">
        <f t="shared" si="40"/>
        <v>2040</v>
      </c>
      <c r="AF89" s="90">
        <f t="shared" si="41"/>
        <v>1970.4</v>
      </c>
      <c r="AG89" s="90">
        <f t="shared" si="42"/>
        <v>1900.8000000000002</v>
      </c>
      <c r="AH89" s="90">
        <f t="shared" si="43"/>
        <v>1830</v>
      </c>
      <c r="AI89" s="90">
        <f t="shared" si="44"/>
        <v>1760.4</v>
      </c>
      <c r="AJ89" s="90">
        <f t="shared" si="45"/>
        <v>1690.8000000000002</v>
      </c>
      <c r="AK89" s="90">
        <f t="shared" si="46"/>
        <v>1521.6</v>
      </c>
      <c r="AL89" s="90"/>
      <c r="AN89" s="75">
        <f t="shared" si="47"/>
        <v>170</v>
      </c>
      <c r="AO89" s="87">
        <f t="shared" si="48"/>
        <v>2390</v>
      </c>
      <c r="AP89" s="87">
        <f t="shared" si="49"/>
        <v>2420.4</v>
      </c>
      <c r="AQ89" s="87">
        <f t="shared" si="50"/>
        <v>2450.8000000000002</v>
      </c>
      <c r="AR89" s="87">
        <f t="shared" si="51"/>
        <v>2480</v>
      </c>
      <c r="AS89" s="87">
        <f t="shared" si="52"/>
        <v>2510.4</v>
      </c>
      <c r="AT89" s="87">
        <f t="shared" si="53"/>
        <v>2540.8000000000002</v>
      </c>
      <c r="AU89" s="87">
        <f t="shared" si="54"/>
        <v>2471.6</v>
      </c>
      <c r="AV89" s="87"/>
      <c r="AX89" s="87">
        <f t="shared" si="55"/>
        <v>170</v>
      </c>
      <c r="AY89" s="87">
        <f t="shared" si="56"/>
        <v>-69.599999999999909</v>
      </c>
      <c r="AZ89" s="87">
        <f t="shared" si="57"/>
        <v>-139.19999999999982</v>
      </c>
      <c r="BA89" s="87">
        <f t="shared" si="58"/>
        <v>-210</v>
      </c>
      <c r="BB89" s="87">
        <f t="shared" si="59"/>
        <v>-279.59999999999991</v>
      </c>
      <c r="BC89" s="87">
        <f t="shared" si="60"/>
        <v>-349.19999999999982</v>
      </c>
      <c r="BD89" s="87">
        <f t="shared" si="61"/>
        <v>-518.40000000000009</v>
      </c>
      <c r="BE89" s="87"/>
      <c r="BG89" s="87">
        <f t="shared" si="62"/>
        <v>170</v>
      </c>
      <c r="BH89" s="87">
        <f t="shared" si="63"/>
        <v>30.400000000000091</v>
      </c>
      <c r="BI89" s="87">
        <f t="shared" si="64"/>
        <v>60.800000000000182</v>
      </c>
      <c r="BJ89" s="87">
        <f t="shared" si="65"/>
        <v>90</v>
      </c>
      <c r="BK89" s="87">
        <f t="shared" si="66"/>
        <v>120.40000000000009</v>
      </c>
      <c r="BL89" s="87">
        <f t="shared" si="67"/>
        <v>150.80000000000018</v>
      </c>
      <c r="BM89" s="87">
        <f t="shared" si="68"/>
        <v>81.599999999999909</v>
      </c>
      <c r="BN89" s="87"/>
      <c r="BP89" s="75">
        <f t="shared" si="69"/>
        <v>170</v>
      </c>
      <c r="BQ89" s="91">
        <f t="shared" si="70"/>
        <v>-69.599999999999909</v>
      </c>
      <c r="BR89" s="91">
        <f t="shared" si="71"/>
        <v>-139.19999999999982</v>
      </c>
      <c r="BS89" s="91">
        <f t="shared" si="72"/>
        <v>-210</v>
      </c>
      <c r="BT89" s="91">
        <f t="shared" si="73"/>
        <v>-279.59999999999991</v>
      </c>
      <c r="BU89" s="91">
        <f t="shared" si="74"/>
        <v>-349.19999999999982</v>
      </c>
      <c r="BV89" s="91">
        <f t="shared" si="75"/>
        <v>-518.40000000000009</v>
      </c>
      <c r="BW89" s="91"/>
      <c r="BX89" s="91">
        <f t="shared" si="76"/>
        <v>30.400000000000091</v>
      </c>
      <c r="BY89" s="91">
        <f t="shared" si="77"/>
        <v>60.800000000000182</v>
      </c>
      <c r="BZ89" s="91">
        <f t="shared" si="78"/>
        <v>90</v>
      </c>
      <c r="CA89" s="91">
        <f t="shared" si="79"/>
        <v>120.40000000000009</v>
      </c>
      <c r="CB89" s="91">
        <f t="shared" si="80"/>
        <v>150.80000000000018</v>
      </c>
      <c r="CC89" s="91">
        <f t="shared" si="81"/>
        <v>81.599999999999909</v>
      </c>
      <c r="CD89" s="91"/>
      <c r="CF89" s="75">
        <f t="shared" si="82"/>
        <v>170</v>
      </c>
      <c r="CG89" s="92">
        <f t="shared" si="83"/>
        <v>-3.4117647058823482E-2</v>
      </c>
      <c r="CH89" s="92">
        <f t="shared" si="84"/>
        <v>-6.8235294117646964E-2</v>
      </c>
      <c r="CI89" s="92">
        <f t="shared" si="85"/>
        <v>-0.10294117647058823</v>
      </c>
      <c r="CJ89" s="92">
        <f t="shared" si="86"/>
        <v>-0.13705882352941173</v>
      </c>
      <c r="CK89" s="92">
        <f t="shared" si="87"/>
        <v>-0.17117647058823521</v>
      </c>
      <c r="CL89" s="92">
        <f t="shared" si="88"/>
        <v>-0.25411764705882356</v>
      </c>
      <c r="CM89" s="92"/>
      <c r="CN89" s="92">
        <f t="shared" si="89"/>
        <v>1.2719665271966565E-2</v>
      </c>
      <c r="CO89" s="92">
        <f t="shared" si="90"/>
        <v>2.5439330543933131E-2</v>
      </c>
      <c r="CP89" s="92">
        <f t="shared" si="91"/>
        <v>3.7656903765690378E-2</v>
      </c>
      <c r="CQ89" s="92">
        <f t="shared" si="92"/>
        <v>5.0376569037656943E-2</v>
      </c>
      <c r="CR89" s="92">
        <f t="shared" si="93"/>
        <v>6.3096234309623508E-2</v>
      </c>
      <c r="CS89" s="92">
        <f t="shared" si="94"/>
        <v>3.4142259414225905E-2</v>
      </c>
      <c r="CT89" s="92"/>
    </row>
    <row r="90" spans="1:98" s="75" customFormat="1" x14ac:dyDescent="0.25">
      <c r="A90" s="75">
        <v>3900</v>
      </c>
      <c r="B90" s="87">
        <f t="shared" si="19"/>
        <v>1335.1999999999998</v>
      </c>
      <c r="C90" s="87">
        <f t="shared" si="20"/>
        <v>1365.6</v>
      </c>
      <c r="D90" s="87">
        <f t="shared" si="21"/>
        <v>1396</v>
      </c>
      <c r="E90" s="87">
        <f t="shared" si="22"/>
        <v>1425.1999999999998</v>
      </c>
      <c r="F90" s="87">
        <f t="shared" si="23"/>
        <v>1455.6</v>
      </c>
      <c r="G90" s="87">
        <f t="shared" si="24"/>
        <v>1476</v>
      </c>
      <c r="H90" s="87">
        <f t="shared" si="25"/>
        <v>1422.6</v>
      </c>
      <c r="I90" s="87"/>
      <c r="K90" s="75">
        <f t="shared" si="26"/>
        <v>3900</v>
      </c>
      <c r="L90" s="88">
        <f t="shared" si="27"/>
        <v>30.400000000000091</v>
      </c>
      <c r="M90" s="88">
        <f t="shared" si="28"/>
        <v>60.800000000000182</v>
      </c>
      <c r="N90" s="88">
        <f t="shared" si="29"/>
        <v>90</v>
      </c>
      <c r="O90" s="88">
        <f t="shared" si="30"/>
        <v>120.40000000000009</v>
      </c>
      <c r="P90" s="88">
        <f t="shared" si="31"/>
        <v>140.80000000000018</v>
      </c>
      <c r="Q90" s="88">
        <f t="shared" si="32"/>
        <v>87.400000000000091</v>
      </c>
      <c r="R90" s="88"/>
      <c r="T90" s="85">
        <f t="shared" si="33"/>
        <v>3900</v>
      </c>
      <c r="U90" s="89">
        <f t="shared" si="34"/>
        <v>2.2768124625524338E-2</v>
      </c>
      <c r="V90" s="89">
        <f t="shared" si="35"/>
        <v>4.5536249251048676E-2</v>
      </c>
      <c r="W90" s="89">
        <f t="shared" si="36"/>
        <v>6.7405632115038958E-2</v>
      </c>
      <c r="X90" s="89">
        <f t="shared" si="37"/>
        <v>9.0173756740563285E-2</v>
      </c>
      <c r="Y90" s="89">
        <f t="shared" si="38"/>
        <v>0.10545236668663886</v>
      </c>
      <c r="Z90" s="89">
        <f t="shared" si="39"/>
        <v>6.5458358298382341E-2</v>
      </c>
      <c r="AA90" s="89"/>
      <c r="AD90" s="75">
        <v>180</v>
      </c>
      <c r="AE90" s="87">
        <f t="shared" si="40"/>
        <v>2160</v>
      </c>
      <c r="AF90" s="90">
        <f t="shared" si="41"/>
        <v>2090.4</v>
      </c>
      <c r="AG90" s="90">
        <f t="shared" si="42"/>
        <v>2020.8000000000002</v>
      </c>
      <c r="AH90" s="90">
        <f t="shared" si="43"/>
        <v>1950</v>
      </c>
      <c r="AI90" s="90">
        <f t="shared" si="44"/>
        <v>1880.4</v>
      </c>
      <c r="AJ90" s="90">
        <f t="shared" si="45"/>
        <v>1810.8000000000002</v>
      </c>
      <c r="AK90" s="90">
        <f t="shared" si="46"/>
        <v>1641.6</v>
      </c>
      <c r="AL90" s="90"/>
      <c r="AN90" s="75">
        <f t="shared" si="47"/>
        <v>180</v>
      </c>
      <c r="AO90" s="87">
        <f t="shared" si="48"/>
        <v>2510</v>
      </c>
      <c r="AP90" s="87">
        <f t="shared" si="49"/>
        <v>2540.4</v>
      </c>
      <c r="AQ90" s="87">
        <f t="shared" si="50"/>
        <v>2570.8000000000002</v>
      </c>
      <c r="AR90" s="87">
        <f t="shared" si="51"/>
        <v>2600</v>
      </c>
      <c r="AS90" s="87">
        <f t="shared" si="52"/>
        <v>2630.4</v>
      </c>
      <c r="AT90" s="87">
        <f t="shared" si="53"/>
        <v>2660.8</v>
      </c>
      <c r="AU90" s="87">
        <f t="shared" si="54"/>
        <v>2591.6</v>
      </c>
      <c r="AV90" s="87"/>
      <c r="AX90" s="87">
        <f t="shared" si="55"/>
        <v>180</v>
      </c>
      <c r="AY90" s="87">
        <f t="shared" si="56"/>
        <v>-69.599999999999909</v>
      </c>
      <c r="AZ90" s="87">
        <f t="shared" si="57"/>
        <v>-139.19999999999982</v>
      </c>
      <c r="BA90" s="87">
        <f t="shared" si="58"/>
        <v>-210</v>
      </c>
      <c r="BB90" s="87">
        <f t="shared" si="59"/>
        <v>-279.59999999999991</v>
      </c>
      <c r="BC90" s="87">
        <f t="shared" si="60"/>
        <v>-349.19999999999982</v>
      </c>
      <c r="BD90" s="87">
        <f t="shared" si="61"/>
        <v>-518.40000000000009</v>
      </c>
      <c r="BE90" s="87"/>
      <c r="BG90" s="87">
        <f t="shared" si="62"/>
        <v>180</v>
      </c>
      <c r="BH90" s="87">
        <f t="shared" si="63"/>
        <v>30.400000000000091</v>
      </c>
      <c r="BI90" s="87">
        <f t="shared" si="64"/>
        <v>60.800000000000182</v>
      </c>
      <c r="BJ90" s="87">
        <f t="shared" si="65"/>
        <v>90</v>
      </c>
      <c r="BK90" s="87">
        <f t="shared" si="66"/>
        <v>120.40000000000009</v>
      </c>
      <c r="BL90" s="87">
        <f t="shared" si="67"/>
        <v>150.80000000000018</v>
      </c>
      <c r="BM90" s="87">
        <f t="shared" si="68"/>
        <v>81.599999999999909</v>
      </c>
      <c r="BN90" s="87"/>
      <c r="BP90" s="75">
        <f t="shared" si="69"/>
        <v>180</v>
      </c>
      <c r="BQ90" s="91">
        <f t="shared" si="70"/>
        <v>-69.599999999999909</v>
      </c>
      <c r="BR90" s="91">
        <f t="shared" si="71"/>
        <v>-139.19999999999982</v>
      </c>
      <c r="BS90" s="91">
        <f t="shared" si="72"/>
        <v>-210</v>
      </c>
      <c r="BT90" s="91">
        <f t="shared" si="73"/>
        <v>-279.59999999999991</v>
      </c>
      <c r="BU90" s="91">
        <f t="shared" si="74"/>
        <v>-349.19999999999982</v>
      </c>
      <c r="BV90" s="91">
        <f t="shared" si="75"/>
        <v>-518.40000000000009</v>
      </c>
      <c r="BW90" s="91"/>
      <c r="BX90" s="91">
        <f t="shared" si="76"/>
        <v>30.400000000000091</v>
      </c>
      <c r="BY90" s="91">
        <f t="shared" si="77"/>
        <v>60.800000000000182</v>
      </c>
      <c r="BZ90" s="91">
        <f t="shared" si="78"/>
        <v>90</v>
      </c>
      <c r="CA90" s="91">
        <f t="shared" si="79"/>
        <v>120.40000000000009</v>
      </c>
      <c r="CB90" s="91">
        <f t="shared" si="80"/>
        <v>150.80000000000018</v>
      </c>
      <c r="CC90" s="91">
        <f t="shared" si="81"/>
        <v>81.599999999999909</v>
      </c>
      <c r="CD90" s="91"/>
      <c r="CF90" s="75">
        <f t="shared" si="82"/>
        <v>180</v>
      </c>
      <c r="CG90" s="92">
        <f t="shared" si="83"/>
        <v>-3.222222222222218E-2</v>
      </c>
      <c r="CH90" s="92">
        <f t="shared" si="84"/>
        <v>-6.444444444444436E-2</v>
      </c>
      <c r="CI90" s="92">
        <f t="shared" si="85"/>
        <v>-9.7222222222222224E-2</v>
      </c>
      <c r="CJ90" s="92">
        <f t="shared" si="86"/>
        <v>-0.12944444444444439</v>
      </c>
      <c r="CK90" s="92">
        <f t="shared" si="87"/>
        <v>-0.16166666666666657</v>
      </c>
      <c r="CL90" s="92">
        <f t="shared" si="88"/>
        <v>-0.24000000000000005</v>
      </c>
      <c r="CM90" s="92"/>
      <c r="CN90" s="92">
        <f t="shared" si="89"/>
        <v>1.2111553784860594E-2</v>
      </c>
      <c r="CO90" s="92">
        <f t="shared" si="90"/>
        <v>2.4223107569721188E-2</v>
      </c>
      <c r="CP90" s="92">
        <f t="shared" si="91"/>
        <v>3.5856573705179286E-2</v>
      </c>
      <c r="CQ90" s="92">
        <f t="shared" si="92"/>
        <v>4.7968127490039876E-2</v>
      </c>
      <c r="CR90" s="92">
        <f t="shared" si="93"/>
        <v>6.0079681274900473E-2</v>
      </c>
      <c r="CS90" s="92">
        <f t="shared" si="94"/>
        <v>3.2509960159362514E-2</v>
      </c>
      <c r="CT90" s="92"/>
    </row>
    <row r="91" spans="1:98" s="75" customFormat="1" x14ac:dyDescent="0.25">
      <c r="A91" s="75">
        <v>4000</v>
      </c>
      <c r="B91" s="87">
        <f t="shared" si="19"/>
        <v>1335.1999999999998</v>
      </c>
      <c r="C91" s="87">
        <f t="shared" si="20"/>
        <v>1365.6</v>
      </c>
      <c r="D91" s="87">
        <f t="shared" si="21"/>
        <v>1396</v>
      </c>
      <c r="E91" s="87">
        <f t="shared" si="22"/>
        <v>1425.1999999999998</v>
      </c>
      <c r="F91" s="87">
        <f t="shared" si="23"/>
        <v>1455.6</v>
      </c>
      <c r="G91" s="87">
        <f t="shared" si="24"/>
        <v>1486</v>
      </c>
      <c r="H91" s="87">
        <f t="shared" si="25"/>
        <v>1432.6</v>
      </c>
      <c r="I91" s="87"/>
      <c r="K91" s="75">
        <f t="shared" si="26"/>
        <v>4000</v>
      </c>
      <c r="L91" s="88">
        <f t="shared" si="27"/>
        <v>30.400000000000091</v>
      </c>
      <c r="M91" s="88">
        <f t="shared" si="28"/>
        <v>60.800000000000182</v>
      </c>
      <c r="N91" s="88">
        <f t="shared" si="29"/>
        <v>90</v>
      </c>
      <c r="O91" s="88">
        <f t="shared" si="30"/>
        <v>120.40000000000009</v>
      </c>
      <c r="P91" s="88">
        <f t="shared" si="31"/>
        <v>150.80000000000018</v>
      </c>
      <c r="Q91" s="88">
        <f t="shared" si="32"/>
        <v>97.400000000000091</v>
      </c>
      <c r="R91" s="88"/>
      <c r="T91" s="85">
        <f t="shared" si="33"/>
        <v>4000</v>
      </c>
      <c r="U91" s="89">
        <f t="shared" si="34"/>
        <v>2.2768124625524338E-2</v>
      </c>
      <c r="V91" s="89">
        <f t="shared" si="35"/>
        <v>4.5536249251048676E-2</v>
      </c>
      <c r="W91" s="89">
        <f t="shared" si="36"/>
        <v>6.7405632115038958E-2</v>
      </c>
      <c r="X91" s="89">
        <f t="shared" si="37"/>
        <v>9.0173756740563285E-2</v>
      </c>
      <c r="Y91" s="89">
        <f t="shared" si="38"/>
        <v>0.11294188136608763</v>
      </c>
      <c r="Z91" s="89">
        <f t="shared" si="39"/>
        <v>7.2947872977831119E-2</v>
      </c>
      <c r="AA91" s="89"/>
      <c r="AD91" s="75">
        <v>190</v>
      </c>
      <c r="AE91" s="87">
        <f t="shared" si="40"/>
        <v>2280</v>
      </c>
      <c r="AF91" s="90">
        <f t="shared" si="41"/>
        <v>2210.4</v>
      </c>
      <c r="AG91" s="90">
        <f t="shared" si="42"/>
        <v>2140.8000000000002</v>
      </c>
      <c r="AH91" s="90">
        <f t="shared" si="43"/>
        <v>2070</v>
      </c>
      <c r="AI91" s="90">
        <f t="shared" si="44"/>
        <v>2000.4</v>
      </c>
      <c r="AJ91" s="90">
        <f t="shared" si="45"/>
        <v>1930.8000000000002</v>
      </c>
      <c r="AK91" s="90">
        <f t="shared" si="46"/>
        <v>1761.6</v>
      </c>
      <c r="AL91" s="90"/>
      <c r="AN91" s="75">
        <f t="shared" si="47"/>
        <v>190</v>
      </c>
      <c r="AO91" s="87">
        <f t="shared" si="48"/>
        <v>2630</v>
      </c>
      <c r="AP91" s="87">
        <f t="shared" si="49"/>
        <v>2660.4</v>
      </c>
      <c r="AQ91" s="87">
        <f t="shared" si="50"/>
        <v>2690.8</v>
      </c>
      <c r="AR91" s="87">
        <f t="shared" si="51"/>
        <v>2720</v>
      </c>
      <c r="AS91" s="87">
        <f t="shared" si="52"/>
        <v>2750.4</v>
      </c>
      <c r="AT91" s="87">
        <f t="shared" si="53"/>
        <v>2780.8</v>
      </c>
      <c r="AU91" s="87">
        <f t="shared" si="54"/>
        <v>2711.6</v>
      </c>
      <c r="AV91" s="87"/>
      <c r="AX91" s="87">
        <f t="shared" si="55"/>
        <v>190</v>
      </c>
      <c r="AY91" s="87">
        <f t="shared" si="56"/>
        <v>-69.599999999999909</v>
      </c>
      <c r="AZ91" s="87">
        <f t="shared" si="57"/>
        <v>-139.19999999999982</v>
      </c>
      <c r="BA91" s="87">
        <f t="shared" si="58"/>
        <v>-210</v>
      </c>
      <c r="BB91" s="87">
        <f t="shared" si="59"/>
        <v>-279.59999999999991</v>
      </c>
      <c r="BC91" s="87">
        <f t="shared" si="60"/>
        <v>-349.19999999999982</v>
      </c>
      <c r="BD91" s="87">
        <f t="shared" si="61"/>
        <v>-518.40000000000009</v>
      </c>
      <c r="BE91" s="87"/>
      <c r="BG91" s="87">
        <f t="shared" si="62"/>
        <v>190</v>
      </c>
      <c r="BH91" s="87">
        <f t="shared" si="63"/>
        <v>30.400000000000091</v>
      </c>
      <c r="BI91" s="87">
        <f t="shared" si="64"/>
        <v>60.800000000000182</v>
      </c>
      <c r="BJ91" s="87">
        <f t="shared" si="65"/>
        <v>90</v>
      </c>
      <c r="BK91" s="87">
        <f t="shared" si="66"/>
        <v>120.40000000000009</v>
      </c>
      <c r="BL91" s="87">
        <f t="shared" si="67"/>
        <v>150.80000000000018</v>
      </c>
      <c r="BM91" s="87">
        <f t="shared" si="68"/>
        <v>81.599999999999909</v>
      </c>
      <c r="BN91" s="87"/>
      <c r="BP91" s="75">
        <f t="shared" si="69"/>
        <v>190</v>
      </c>
      <c r="BQ91" s="91">
        <f t="shared" si="70"/>
        <v>-69.599999999999909</v>
      </c>
      <c r="BR91" s="91">
        <f t="shared" si="71"/>
        <v>-139.19999999999982</v>
      </c>
      <c r="BS91" s="91">
        <f t="shared" si="72"/>
        <v>-210</v>
      </c>
      <c r="BT91" s="91">
        <f t="shared" si="73"/>
        <v>-279.59999999999991</v>
      </c>
      <c r="BU91" s="91">
        <f t="shared" si="74"/>
        <v>-349.19999999999982</v>
      </c>
      <c r="BV91" s="91">
        <f t="shared" si="75"/>
        <v>-518.40000000000009</v>
      </c>
      <c r="BW91" s="91"/>
      <c r="BX91" s="91">
        <f t="shared" si="76"/>
        <v>30.400000000000091</v>
      </c>
      <c r="BY91" s="91">
        <f t="shared" si="77"/>
        <v>60.800000000000182</v>
      </c>
      <c r="BZ91" s="91">
        <f t="shared" si="78"/>
        <v>90</v>
      </c>
      <c r="CA91" s="91">
        <f t="shared" si="79"/>
        <v>120.40000000000009</v>
      </c>
      <c r="CB91" s="91">
        <f t="shared" si="80"/>
        <v>150.80000000000018</v>
      </c>
      <c r="CC91" s="91">
        <f t="shared" si="81"/>
        <v>81.599999999999909</v>
      </c>
      <c r="CD91" s="91"/>
      <c r="CF91" s="75">
        <f t="shared" si="82"/>
        <v>190</v>
      </c>
      <c r="CG91" s="92">
        <f t="shared" si="83"/>
        <v>-3.0526315789473644E-2</v>
      </c>
      <c r="CH91" s="92">
        <f t="shared" si="84"/>
        <v>-6.1052631578947289E-2</v>
      </c>
      <c r="CI91" s="92">
        <f t="shared" si="85"/>
        <v>-9.2105263157894732E-2</v>
      </c>
      <c r="CJ91" s="92">
        <f t="shared" si="86"/>
        <v>-0.12263157894736838</v>
      </c>
      <c r="CK91" s="92">
        <f t="shared" si="87"/>
        <v>-0.15315789473684202</v>
      </c>
      <c r="CL91" s="92">
        <f t="shared" si="88"/>
        <v>-0.22736842105263161</v>
      </c>
      <c r="CM91" s="92"/>
      <c r="CN91" s="92">
        <f t="shared" si="89"/>
        <v>1.1558935361216764E-2</v>
      </c>
      <c r="CO91" s="92">
        <f t="shared" si="90"/>
        <v>2.3117870722433528E-2</v>
      </c>
      <c r="CP91" s="92">
        <f t="shared" si="91"/>
        <v>3.4220532319391636E-2</v>
      </c>
      <c r="CQ91" s="92">
        <f t="shared" si="92"/>
        <v>4.57794676806084E-2</v>
      </c>
      <c r="CR91" s="92">
        <f t="shared" si="93"/>
        <v>5.7338403041825164E-2</v>
      </c>
      <c r="CS91" s="92">
        <f t="shared" si="94"/>
        <v>3.1026615969581714E-2</v>
      </c>
      <c r="CT91" s="92"/>
    </row>
    <row r="92" spans="1:98" s="75" customFormat="1" x14ac:dyDescent="0.25">
      <c r="A92" s="75">
        <v>4100</v>
      </c>
      <c r="B92" s="87">
        <f t="shared" si="19"/>
        <v>1335.1999999999998</v>
      </c>
      <c r="C92" s="87">
        <f t="shared" si="20"/>
        <v>1365.6</v>
      </c>
      <c r="D92" s="87">
        <f t="shared" si="21"/>
        <v>1396</v>
      </c>
      <c r="E92" s="87">
        <f t="shared" si="22"/>
        <v>1425.1999999999998</v>
      </c>
      <c r="F92" s="87">
        <f t="shared" si="23"/>
        <v>1455.6</v>
      </c>
      <c r="G92" s="87">
        <f t="shared" si="24"/>
        <v>1486</v>
      </c>
      <c r="H92" s="87">
        <f t="shared" si="25"/>
        <v>1442.6</v>
      </c>
      <c r="I92" s="87"/>
      <c r="K92" s="75">
        <f t="shared" si="26"/>
        <v>4100</v>
      </c>
      <c r="L92" s="88">
        <f t="shared" si="27"/>
        <v>30.400000000000091</v>
      </c>
      <c r="M92" s="88">
        <f t="shared" si="28"/>
        <v>60.800000000000182</v>
      </c>
      <c r="N92" s="88">
        <f t="shared" si="29"/>
        <v>90</v>
      </c>
      <c r="O92" s="88">
        <f t="shared" si="30"/>
        <v>120.40000000000009</v>
      </c>
      <c r="P92" s="88">
        <f t="shared" si="31"/>
        <v>150.80000000000018</v>
      </c>
      <c r="Q92" s="88">
        <f t="shared" si="32"/>
        <v>107.40000000000009</v>
      </c>
      <c r="R92" s="88"/>
      <c r="T92" s="85">
        <f t="shared" si="33"/>
        <v>4100</v>
      </c>
      <c r="U92" s="89">
        <f t="shared" si="34"/>
        <v>2.2768124625524338E-2</v>
      </c>
      <c r="V92" s="89">
        <f t="shared" si="35"/>
        <v>4.5536249251048676E-2</v>
      </c>
      <c r="W92" s="89">
        <f t="shared" si="36"/>
        <v>6.7405632115038958E-2</v>
      </c>
      <c r="X92" s="89">
        <f t="shared" si="37"/>
        <v>9.0173756740563285E-2</v>
      </c>
      <c r="Y92" s="89">
        <f t="shared" si="38"/>
        <v>0.11294188136608763</v>
      </c>
      <c r="Z92" s="89">
        <f t="shared" si="39"/>
        <v>8.0437387657279882E-2</v>
      </c>
      <c r="AA92" s="89"/>
      <c r="AD92" s="75">
        <v>200</v>
      </c>
      <c r="AE92" s="87">
        <f t="shared" si="40"/>
        <v>2400</v>
      </c>
      <c r="AF92" s="90">
        <f t="shared" si="41"/>
        <v>2330.4</v>
      </c>
      <c r="AG92" s="90">
        <f t="shared" si="42"/>
        <v>2260.8000000000002</v>
      </c>
      <c r="AH92" s="90">
        <f t="shared" si="43"/>
        <v>2190</v>
      </c>
      <c r="AI92" s="90">
        <f t="shared" si="44"/>
        <v>2120.4</v>
      </c>
      <c r="AJ92" s="90">
        <f t="shared" si="45"/>
        <v>2050.8000000000002</v>
      </c>
      <c r="AK92" s="90">
        <f t="shared" si="46"/>
        <v>1881.6</v>
      </c>
      <c r="AL92" s="90"/>
      <c r="AN92" s="75">
        <f t="shared" si="47"/>
        <v>200</v>
      </c>
      <c r="AO92" s="87">
        <f t="shared" si="48"/>
        <v>2750</v>
      </c>
      <c r="AP92" s="87">
        <f t="shared" si="49"/>
        <v>2780.4</v>
      </c>
      <c r="AQ92" s="87">
        <f t="shared" si="50"/>
        <v>2810.8</v>
      </c>
      <c r="AR92" s="87">
        <f t="shared" si="51"/>
        <v>2840</v>
      </c>
      <c r="AS92" s="87">
        <f t="shared" si="52"/>
        <v>2870.4</v>
      </c>
      <c r="AT92" s="87">
        <f t="shared" si="53"/>
        <v>2900.8</v>
      </c>
      <c r="AU92" s="87">
        <f t="shared" si="54"/>
        <v>2831.6</v>
      </c>
      <c r="AV92" s="87"/>
      <c r="AX92" s="87">
        <f t="shared" si="55"/>
        <v>200</v>
      </c>
      <c r="AY92" s="87">
        <f t="shared" si="56"/>
        <v>-69.599999999999909</v>
      </c>
      <c r="AZ92" s="87">
        <f t="shared" si="57"/>
        <v>-139.19999999999982</v>
      </c>
      <c r="BA92" s="87">
        <f t="shared" si="58"/>
        <v>-210</v>
      </c>
      <c r="BB92" s="87">
        <f t="shared" si="59"/>
        <v>-279.59999999999991</v>
      </c>
      <c r="BC92" s="87">
        <f t="shared" si="60"/>
        <v>-349.19999999999982</v>
      </c>
      <c r="BD92" s="87">
        <f t="shared" si="61"/>
        <v>-518.40000000000009</v>
      </c>
      <c r="BE92" s="87"/>
      <c r="BG92" s="87">
        <f t="shared" si="62"/>
        <v>200</v>
      </c>
      <c r="BH92" s="87">
        <f t="shared" si="63"/>
        <v>30.400000000000091</v>
      </c>
      <c r="BI92" s="87">
        <f t="shared" si="64"/>
        <v>60.800000000000182</v>
      </c>
      <c r="BJ92" s="87">
        <f t="shared" si="65"/>
        <v>90</v>
      </c>
      <c r="BK92" s="87">
        <f t="shared" si="66"/>
        <v>120.40000000000009</v>
      </c>
      <c r="BL92" s="87">
        <f t="shared" si="67"/>
        <v>150.80000000000018</v>
      </c>
      <c r="BM92" s="87">
        <f t="shared" si="68"/>
        <v>81.599999999999909</v>
      </c>
      <c r="BN92" s="87"/>
      <c r="BP92" s="75">
        <f t="shared" si="69"/>
        <v>200</v>
      </c>
      <c r="BQ92" s="91">
        <f t="shared" si="70"/>
        <v>-69.599999999999909</v>
      </c>
      <c r="BR92" s="91">
        <f t="shared" si="71"/>
        <v>-139.19999999999982</v>
      </c>
      <c r="BS92" s="91">
        <f t="shared" si="72"/>
        <v>-210</v>
      </c>
      <c r="BT92" s="91">
        <f t="shared" si="73"/>
        <v>-279.59999999999991</v>
      </c>
      <c r="BU92" s="91">
        <f t="shared" si="74"/>
        <v>-349.19999999999982</v>
      </c>
      <c r="BV92" s="91">
        <f t="shared" si="75"/>
        <v>-518.40000000000009</v>
      </c>
      <c r="BW92" s="91"/>
      <c r="BX92" s="91">
        <f t="shared" si="76"/>
        <v>30.400000000000091</v>
      </c>
      <c r="BY92" s="91">
        <f t="shared" si="77"/>
        <v>60.800000000000182</v>
      </c>
      <c r="BZ92" s="91">
        <f t="shared" si="78"/>
        <v>90</v>
      </c>
      <c r="CA92" s="91">
        <f t="shared" si="79"/>
        <v>120.40000000000009</v>
      </c>
      <c r="CB92" s="91">
        <f t="shared" si="80"/>
        <v>150.80000000000018</v>
      </c>
      <c r="CC92" s="91">
        <f t="shared" si="81"/>
        <v>81.599999999999909</v>
      </c>
      <c r="CD92" s="91"/>
      <c r="CF92" s="75">
        <f t="shared" si="82"/>
        <v>200</v>
      </c>
      <c r="CG92" s="92">
        <f t="shared" si="83"/>
        <v>-2.8999999999999963E-2</v>
      </c>
      <c r="CH92" s="92">
        <f t="shared" si="84"/>
        <v>-5.7999999999999927E-2</v>
      </c>
      <c r="CI92" s="92">
        <f t="shared" si="85"/>
        <v>-8.7499999999999994E-2</v>
      </c>
      <c r="CJ92" s="92">
        <f t="shared" si="86"/>
        <v>-0.11649999999999996</v>
      </c>
      <c r="CK92" s="92">
        <f t="shared" si="87"/>
        <v>-0.14549999999999993</v>
      </c>
      <c r="CL92" s="92">
        <f t="shared" si="88"/>
        <v>-0.21600000000000003</v>
      </c>
      <c r="CM92" s="92"/>
      <c r="CN92" s="92">
        <f t="shared" si="89"/>
        <v>1.1054545454545487E-2</v>
      </c>
      <c r="CO92" s="92">
        <f t="shared" si="90"/>
        <v>2.2109090909090974E-2</v>
      </c>
      <c r="CP92" s="92">
        <f t="shared" si="91"/>
        <v>3.272727272727273E-2</v>
      </c>
      <c r="CQ92" s="92">
        <f t="shared" si="92"/>
        <v>4.3781818181818213E-2</v>
      </c>
      <c r="CR92" s="92">
        <f t="shared" si="93"/>
        <v>5.4836363636363704E-2</v>
      </c>
      <c r="CS92" s="92">
        <f t="shared" si="94"/>
        <v>2.967272727272724E-2</v>
      </c>
      <c r="CT92" s="92"/>
    </row>
    <row r="93" spans="1:98" s="75" customFormat="1" x14ac:dyDescent="0.25">
      <c r="A93" s="75">
        <v>15000</v>
      </c>
      <c r="B93" s="87">
        <f t="shared" si="19"/>
        <v>1335.1999999999998</v>
      </c>
      <c r="C93" s="87">
        <f t="shared" si="20"/>
        <v>1365.6</v>
      </c>
      <c r="D93" s="87">
        <f t="shared" si="21"/>
        <v>1396</v>
      </c>
      <c r="E93" s="87">
        <f t="shared" si="22"/>
        <v>1425.1999999999998</v>
      </c>
      <c r="F93" s="87">
        <f t="shared" si="23"/>
        <v>1455.6</v>
      </c>
      <c r="G93" s="87">
        <f t="shared" si="24"/>
        <v>1486</v>
      </c>
      <c r="H93" s="87">
        <f t="shared" si="25"/>
        <v>1442.6</v>
      </c>
      <c r="I93" s="87"/>
      <c r="K93" s="75">
        <f t="shared" si="26"/>
        <v>15000</v>
      </c>
      <c r="L93" s="88">
        <f t="shared" si="27"/>
        <v>30.400000000000091</v>
      </c>
      <c r="M93" s="88">
        <f t="shared" si="28"/>
        <v>60.800000000000182</v>
      </c>
      <c r="N93" s="88">
        <f t="shared" si="29"/>
        <v>90</v>
      </c>
      <c r="O93" s="88">
        <f t="shared" si="30"/>
        <v>120.40000000000009</v>
      </c>
      <c r="P93" s="88">
        <f t="shared" si="31"/>
        <v>150.80000000000018</v>
      </c>
      <c r="Q93" s="88">
        <f t="shared" si="32"/>
        <v>107.40000000000009</v>
      </c>
      <c r="R93" s="88"/>
      <c r="T93" s="85">
        <f t="shared" si="33"/>
        <v>15000</v>
      </c>
      <c r="U93" s="89">
        <f t="shared" si="34"/>
        <v>2.2768124625524338E-2</v>
      </c>
      <c r="V93" s="89">
        <f t="shared" si="35"/>
        <v>4.5536249251048676E-2</v>
      </c>
      <c r="W93" s="89">
        <f t="shared" si="36"/>
        <v>6.7405632115038958E-2</v>
      </c>
      <c r="X93" s="89">
        <f t="shared" si="37"/>
        <v>9.0173756740563285E-2</v>
      </c>
      <c r="Y93" s="89">
        <f t="shared" si="38"/>
        <v>0.11294188136608763</v>
      </c>
      <c r="Z93" s="89">
        <f t="shared" si="39"/>
        <v>8.0437387657279882E-2</v>
      </c>
      <c r="AA93" s="89"/>
      <c r="AD93" s="75">
        <v>210</v>
      </c>
      <c r="AE93" s="87">
        <f t="shared" si="40"/>
        <v>2520</v>
      </c>
      <c r="AF93" s="90">
        <f t="shared" si="41"/>
        <v>2450.4</v>
      </c>
      <c r="AG93" s="90">
        <f t="shared" si="42"/>
        <v>2380.8000000000002</v>
      </c>
      <c r="AH93" s="90">
        <f t="shared" si="43"/>
        <v>2310</v>
      </c>
      <c r="AI93" s="90">
        <f t="shared" si="44"/>
        <v>2240.4</v>
      </c>
      <c r="AJ93" s="90">
        <f t="shared" si="45"/>
        <v>2170.8000000000002</v>
      </c>
      <c r="AK93" s="90">
        <f t="shared" si="46"/>
        <v>2001.6</v>
      </c>
      <c r="AL93" s="90"/>
      <c r="AN93" s="75">
        <f t="shared" si="47"/>
        <v>210</v>
      </c>
      <c r="AO93" s="87">
        <f t="shared" si="48"/>
        <v>2870</v>
      </c>
      <c r="AP93" s="87">
        <f t="shared" si="49"/>
        <v>2900.4</v>
      </c>
      <c r="AQ93" s="87">
        <f t="shared" si="50"/>
        <v>2930.8</v>
      </c>
      <c r="AR93" s="87">
        <f t="shared" si="51"/>
        <v>2960</v>
      </c>
      <c r="AS93" s="87">
        <f t="shared" si="52"/>
        <v>2990.4</v>
      </c>
      <c r="AT93" s="87">
        <f t="shared" si="53"/>
        <v>3020.8</v>
      </c>
      <c r="AU93" s="87">
        <f t="shared" si="54"/>
        <v>2951.6</v>
      </c>
      <c r="AV93" s="87"/>
      <c r="AX93" s="87">
        <f t="shared" si="55"/>
        <v>210</v>
      </c>
      <c r="AY93" s="87">
        <f t="shared" si="56"/>
        <v>-69.599999999999909</v>
      </c>
      <c r="AZ93" s="87">
        <f t="shared" si="57"/>
        <v>-139.19999999999982</v>
      </c>
      <c r="BA93" s="87">
        <f t="shared" si="58"/>
        <v>-210</v>
      </c>
      <c r="BB93" s="87">
        <f t="shared" si="59"/>
        <v>-279.59999999999991</v>
      </c>
      <c r="BC93" s="87">
        <f t="shared" si="60"/>
        <v>-349.19999999999982</v>
      </c>
      <c r="BD93" s="87">
        <f t="shared" si="61"/>
        <v>-518.40000000000009</v>
      </c>
      <c r="BE93" s="87"/>
      <c r="BG93" s="87">
        <f t="shared" si="62"/>
        <v>210</v>
      </c>
      <c r="BH93" s="87">
        <f t="shared" si="63"/>
        <v>30.400000000000091</v>
      </c>
      <c r="BI93" s="87">
        <f t="shared" si="64"/>
        <v>60.800000000000182</v>
      </c>
      <c r="BJ93" s="87">
        <f t="shared" si="65"/>
        <v>90</v>
      </c>
      <c r="BK93" s="87">
        <f t="shared" si="66"/>
        <v>120.40000000000009</v>
      </c>
      <c r="BL93" s="87">
        <f t="shared" si="67"/>
        <v>150.80000000000018</v>
      </c>
      <c r="BM93" s="87">
        <f t="shared" si="68"/>
        <v>81.599999999999909</v>
      </c>
      <c r="BN93" s="87"/>
      <c r="BP93" s="75">
        <f t="shared" si="69"/>
        <v>210</v>
      </c>
      <c r="BQ93" s="91">
        <f t="shared" si="70"/>
        <v>-69.599999999999909</v>
      </c>
      <c r="BR93" s="91">
        <f t="shared" si="71"/>
        <v>-139.19999999999982</v>
      </c>
      <c r="BS93" s="91">
        <f t="shared" si="72"/>
        <v>-210</v>
      </c>
      <c r="BT93" s="91">
        <f t="shared" si="73"/>
        <v>-279.59999999999991</v>
      </c>
      <c r="BU93" s="91">
        <f t="shared" si="74"/>
        <v>-349.19999999999982</v>
      </c>
      <c r="BV93" s="91">
        <f t="shared" si="75"/>
        <v>-518.40000000000009</v>
      </c>
      <c r="BW93" s="91"/>
      <c r="BX93" s="91">
        <f t="shared" si="76"/>
        <v>30.400000000000091</v>
      </c>
      <c r="BY93" s="91">
        <f t="shared" si="77"/>
        <v>60.800000000000182</v>
      </c>
      <c r="BZ93" s="91">
        <f t="shared" si="78"/>
        <v>90</v>
      </c>
      <c r="CA93" s="91">
        <f t="shared" si="79"/>
        <v>120.40000000000009</v>
      </c>
      <c r="CB93" s="91">
        <f t="shared" si="80"/>
        <v>150.80000000000018</v>
      </c>
      <c r="CC93" s="91">
        <f t="shared" si="81"/>
        <v>81.599999999999909</v>
      </c>
      <c r="CD93" s="91"/>
      <c r="CF93" s="75">
        <f t="shared" si="82"/>
        <v>210</v>
      </c>
      <c r="CG93" s="92">
        <f t="shared" si="83"/>
        <v>-2.7619047619047581E-2</v>
      </c>
      <c r="CH93" s="92">
        <f t="shared" si="84"/>
        <v>-5.5238095238095163E-2</v>
      </c>
      <c r="CI93" s="92">
        <f t="shared" si="85"/>
        <v>-8.3333333333333329E-2</v>
      </c>
      <c r="CJ93" s="92">
        <f t="shared" si="86"/>
        <v>-0.11095238095238091</v>
      </c>
      <c r="CK93" s="92">
        <f t="shared" si="87"/>
        <v>-0.13857142857142851</v>
      </c>
      <c r="CL93" s="92">
        <f t="shared" si="88"/>
        <v>-0.20571428571428574</v>
      </c>
      <c r="CM93" s="92"/>
      <c r="CN93" s="92">
        <f t="shared" si="89"/>
        <v>1.059233449477355E-2</v>
      </c>
      <c r="CO93" s="92">
        <f t="shared" si="90"/>
        <v>2.1184668989547101E-2</v>
      </c>
      <c r="CP93" s="92">
        <f t="shared" si="91"/>
        <v>3.1358885017421602E-2</v>
      </c>
      <c r="CQ93" s="92">
        <f t="shared" si="92"/>
        <v>4.1951219512195152E-2</v>
      </c>
      <c r="CR93" s="92">
        <f t="shared" si="93"/>
        <v>5.2543554006968703E-2</v>
      </c>
      <c r="CS93" s="92">
        <f t="shared" si="94"/>
        <v>2.8432055749128889E-2</v>
      </c>
      <c r="CT93" s="92"/>
    </row>
    <row r="94" spans="1:98" s="75" customFormat="1" x14ac:dyDescent="0.25">
      <c r="B94" s="87"/>
      <c r="C94" s="87"/>
      <c r="D94" s="87"/>
      <c r="E94" s="87"/>
      <c r="F94" s="87"/>
      <c r="G94" s="87"/>
      <c r="H94" s="87"/>
      <c r="I94" s="87"/>
      <c r="L94" s="88"/>
      <c r="M94" s="88"/>
      <c r="N94" s="88"/>
      <c r="O94" s="88"/>
      <c r="P94" s="88"/>
      <c r="Q94" s="88"/>
      <c r="R94" s="88"/>
      <c r="T94" s="89"/>
      <c r="U94" s="89"/>
      <c r="V94" s="89"/>
      <c r="W94" s="89"/>
      <c r="X94" s="89"/>
      <c r="Y94" s="89"/>
      <c r="Z94" s="89"/>
      <c r="AD94" s="75">
        <v>220</v>
      </c>
      <c r="AE94" s="87">
        <f t="shared" si="40"/>
        <v>2640</v>
      </c>
      <c r="AF94" s="90">
        <f t="shared" si="41"/>
        <v>2570.4</v>
      </c>
      <c r="AG94" s="90">
        <f t="shared" si="42"/>
        <v>2500.8000000000002</v>
      </c>
      <c r="AH94" s="90">
        <f t="shared" si="43"/>
        <v>2430</v>
      </c>
      <c r="AI94" s="90">
        <f t="shared" si="44"/>
        <v>2360.4</v>
      </c>
      <c r="AJ94" s="90">
        <f t="shared" si="45"/>
        <v>2290.8000000000002</v>
      </c>
      <c r="AK94" s="90">
        <f t="shared" si="46"/>
        <v>2121.6</v>
      </c>
      <c r="AL94" s="90"/>
      <c r="AN94" s="75">
        <f t="shared" si="47"/>
        <v>220</v>
      </c>
      <c r="AO94" s="87">
        <f t="shared" si="48"/>
        <v>2990</v>
      </c>
      <c r="AP94" s="87">
        <f t="shared" si="49"/>
        <v>3020.4</v>
      </c>
      <c r="AQ94" s="87">
        <f t="shared" si="50"/>
        <v>3050.8</v>
      </c>
      <c r="AR94" s="87">
        <f t="shared" si="51"/>
        <v>3080</v>
      </c>
      <c r="AS94" s="87">
        <f t="shared" si="52"/>
        <v>3110.4</v>
      </c>
      <c r="AT94" s="87">
        <f t="shared" si="53"/>
        <v>3140.8</v>
      </c>
      <c r="AU94" s="87">
        <f t="shared" si="54"/>
        <v>3071.6</v>
      </c>
      <c r="AV94" s="87"/>
      <c r="AX94" s="87">
        <f t="shared" si="55"/>
        <v>220</v>
      </c>
      <c r="AY94" s="87">
        <f t="shared" si="56"/>
        <v>-69.599999999999909</v>
      </c>
      <c r="AZ94" s="87">
        <f t="shared" si="57"/>
        <v>-139.19999999999982</v>
      </c>
      <c r="BA94" s="87">
        <f t="shared" si="58"/>
        <v>-210</v>
      </c>
      <c r="BB94" s="87">
        <f t="shared" si="59"/>
        <v>-279.59999999999991</v>
      </c>
      <c r="BC94" s="87">
        <f t="shared" si="60"/>
        <v>-349.19999999999982</v>
      </c>
      <c r="BD94" s="87">
        <f t="shared" si="61"/>
        <v>-518.40000000000009</v>
      </c>
      <c r="BE94" s="87"/>
      <c r="BG94" s="87">
        <f t="shared" si="62"/>
        <v>220</v>
      </c>
      <c r="BH94" s="87">
        <f t="shared" si="63"/>
        <v>30.400000000000091</v>
      </c>
      <c r="BI94" s="87">
        <f t="shared" si="64"/>
        <v>60.800000000000182</v>
      </c>
      <c r="BJ94" s="87">
        <f t="shared" si="65"/>
        <v>90</v>
      </c>
      <c r="BK94" s="87">
        <f t="shared" si="66"/>
        <v>120.40000000000009</v>
      </c>
      <c r="BL94" s="87">
        <f t="shared" si="67"/>
        <v>150.80000000000018</v>
      </c>
      <c r="BM94" s="87">
        <f t="shared" si="68"/>
        <v>81.599999999999909</v>
      </c>
      <c r="BN94" s="87"/>
      <c r="BP94" s="75">
        <f t="shared" si="69"/>
        <v>220</v>
      </c>
      <c r="BQ94" s="91">
        <f t="shared" si="70"/>
        <v>-69.599999999999909</v>
      </c>
      <c r="BR94" s="91">
        <f t="shared" si="71"/>
        <v>-139.19999999999982</v>
      </c>
      <c r="BS94" s="91">
        <f t="shared" si="72"/>
        <v>-210</v>
      </c>
      <c r="BT94" s="91">
        <f t="shared" si="73"/>
        <v>-279.59999999999991</v>
      </c>
      <c r="BU94" s="91">
        <f t="shared" si="74"/>
        <v>-349.19999999999982</v>
      </c>
      <c r="BV94" s="91">
        <f t="shared" si="75"/>
        <v>-518.40000000000009</v>
      </c>
      <c r="BW94" s="91"/>
      <c r="BX94" s="91">
        <f t="shared" si="76"/>
        <v>30.400000000000091</v>
      </c>
      <c r="BY94" s="91">
        <f t="shared" si="77"/>
        <v>60.800000000000182</v>
      </c>
      <c r="BZ94" s="91">
        <f t="shared" si="78"/>
        <v>90</v>
      </c>
      <c r="CA94" s="91">
        <f t="shared" si="79"/>
        <v>120.40000000000009</v>
      </c>
      <c r="CB94" s="91">
        <f t="shared" si="80"/>
        <v>150.80000000000018</v>
      </c>
      <c r="CC94" s="91">
        <f t="shared" si="81"/>
        <v>81.599999999999909</v>
      </c>
      <c r="CD94" s="91"/>
      <c r="CF94" s="75">
        <f t="shared" si="82"/>
        <v>220</v>
      </c>
      <c r="CG94" s="92">
        <f t="shared" si="83"/>
        <v>-2.6363636363636329E-2</v>
      </c>
      <c r="CH94" s="92">
        <f t="shared" si="84"/>
        <v>-5.2727272727272657E-2</v>
      </c>
      <c r="CI94" s="92">
        <f t="shared" si="85"/>
        <v>-7.9545454545454544E-2</v>
      </c>
      <c r="CJ94" s="92">
        <f t="shared" si="86"/>
        <v>-0.10590909090909087</v>
      </c>
      <c r="CK94" s="92">
        <f t="shared" si="87"/>
        <v>-0.13227272727272721</v>
      </c>
      <c r="CL94" s="92">
        <f t="shared" si="88"/>
        <v>-0.19636363636363641</v>
      </c>
      <c r="CM94" s="92"/>
      <c r="CN94" s="92">
        <f t="shared" si="89"/>
        <v>1.0167224080267588E-2</v>
      </c>
      <c r="CO94" s="92">
        <f t="shared" si="90"/>
        <v>2.0334448160535177E-2</v>
      </c>
      <c r="CP94" s="92">
        <f t="shared" si="91"/>
        <v>3.0100334448160536E-2</v>
      </c>
      <c r="CQ94" s="92">
        <f t="shared" si="92"/>
        <v>4.0267558528428123E-2</v>
      </c>
      <c r="CR94" s="92">
        <f t="shared" si="93"/>
        <v>5.0434782608695716E-2</v>
      </c>
      <c r="CS94" s="92">
        <f t="shared" si="94"/>
        <v>2.7290969899665521E-2</v>
      </c>
      <c r="CT94" s="92"/>
    </row>
    <row r="95" spans="1:98" s="75" customFormat="1" x14ac:dyDescent="0.25">
      <c r="D95" s="72"/>
      <c r="E95" s="72"/>
      <c r="G95" s="72"/>
      <c r="H95" s="72"/>
      <c r="I95" s="72"/>
      <c r="J95" s="72"/>
      <c r="K95" s="72"/>
      <c r="AD95" s="75">
        <v>230</v>
      </c>
      <c r="AE95" s="87">
        <f t="shared" si="40"/>
        <v>2760</v>
      </c>
      <c r="AF95" s="90">
        <f t="shared" si="41"/>
        <v>2690.4</v>
      </c>
      <c r="AG95" s="90">
        <f t="shared" si="42"/>
        <v>2620.8000000000002</v>
      </c>
      <c r="AH95" s="90">
        <f t="shared" si="43"/>
        <v>2550</v>
      </c>
      <c r="AI95" s="90">
        <f t="shared" si="44"/>
        <v>2480.4</v>
      </c>
      <c r="AJ95" s="90">
        <f t="shared" si="45"/>
        <v>2410.8000000000002</v>
      </c>
      <c r="AK95" s="90">
        <f t="shared" si="46"/>
        <v>2241.6</v>
      </c>
      <c r="AL95" s="90"/>
      <c r="AN95" s="75">
        <f t="shared" si="47"/>
        <v>230</v>
      </c>
      <c r="AO95" s="87">
        <f t="shared" si="48"/>
        <v>3110</v>
      </c>
      <c r="AP95" s="87">
        <f t="shared" si="49"/>
        <v>3140.4</v>
      </c>
      <c r="AQ95" s="87">
        <f t="shared" si="50"/>
        <v>3170.8</v>
      </c>
      <c r="AR95" s="87">
        <f t="shared" si="51"/>
        <v>3200</v>
      </c>
      <c r="AS95" s="87">
        <f t="shared" si="52"/>
        <v>3230.4</v>
      </c>
      <c r="AT95" s="87">
        <f t="shared" si="53"/>
        <v>3260.8</v>
      </c>
      <c r="AU95" s="87">
        <f t="shared" si="54"/>
        <v>3191.6</v>
      </c>
      <c r="AV95" s="87"/>
      <c r="AX95" s="87">
        <f t="shared" si="55"/>
        <v>230</v>
      </c>
      <c r="AY95" s="87">
        <f t="shared" si="56"/>
        <v>-69.599999999999909</v>
      </c>
      <c r="AZ95" s="87">
        <f t="shared" si="57"/>
        <v>-139.19999999999982</v>
      </c>
      <c r="BA95" s="87">
        <f t="shared" si="58"/>
        <v>-210</v>
      </c>
      <c r="BB95" s="87">
        <f t="shared" si="59"/>
        <v>-279.59999999999991</v>
      </c>
      <c r="BC95" s="87">
        <f t="shared" si="60"/>
        <v>-349.19999999999982</v>
      </c>
      <c r="BD95" s="87">
        <f t="shared" si="61"/>
        <v>-518.40000000000009</v>
      </c>
      <c r="BE95" s="87"/>
      <c r="BG95" s="87">
        <f t="shared" si="62"/>
        <v>230</v>
      </c>
      <c r="BH95" s="87">
        <f t="shared" si="63"/>
        <v>30.400000000000091</v>
      </c>
      <c r="BI95" s="87">
        <f t="shared" si="64"/>
        <v>60.800000000000182</v>
      </c>
      <c r="BJ95" s="87">
        <f t="shared" si="65"/>
        <v>90</v>
      </c>
      <c r="BK95" s="87">
        <f t="shared" si="66"/>
        <v>120.40000000000009</v>
      </c>
      <c r="BL95" s="87">
        <f t="shared" si="67"/>
        <v>150.80000000000018</v>
      </c>
      <c r="BM95" s="87">
        <f t="shared" si="68"/>
        <v>81.599999999999909</v>
      </c>
      <c r="BN95" s="87"/>
      <c r="BP95" s="75">
        <f t="shared" si="69"/>
        <v>230</v>
      </c>
      <c r="BQ95" s="91">
        <f t="shared" si="70"/>
        <v>-69.599999999999909</v>
      </c>
      <c r="BR95" s="91">
        <f t="shared" si="71"/>
        <v>-139.19999999999982</v>
      </c>
      <c r="BS95" s="91">
        <f t="shared" si="72"/>
        <v>-210</v>
      </c>
      <c r="BT95" s="91">
        <f t="shared" si="73"/>
        <v>-279.59999999999991</v>
      </c>
      <c r="BU95" s="91">
        <f t="shared" si="74"/>
        <v>-349.19999999999982</v>
      </c>
      <c r="BV95" s="91">
        <f t="shared" si="75"/>
        <v>-518.40000000000009</v>
      </c>
      <c r="BW95" s="91"/>
      <c r="BX95" s="91">
        <f t="shared" si="76"/>
        <v>30.400000000000091</v>
      </c>
      <c r="BY95" s="91">
        <f t="shared" si="77"/>
        <v>60.800000000000182</v>
      </c>
      <c r="BZ95" s="91">
        <f t="shared" si="78"/>
        <v>90</v>
      </c>
      <c r="CA95" s="91">
        <f t="shared" si="79"/>
        <v>120.40000000000009</v>
      </c>
      <c r="CB95" s="91">
        <f t="shared" si="80"/>
        <v>150.80000000000018</v>
      </c>
      <c r="CC95" s="91">
        <f t="shared" si="81"/>
        <v>81.599999999999909</v>
      </c>
      <c r="CD95" s="91"/>
      <c r="CF95" s="75">
        <f t="shared" si="82"/>
        <v>230</v>
      </c>
      <c r="CG95" s="92">
        <f t="shared" si="83"/>
        <v>-2.5217391304347792E-2</v>
      </c>
      <c r="CH95" s="92">
        <f t="shared" si="84"/>
        <v>-5.0434782608695584E-2</v>
      </c>
      <c r="CI95" s="92">
        <f t="shared" si="85"/>
        <v>-7.6086956521739135E-2</v>
      </c>
      <c r="CJ95" s="92">
        <f t="shared" si="86"/>
        <v>-0.10130434782608692</v>
      </c>
      <c r="CK95" s="92">
        <f t="shared" si="87"/>
        <v>-0.12652173913043471</v>
      </c>
      <c r="CL95" s="92">
        <f t="shared" si="88"/>
        <v>-0.18782608695652178</v>
      </c>
      <c r="CM95" s="92"/>
      <c r="CN95" s="92">
        <f t="shared" si="89"/>
        <v>9.7749196141479391E-3</v>
      </c>
      <c r="CO95" s="92">
        <f t="shared" si="90"/>
        <v>1.9549839228295878E-2</v>
      </c>
      <c r="CP95" s="92">
        <f t="shared" si="91"/>
        <v>2.8938906752411574E-2</v>
      </c>
      <c r="CQ95" s="92">
        <f t="shared" si="92"/>
        <v>3.8713826366559512E-2</v>
      </c>
      <c r="CR95" s="92">
        <f t="shared" si="93"/>
        <v>4.8488745980707453E-2</v>
      </c>
      <c r="CS95" s="92">
        <f t="shared" si="94"/>
        <v>2.6237942122186466E-2</v>
      </c>
      <c r="CT95" s="92"/>
    </row>
    <row r="96" spans="1:98" s="75" customFormat="1" x14ac:dyDescent="0.25">
      <c r="AD96" s="75">
        <v>240</v>
      </c>
      <c r="AE96" s="87">
        <f t="shared" si="40"/>
        <v>2880</v>
      </c>
      <c r="AF96" s="90">
        <f t="shared" si="41"/>
        <v>2810.4</v>
      </c>
      <c r="AG96" s="90">
        <f t="shared" si="42"/>
        <v>2740.8</v>
      </c>
      <c r="AH96" s="90">
        <f t="shared" si="43"/>
        <v>2670</v>
      </c>
      <c r="AI96" s="90">
        <f t="shared" si="44"/>
        <v>2600.4</v>
      </c>
      <c r="AJ96" s="90">
        <f t="shared" si="45"/>
        <v>2530.8000000000002</v>
      </c>
      <c r="AK96" s="90">
        <f t="shared" si="46"/>
        <v>2361.6</v>
      </c>
      <c r="AL96" s="90"/>
      <c r="AN96" s="75">
        <f t="shared" si="47"/>
        <v>240</v>
      </c>
      <c r="AO96" s="87">
        <f t="shared" si="48"/>
        <v>3230</v>
      </c>
      <c r="AP96" s="87">
        <f t="shared" si="49"/>
        <v>3260.4</v>
      </c>
      <c r="AQ96" s="87">
        <f t="shared" si="50"/>
        <v>3290.8</v>
      </c>
      <c r="AR96" s="87">
        <f t="shared" si="51"/>
        <v>3320</v>
      </c>
      <c r="AS96" s="87">
        <f t="shared" si="52"/>
        <v>3350.4</v>
      </c>
      <c r="AT96" s="87">
        <f t="shared" si="53"/>
        <v>3380.8</v>
      </c>
      <c r="AU96" s="87">
        <f t="shared" si="54"/>
        <v>3311.6</v>
      </c>
      <c r="AV96" s="87"/>
      <c r="AX96" s="87">
        <f t="shared" si="55"/>
        <v>240</v>
      </c>
      <c r="AY96" s="87">
        <f t="shared" si="56"/>
        <v>-69.599999999999909</v>
      </c>
      <c r="AZ96" s="87">
        <f t="shared" si="57"/>
        <v>-139.19999999999982</v>
      </c>
      <c r="BA96" s="87">
        <f t="shared" si="58"/>
        <v>-210</v>
      </c>
      <c r="BB96" s="87">
        <f t="shared" si="59"/>
        <v>-279.59999999999991</v>
      </c>
      <c r="BC96" s="87">
        <f t="shared" si="60"/>
        <v>-349.19999999999982</v>
      </c>
      <c r="BD96" s="87">
        <f t="shared" si="61"/>
        <v>-518.40000000000009</v>
      </c>
      <c r="BE96" s="87"/>
      <c r="BG96" s="87">
        <f t="shared" si="62"/>
        <v>240</v>
      </c>
      <c r="BH96" s="87">
        <f t="shared" si="63"/>
        <v>30.400000000000091</v>
      </c>
      <c r="BI96" s="87">
        <f t="shared" si="64"/>
        <v>60.800000000000182</v>
      </c>
      <c r="BJ96" s="87">
        <f t="shared" si="65"/>
        <v>90</v>
      </c>
      <c r="BK96" s="87">
        <f t="shared" si="66"/>
        <v>120.40000000000009</v>
      </c>
      <c r="BL96" s="87">
        <f t="shared" si="67"/>
        <v>150.80000000000018</v>
      </c>
      <c r="BM96" s="87">
        <f t="shared" si="68"/>
        <v>81.599999999999909</v>
      </c>
      <c r="BN96" s="87"/>
      <c r="BP96" s="75">
        <f t="shared" si="69"/>
        <v>240</v>
      </c>
      <c r="BQ96" s="91">
        <f t="shared" si="70"/>
        <v>-69.599999999999909</v>
      </c>
      <c r="BR96" s="91">
        <f t="shared" si="71"/>
        <v>-139.19999999999982</v>
      </c>
      <c r="BS96" s="91">
        <f t="shared" si="72"/>
        <v>-210</v>
      </c>
      <c r="BT96" s="91">
        <f t="shared" si="73"/>
        <v>-279.59999999999991</v>
      </c>
      <c r="BU96" s="91">
        <f t="shared" si="74"/>
        <v>-349.19999999999982</v>
      </c>
      <c r="BV96" s="91">
        <f t="shared" si="75"/>
        <v>-518.40000000000009</v>
      </c>
      <c r="BW96" s="91"/>
      <c r="BX96" s="91">
        <f t="shared" si="76"/>
        <v>30.400000000000091</v>
      </c>
      <c r="BY96" s="91">
        <f t="shared" si="77"/>
        <v>60.800000000000182</v>
      </c>
      <c r="BZ96" s="91">
        <f t="shared" si="78"/>
        <v>90</v>
      </c>
      <c r="CA96" s="91">
        <f t="shared" si="79"/>
        <v>120.40000000000009</v>
      </c>
      <c r="CB96" s="91">
        <f t="shared" si="80"/>
        <v>150.80000000000018</v>
      </c>
      <c r="CC96" s="91">
        <f t="shared" si="81"/>
        <v>81.599999999999909</v>
      </c>
      <c r="CD96" s="91"/>
      <c r="CF96" s="75">
        <f t="shared" si="82"/>
        <v>240</v>
      </c>
      <c r="CG96" s="92">
        <f t="shared" si="83"/>
        <v>-2.4166666666666635E-2</v>
      </c>
      <c r="CH96" s="92">
        <f t="shared" si="84"/>
        <v>-4.833333333333327E-2</v>
      </c>
      <c r="CI96" s="92">
        <f t="shared" si="85"/>
        <v>-7.2916666666666671E-2</v>
      </c>
      <c r="CJ96" s="92">
        <f t="shared" si="86"/>
        <v>-9.7083333333333299E-2</v>
      </c>
      <c r="CK96" s="92">
        <f t="shared" si="87"/>
        <v>-0.12124999999999994</v>
      </c>
      <c r="CL96" s="92">
        <f t="shared" si="88"/>
        <v>-0.18000000000000002</v>
      </c>
      <c r="CM96" s="92"/>
      <c r="CN96" s="92">
        <f t="shared" si="89"/>
        <v>9.4117647058823816E-3</v>
      </c>
      <c r="CO96" s="92">
        <f t="shared" si="90"/>
        <v>1.8823529411764763E-2</v>
      </c>
      <c r="CP96" s="92">
        <f t="shared" si="91"/>
        <v>2.7863777089783281E-2</v>
      </c>
      <c r="CQ96" s="92">
        <f t="shared" si="92"/>
        <v>3.7275541795665661E-2</v>
      </c>
      <c r="CR96" s="92">
        <f t="shared" si="93"/>
        <v>4.6687306501548044E-2</v>
      </c>
      <c r="CS96" s="92">
        <f t="shared" si="94"/>
        <v>2.5263157894736814E-2</v>
      </c>
      <c r="CT96" s="92"/>
    </row>
    <row r="97" spans="1:98" s="68" customFormat="1" x14ac:dyDescent="0.25">
      <c r="A97" s="76" t="str">
        <f>"G1 Gain (-) ou perte (+) par an en frs en fonction des prestations annuelles et de la franchise choisie pour une prime mensuelle de base de "&amp;F11&amp;" frs par rapport au total à payer avec la franchise ordinaire de 0 frs"</f>
        <v>G1 Gain (-) ou perte (+) par an en frs en fonction des prestations annuelles et de la franchise choisie pour une prime mensuelle de base de 82.1 frs par rapport au total à payer avec la franchise ordinaire de 0 frs</v>
      </c>
      <c r="AD97" s="75">
        <v>250</v>
      </c>
      <c r="AE97" s="87">
        <f t="shared" si="40"/>
        <v>3000</v>
      </c>
      <c r="AF97" s="90">
        <f t="shared" si="41"/>
        <v>2930.4</v>
      </c>
      <c r="AG97" s="90">
        <f t="shared" si="42"/>
        <v>2860.8</v>
      </c>
      <c r="AH97" s="90">
        <f t="shared" si="43"/>
        <v>2790</v>
      </c>
      <c r="AI97" s="90">
        <f t="shared" si="44"/>
        <v>2720.4</v>
      </c>
      <c r="AJ97" s="90">
        <f t="shared" si="45"/>
        <v>2650.8</v>
      </c>
      <c r="AK97" s="90">
        <f t="shared" si="46"/>
        <v>2481.6</v>
      </c>
      <c r="AL97" s="90"/>
      <c r="AN97" s="75">
        <f t="shared" si="47"/>
        <v>250</v>
      </c>
      <c r="AO97" s="87">
        <f t="shared" si="48"/>
        <v>3350</v>
      </c>
      <c r="AP97" s="87">
        <f t="shared" si="49"/>
        <v>3380.4</v>
      </c>
      <c r="AQ97" s="87">
        <f t="shared" si="50"/>
        <v>3410.8</v>
      </c>
      <c r="AR97" s="87">
        <f t="shared" si="51"/>
        <v>3440</v>
      </c>
      <c r="AS97" s="87">
        <f t="shared" si="52"/>
        <v>3470.4</v>
      </c>
      <c r="AT97" s="87">
        <f t="shared" si="53"/>
        <v>3500.8</v>
      </c>
      <c r="AU97" s="87">
        <f t="shared" si="54"/>
        <v>3431.6</v>
      </c>
      <c r="AV97" s="87"/>
      <c r="AX97" s="87">
        <f t="shared" si="55"/>
        <v>250</v>
      </c>
      <c r="AY97" s="87">
        <f t="shared" si="56"/>
        <v>-69.599999999999909</v>
      </c>
      <c r="AZ97" s="87">
        <f t="shared" si="57"/>
        <v>-139.19999999999982</v>
      </c>
      <c r="BA97" s="87">
        <f t="shared" si="58"/>
        <v>-210</v>
      </c>
      <c r="BB97" s="87">
        <f t="shared" si="59"/>
        <v>-279.59999999999991</v>
      </c>
      <c r="BC97" s="87">
        <f t="shared" si="60"/>
        <v>-349.19999999999982</v>
      </c>
      <c r="BD97" s="87">
        <f t="shared" si="61"/>
        <v>-518.40000000000009</v>
      </c>
      <c r="BE97" s="87"/>
      <c r="BF97" s="75"/>
      <c r="BG97" s="87">
        <f t="shared" si="62"/>
        <v>250</v>
      </c>
      <c r="BH97" s="87">
        <f t="shared" si="63"/>
        <v>30.400000000000091</v>
      </c>
      <c r="BI97" s="87">
        <f t="shared" si="64"/>
        <v>60.800000000000182</v>
      </c>
      <c r="BJ97" s="87">
        <f t="shared" si="65"/>
        <v>90</v>
      </c>
      <c r="BK97" s="87">
        <f t="shared" si="66"/>
        <v>120.40000000000009</v>
      </c>
      <c r="BL97" s="87">
        <f t="shared" si="67"/>
        <v>150.80000000000018</v>
      </c>
      <c r="BM97" s="87">
        <f t="shared" si="68"/>
        <v>81.599999999999909</v>
      </c>
      <c r="BN97" s="87"/>
      <c r="BP97" s="75">
        <f t="shared" si="69"/>
        <v>250</v>
      </c>
      <c r="BQ97" s="91">
        <f t="shared" si="70"/>
        <v>-69.599999999999909</v>
      </c>
      <c r="BR97" s="91">
        <f t="shared" si="71"/>
        <v>-139.19999999999982</v>
      </c>
      <c r="BS97" s="91">
        <f t="shared" si="72"/>
        <v>-210</v>
      </c>
      <c r="BT97" s="91">
        <f t="shared" si="73"/>
        <v>-279.59999999999991</v>
      </c>
      <c r="BU97" s="91">
        <f t="shared" si="74"/>
        <v>-349.19999999999982</v>
      </c>
      <c r="BV97" s="91">
        <f t="shared" si="75"/>
        <v>-518.40000000000009</v>
      </c>
      <c r="BW97" s="91"/>
      <c r="BX97" s="91">
        <f t="shared" si="76"/>
        <v>30.400000000000091</v>
      </c>
      <c r="BY97" s="91">
        <f t="shared" si="77"/>
        <v>60.800000000000182</v>
      </c>
      <c r="BZ97" s="91">
        <f t="shared" si="78"/>
        <v>90</v>
      </c>
      <c r="CA97" s="91">
        <f t="shared" si="79"/>
        <v>120.40000000000009</v>
      </c>
      <c r="CB97" s="91">
        <f t="shared" si="80"/>
        <v>150.80000000000018</v>
      </c>
      <c r="CC97" s="91">
        <f t="shared" si="81"/>
        <v>81.599999999999909</v>
      </c>
      <c r="CD97" s="91"/>
      <c r="CF97" s="75">
        <f t="shared" si="82"/>
        <v>250</v>
      </c>
      <c r="CG97" s="92">
        <f t="shared" si="83"/>
        <v>-2.3199999999999971E-2</v>
      </c>
      <c r="CH97" s="92">
        <f t="shared" si="84"/>
        <v>-4.6399999999999941E-2</v>
      </c>
      <c r="CI97" s="92">
        <f t="shared" si="85"/>
        <v>-7.0000000000000007E-2</v>
      </c>
      <c r="CJ97" s="92">
        <f t="shared" si="86"/>
        <v>-9.3199999999999963E-2</v>
      </c>
      <c r="CK97" s="92">
        <f t="shared" si="87"/>
        <v>-0.11639999999999993</v>
      </c>
      <c r="CL97" s="92">
        <f t="shared" si="88"/>
        <v>-0.17280000000000004</v>
      </c>
      <c r="CM97" s="92"/>
      <c r="CN97" s="92">
        <f t="shared" si="89"/>
        <v>9.0746268656716686E-3</v>
      </c>
      <c r="CO97" s="92">
        <f t="shared" si="90"/>
        <v>1.8149253731343337E-2</v>
      </c>
      <c r="CP97" s="92">
        <f t="shared" si="91"/>
        <v>2.6865671641791045E-2</v>
      </c>
      <c r="CQ97" s="92">
        <f t="shared" si="92"/>
        <v>3.5940298507462713E-2</v>
      </c>
      <c r="CR97" s="92">
        <f t="shared" si="93"/>
        <v>4.5014925373134382E-2</v>
      </c>
      <c r="CS97" s="92">
        <f t="shared" si="94"/>
        <v>2.4358208955223854E-2</v>
      </c>
      <c r="CT97" s="92"/>
    </row>
    <row r="98" spans="1:98" s="75" customFormat="1" x14ac:dyDescent="0.25">
      <c r="A98" s="76" t="str">
        <f>"G2 Gain (-) ou perte (+) par an en % en fonction des prestations annuelles et de la franchise choisie pour une prime mensuelle de base de "&amp;F11&amp;" frs par rapport au total à payer avec la franchise ordinaire de 0 frs "</f>
        <v xml:space="preserve">G2 Gain (-) ou perte (+) par an en % en fonction des prestations annuelles et de la franchise choisie pour une prime mensuelle de base de 82.1 frs par rapport au total à payer avec la franchise ordinaire de 0 frs </v>
      </c>
      <c r="AD98" s="75">
        <v>260</v>
      </c>
      <c r="AE98" s="87">
        <f t="shared" si="40"/>
        <v>3120</v>
      </c>
      <c r="AF98" s="90">
        <f t="shared" si="41"/>
        <v>3050.4</v>
      </c>
      <c r="AG98" s="90">
        <f t="shared" si="42"/>
        <v>2980.8</v>
      </c>
      <c r="AH98" s="90">
        <f t="shared" si="43"/>
        <v>2910</v>
      </c>
      <c r="AI98" s="90">
        <f t="shared" si="44"/>
        <v>2840.4</v>
      </c>
      <c r="AJ98" s="90">
        <f t="shared" si="45"/>
        <v>2770.8</v>
      </c>
      <c r="AK98" s="90">
        <f t="shared" si="46"/>
        <v>2601.6</v>
      </c>
      <c r="AL98" s="90"/>
      <c r="AN98" s="75">
        <f t="shared" si="47"/>
        <v>260</v>
      </c>
      <c r="AO98" s="87">
        <f t="shared" si="48"/>
        <v>3470</v>
      </c>
      <c r="AP98" s="87">
        <f t="shared" si="49"/>
        <v>3500.4</v>
      </c>
      <c r="AQ98" s="87">
        <f t="shared" si="50"/>
        <v>3530.8</v>
      </c>
      <c r="AR98" s="87">
        <f t="shared" si="51"/>
        <v>3560</v>
      </c>
      <c r="AS98" s="87">
        <f t="shared" si="52"/>
        <v>3590.4</v>
      </c>
      <c r="AT98" s="87">
        <f t="shared" si="53"/>
        <v>3620.8</v>
      </c>
      <c r="AU98" s="87">
        <f t="shared" si="54"/>
        <v>3551.6</v>
      </c>
      <c r="AV98" s="87"/>
      <c r="AX98" s="87">
        <f t="shared" si="55"/>
        <v>260</v>
      </c>
      <c r="AY98" s="87">
        <f t="shared" si="56"/>
        <v>-69.599999999999909</v>
      </c>
      <c r="AZ98" s="87">
        <f t="shared" si="57"/>
        <v>-139.19999999999982</v>
      </c>
      <c r="BA98" s="87">
        <f t="shared" si="58"/>
        <v>-210</v>
      </c>
      <c r="BB98" s="87">
        <f t="shared" si="59"/>
        <v>-279.59999999999991</v>
      </c>
      <c r="BC98" s="87">
        <f t="shared" si="60"/>
        <v>-349.19999999999982</v>
      </c>
      <c r="BD98" s="87">
        <f t="shared" si="61"/>
        <v>-518.40000000000009</v>
      </c>
      <c r="BE98" s="87"/>
      <c r="BG98" s="87">
        <f t="shared" si="62"/>
        <v>260</v>
      </c>
      <c r="BH98" s="87">
        <f t="shared" si="63"/>
        <v>30.400000000000091</v>
      </c>
      <c r="BI98" s="87">
        <f t="shared" si="64"/>
        <v>60.800000000000182</v>
      </c>
      <c r="BJ98" s="87">
        <f t="shared" si="65"/>
        <v>90</v>
      </c>
      <c r="BK98" s="87">
        <f t="shared" si="66"/>
        <v>120.40000000000009</v>
      </c>
      <c r="BL98" s="87">
        <f t="shared" si="67"/>
        <v>150.80000000000018</v>
      </c>
      <c r="BM98" s="87">
        <f t="shared" si="68"/>
        <v>81.599999999999909</v>
      </c>
      <c r="BN98" s="87"/>
      <c r="BP98" s="75">
        <f t="shared" si="69"/>
        <v>260</v>
      </c>
      <c r="BQ98" s="91">
        <f t="shared" si="70"/>
        <v>-69.599999999999909</v>
      </c>
      <c r="BR98" s="91">
        <f t="shared" si="71"/>
        <v>-139.19999999999982</v>
      </c>
      <c r="BS98" s="91">
        <f t="shared" si="72"/>
        <v>-210</v>
      </c>
      <c r="BT98" s="91">
        <f t="shared" si="73"/>
        <v>-279.59999999999991</v>
      </c>
      <c r="BU98" s="91">
        <f t="shared" si="74"/>
        <v>-349.19999999999982</v>
      </c>
      <c r="BV98" s="91">
        <f t="shared" si="75"/>
        <v>-518.40000000000009</v>
      </c>
      <c r="BW98" s="91"/>
      <c r="BX98" s="91">
        <f t="shared" si="76"/>
        <v>30.400000000000091</v>
      </c>
      <c r="BY98" s="91">
        <f t="shared" si="77"/>
        <v>60.800000000000182</v>
      </c>
      <c r="BZ98" s="91">
        <f t="shared" si="78"/>
        <v>90</v>
      </c>
      <c r="CA98" s="91">
        <f t="shared" si="79"/>
        <v>120.40000000000009</v>
      </c>
      <c r="CB98" s="91">
        <f t="shared" si="80"/>
        <v>150.80000000000018</v>
      </c>
      <c r="CC98" s="91">
        <f t="shared" si="81"/>
        <v>81.599999999999909</v>
      </c>
      <c r="CD98" s="91"/>
      <c r="CF98" s="75">
        <f t="shared" si="82"/>
        <v>260</v>
      </c>
      <c r="CG98" s="92">
        <f t="shared" si="83"/>
        <v>-2.2307692307692278E-2</v>
      </c>
      <c r="CH98" s="92">
        <f t="shared" si="84"/>
        <v>-4.4615384615384557E-2</v>
      </c>
      <c r="CI98" s="92">
        <f t="shared" si="85"/>
        <v>-6.7307692307692304E-2</v>
      </c>
      <c r="CJ98" s="92">
        <f t="shared" si="86"/>
        <v>-8.9615384615384583E-2</v>
      </c>
      <c r="CK98" s="92">
        <f t="shared" si="87"/>
        <v>-0.11192307692307686</v>
      </c>
      <c r="CL98" s="92">
        <f t="shared" si="88"/>
        <v>-0.16615384615384618</v>
      </c>
      <c r="CM98" s="92"/>
      <c r="CN98" s="92">
        <f t="shared" si="89"/>
        <v>8.76080691642654E-3</v>
      </c>
      <c r="CO98" s="92">
        <f t="shared" si="90"/>
        <v>1.752161383285308E-2</v>
      </c>
      <c r="CP98" s="92">
        <f t="shared" si="91"/>
        <v>2.5936599423631124E-2</v>
      </c>
      <c r="CQ98" s="92">
        <f t="shared" si="92"/>
        <v>3.4697406340057663E-2</v>
      </c>
      <c r="CR98" s="92">
        <f t="shared" si="93"/>
        <v>4.3458213256484204E-2</v>
      </c>
      <c r="CS98" s="92">
        <f t="shared" si="94"/>
        <v>2.3515850144092194E-2</v>
      </c>
      <c r="CT98" s="92"/>
    </row>
    <row r="99" spans="1:98" s="75" customFormat="1" x14ac:dyDescent="0.25">
      <c r="A99" s="145" t="str">
        <f>"G Gain (-) ou perte (+) par an en frs en fonction des prestations annuelles et de la franchise choisie pour une prime mensuelle de base de "&amp;F11&amp;" frs par rapport au total à payer avec la franchise ordinaire de 0 frs"</f>
        <v>G Gain (-) ou perte (+) par an en frs en fonction des prestations annuelles et de la franchise choisie pour une prime mensuelle de base de 82.1 frs par rapport au total à payer avec la franchise ordinaire de 0 frs</v>
      </c>
      <c r="AD99" s="75">
        <v>270</v>
      </c>
      <c r="AE99" s="87">
        <f t="shared" si="40"/>
        <v>3240</v>
      </c>
      <c r="AF99" s="90">
        <f t="shared" si="41"/>
        <v>3170.4</v>
      </c>
      <c r="AG99" s="90">
        <f t="shared" si="42"/>
        <v>3100.8</v>
      </c>
      <c r="AH99" s="90">
        <f t="shared" si="43"/>
        <v>3030</v>
      </c>
      <c r="AI99" s="90">
        <f t="shared" si="44"/>
        <v>2960.4</v>
      </c>
      <c r="AJ99" s="90">
        <f t="shared" si="45"/>
        <v>2890.8</v>
      </c>
      <c r="AK99" s="90">
        <f t="shared" si="46"/>
        <v>2721.6</v>
      </c>
      <c r="AL99" s="90"/>
      <c r="AN99" s="75">
        <f t="shared" si="47"/>
        <v>270</v>
      </c>
      <c r="AO99" s="87">
        <f t="shared" si="48"/>
        <v>3590</v>
      </c>
      <c r="AP99" s="87">
        <f t="shared" si="49"/>
        <v>3620.4</v>
      </c>
      <c r="AQ99" s="87">
        <f t="shared" si="50"/>
        <v>3650.8</v>
      </c>
      <c r="AR99" s="87">
        <f t="shared" si="51"/>
        <v>3680</v>
      </c>
      <c r="AS99" s="87">
        <f t="shared" si="52"/>
        <v>3710.4</v>
      </c>
      <c r="AT99" s="87">
        <f t="shared" si="53"/>
        <v>3740.8</v>
      </c>
      <c r="AU99" s="87">
        <f t="shared" si="54"/>
        <v>3671.6</v>
      </c>
      <c r="AV99" s="87"/>
      <c r="AX99" s="87">
        <f t="shared" si="55"/>
        <v>270</v>
      </c>
      <c r="AY99" s="87">
        <f t="shared" si="56"/>
        <v>-69.599999999999909</v>
      </c>
      <c r="AZ99" s="87">
        <f t="shared" si="57"/>
        <v>-139.19999999999982</v>
      </c>
      <c r="BA99" s="87">
        <f t="shared" si="58"/>
        <v>-210</v>
      </c>
      <c r="BB99" s="87">
        <f t="shared" si="59"/>
        <v>-279.59999999999991</v>
      </c>
      <c r="BC99" s="87">
        <f t="shared" si="60"/>
        <v>-349.19999999999982</v>
      </c>
      <c r="BD99" s="87">
        <f t="shared" si="61"/>
        <v>-518.40000000000009</v>
      </c>
      <c r="BE99" s="87"/>
      <c r="BG99" s="87">
        <f t="shared" si="62"/>
        <v>270</v>
      </c>
      <c r="BH99" s="87">
        <f t="shared" si="63"/>
        <v>30.400000000000091</v>
      </c>
      <c r="BI99" s="87">
        <f t="shared" si="64"/>
        <v>60.800000000000182</v>
      </c>
      <c r="BJ99" s="87">
        <f t="shared" si="65"/>
        <v>90</v>
      </c>
      <c r="BK99" s="87">
        <f t="shared" si="66"/>
        <v>120.40000000000009</v>
      </c>
      <c r="BL99" s="87">
        <f t="shared" si="67"/>
        <v>150.80000000000018</v>
      </c>
      <c r="BM99" s="87">
        <f t="shared" si="68"/>
        <v>81.599999999999909</v>
      </c>
      <c r="BN99" s="87"/>
      <c r="BP99" s="75">
        <f t="shared" si="69"/>
        <v>270</v>
      </c>
      <c r="BQ99" s="91">
        <f t="shared" si="70"/>
        <v>-69.599999999999909</v>
      </c>
      <c r="BR99" s="91">
        <f t="shared" si="71"/>
        <v>-139.19999999999982</v>
      </c>
      <c r="BS99" s="91">
        <f t="shared" si="72"/>
        <v>-210</v>
      </c>
      <c r="BT99" s="91">
        <f t="shared" si="73"/>
        <v>-279.59999999999991</v>
      </c>
      <c r="BU99" s="91">
        <f t="shared" si="74"/>
        <v>-349.19999999999982</v>
      </c>
      <c r="BV99" s="91">
        <f t="shared" si="75"/>
        <v>-518.40000000000009</v>
      </c>
      <c r="BW99" s="91"/>
      <c r="BX99" s="91">
        <f t="shared" si="76"/>
        <v>30.400000000000091</v>
      </c>
      <c r="BY99" s="91">
        <f t="shared" si="77"/>
        <v>60.800000000000182</v>
      </c>
      <c r="BZ99" s="91">
        <f t="shared" si="78"/>
        <v>90</v>
      </c>
      <c r="CA99" s="91">
        <f t="shared" si="79"/>
        <v>120.40000000000009</v>
      </c>
      <c r="CB99" s="91">
        <f t="shared" si="80"/>
        <v>150.80000000000018</v>
      </c>
      <c r="CC99" s="91">
        <f t="shared" si="81"/>
        <v>81.599999999999909</v>
      </c>
      <c r="CD99" s="91"/>
      <c r="CF99" s="75">
        <f t="shared" si="82"/>
        <v>270</v>
      </c>
      <c r="CG99" s="92">
        <f t="shared" si="83"/>
        <v>-2.1481481481481452E-2</v>
      </c>
      <c r="CH99" s="92">
        <f t="shared" si="84"/>
        <v>-4.2962962962962904E-2</v>
      </c>
      <c r="CI99" s="92">
        <f t="shared" si="85"/>
        <v>-6.4814814814814811E-2</v>
      </c>
      <c r="CJ99" s="92">
        <f t="shared" si="86"/>
        <v>-8.6296296296296274E-2</v>
      </c>
      <c r="CK99" s="92">
        <f t="shared" si="87"/>
        <v>-0.10777777777777772</v>
      </c>
      <c r="CL99" s="92">
        <f t="shared" si="88"/>
        <v>-0.16000000000000003</v>
      </c>
      <c r="CM99" s="92"/>
      <c r="CN99" s="92">
        <f t="shared" si="89"/>
        <v>8.4679665738161807E-3</v>
      </c>
      <c r="CO99" s="92">
        <f t="shared" si="90"/>
        <v>1.6935933147632361E-2</v>
      </c>
      <c r="CP99" s="92">
        <f t="shared" si="91"/>
        <v>2.5069637883008356E-2</v>
      </c>
      <c r="CQ99" s="92">
        <f t="shared" si="92"/>
        <v>3.3537604456824535E-2</v>
      </c>
      <c r="CR99" s="92">
        <f t="shared" si="93"/>
        <v>4.2005571030640718E-2</v>
      </c>
      <c r="CS99" s="92">
        <f t="shared" si="94"/>
        <v>2.2729805013927552E-2</v>
      </c>
      <c r="CT99" s="92"/>
    </row>
    <row r="100" spans="1:98" s="75" customFormat="1" x14ac:dyDescent="0.25">
      <c r="A100" s="145" t="str">
        <f>"G Gain (-) ou perte (+) par an en % en fonction des prestations annuelles et de la franchise choisie pour une prime mensuelle de base de "&amp;F11&amp;" frs par rapport au total à payer avec la franchise ordinaire de 0 frs "</f>
        <v xml:space="preserve">G Gain (-) ou perte (+) par an en % en fonction des prestations annuelles et de la franchise choisie pour une prime mensuelle de base de 82.1 frs par rapport au total à payer avec la franchise ordinaire de 0 frs </v>
      </c>
      <c r="AD100" s="75">
        <v>280</v>
      </c>
      <c r="AE100" s="87">
        <f t="shared" si="40"/>
        <v>3360</v>
      </c>
      <c r="AF100" s="90">
        <f t="shared" si="41"/>
        <v>3290.4</v>
      </c>
      <c r="AG100" s="90">
        <f t="shared" si="42"/>
        <v>3220.8</v>
      </c>
      <c r="AH100" s="90">
        <f t="shared" si="43"/>
        <v>3150</v>
      </c>
      <c r="AI100" s="90">
        <f t="shared" si="44"/>
        <v>3080.4</v>
      </c>
      <c r="AJ100" s="90">
        <f t="shared" si="45"/>
        <v>3010.8</v>
      </c>
      <c r="AK100" s="90">
        <f t="shared" si="46"/>
        <v>2841.6</v>
      </c>
      <c r="AL100" s="90"/>
      <c r="AN100" s="75">
        <f t="shared" si="47"/>
        <v>280</v>
      </c>
      <c r="AO100" s="87">
        <f t="shared" si="48"/>
        <v>3710</v>
      </c>
      <c r="AP100" s="87">
        <f t="shared" si="49"/>
        <v>3740.4</v>
      </c>
      <c r="AQ100" s="87">
        <f t="shared" si="50"/>
        <v>3770.8</v>
      </c>
      <c r="AR100" s="87">
        <f t="shared" si="51"/>
        <v>3800</v>
      </c>
      <c r="AS100" s="87">
        <f t="shared" si="52"/>
        <v>3830.4</v>
      </c>
      <c r="AT100" s="87">
        <f t="shared" si="53"/>
        <v>3860.8</v>
      </c>
      <c r="AU100" s="87">
        <f t="shared" si="54"/>
        <v>3791.6</v>
      </c>
      <c r="AV100" s="87"/>
      <c r="AX100" s="87">
        <f t="shared" si="55"/>
        <v>280</v>
      </c>
      <c r="AY100" s="87">
        <f t="shared" si="56"/>
        <v>-69.599999999999909</v>
      </c>
      <c r="AZ100" s="87">
        <f t="shared" si="57"/>
        <v>-139.19999999999982</v>
      </c>
      <c r="BA100" s="87">
        <f t="shared" si="58"/>
        <v>-210</v>
      </c>
      <c r="BB100" s="87">
        <f t="shared" si="59"/>
        <v>-279.59999999999991</v>
      </c>
      <c r="BC100" s="87">
        <f t="shared" si="60"/>
        <v>-349.19999999999982</v>
      </c>
      <c r="BD100" s="87">
        <f t="shared" si="61"/>
        <v>-518.40000000000009</v>
      </c>
      <c r="BE100" s="87"/>
      <c r="BG100" s="87">
        <f t="shared" si="62"/>
        <v>280</v>
      </c>
      <c r="BH100" s="87">
        <f t="shared" si="63"/>
        <v>30.400000000000091</v>
      </c>
      <c r="BI100" s="87">
        <f t="shared" si="64"/>
        <v>60.800000000000182</v>
      </c>
      <c r="BJ100" s="87">
        <f t="shared" si="65"/>
        <v>90</v>
      </c>
      <c r="BK100" s="87">
        <f t="shared" si="66"/>
        <v>120.40000000000009</v>
      </c>
      <c r="BL100" s="87">
        <f t="shared" si="67"/>
        <v>150.80000000000018</v>
      </c>
      <c r="BM100" s="87">
        <f t="shared" si="68"/>
        <v>81.599999999999909</v>
      </c>
      <c r="BN100" s="87"/>
      <c r="BP100" s="75">
        <f t="shared" si="69"/>
        <v>280</v>
      </c>
      <c r="BQ100" s="91">
        <f t="shared" si="70"/>
        <v>-69.599999999999909</v>
      </c>
      <c r="BR100" s="91">
        <f t="shared" si="71"/>
        <v>-139.19999999999982</v>
      </c>
      <c r="BS100" s="91">
        <f t="shared" si="72"/>
        <v>-210</v>
      </c>
      <c r="BT100" s="91">
        <f t="shared" si="73"/>
        <v>-279.59999999999991</v>
      </c>
      <c r="BU100" s="91">
        <f t="shared" si="74"/>
        <v>-349.19999999999982</v>
      </c>
      <c r="BV100" s="91">
        <f t="shared" si="75"/>
        <v>-518.40000000000009</v>
      </c>
      <c r="BW100" s="91"/>
      <c r="BX100" s="91">
        <f t="shared" si="76"/>
        <v>30.400000000000091</v>
      </c>
      <c r="BY100" s="91">
        <f t="shared" si="77"/>
        <v>60.800000000000182</v>
      </c>
      <c r="BZ100" s="91">
        <f t="shared" si="78"/>
        <v>90</v>
      </c>
      <c r="CA100" s="91">
        <f t="shared" si="79"/>
        <v>120.40000000000009</v>
      </c>
      <c r="CB100" s="91">
        <f t="shared" si="80"/>
        <v>150.80000000000018</v>
      </c>
      <c r="CC100" s="91">
        <f t="shared" si="81"/>
        <v>81.599999999999909</v>
      </c>
      <c r="CD100" s="91"/>
      <c r="CF100" s="75">
        <f t="shared" si="82"/>
        <v>280</v>
      </c>
      <c r="CG100" s="92">
        <f t="shared" si="83"/>
        <v>-2.0714285714285689E-2</v>
      </c>
      <c r="CH100" s="92">
        <f t="shared" si="84"/>
        <v>-4.1428571428571377E-2</v>
      </c>
      <c r="CI100" s="92">
        <f t="shared" si="85"/>
        <v>-6.25E-2</v>
      </c>
      <c r="CJ100" s="92">
        <f t="shared" si="86"/>
        <v>-8.3214285714285685E-2</v>
      </c>
      <c r="CK100" s="92">
        <f t="shared" si="87"/>
        <v>-0.10392857142857137</v>
      </c>
      <c r="CL100" s="92">
        <f t="shared" si="88"/>
        <v>-0.1542857142857143</v>
      </c>
      <c r="CM100" s="92"/>
      <c r="CN100" s="92">
        <f t="shared" si="89"/>
        <v>8.1940700808625574E-3</v>
      </c>
      <c r="CO100" s="92">
        <f t="shared" si="90"/>
        <v>1.6388140161725115E-2</v>
      </c>
      <c r="CP100" s="92">
        <f t="shared" si="91"/>
        <v>2.4258760107816711E-2</v>
      </c>
      <c r="CQ100" s="92">
        <f t="shared" si="92"/>
        <v>3.2452830188679269E-2</v>
      </c>
      <c r="CR100" s="92">
        <f t="shared" si="93"/>
        <v>4.0646900269541826E-2</v>
      </c>
      <c r="CS100" s="92">
        <f t="shared" si="94"/>
        <v>2.1994609164420462E-2</v>
      </c>
      <c r="CT100" s="92"/>
    </row>
    <row r="101" spans="1:98" s="75" customFormat="1" x14ac:dyDescent="0.25">
      <c r="AD101" s="75">
        <v>290</v>
      </c>
      <c r="AE101" s="87">
        <f t="shared" si="40"/>
        <v>3480</v>
      </c>
      <c r="AF101" s="90">
        <f t="shared" si="41"/>
        <v>3410.4</v>
      </c>
      <c r="AG101" s="90">
        <f t="shared" si="42"/>
        <v>3340.8</v>
      </c>
      <c r="AH101" s="90">
        <f t="shared" si="43"/>
        <v>3270</v>
      </c>
      <c r="AI101" s="90">
        <f t="shared" si="44"/>
        <v>3200.4</v>
      </c>
      <c r="AJ101" s="90">
        <f t="shared" si="45"/>
        <v>3130.8</v>
      </c>
      <c r="AK101" s="90">
        <f t="shared" si="46"/>
        <v>2961.6</v>
      </c>
      <c r="AL101" s="90"/>
      <c r="AN101" s="75">
        <f t="shared" si="47"/>
        <v>290</v>
      </c>
      <c r="AO101" s="87">
        <f t="shared" si="48"/>
        <v>3830</v>
      </c>
      <c r="AP101" s="87">
        <f t="shared" si="49"/>
        <v>3860.4</v>
      </c>
      <c r="AQ101" s="87">
        <f t="shared" si="50"/>
        <v>3890.8</v>
      </c>
      <c r="AR101" s="87">
        <f t="shared" si="51"/>
        <v>3920</v>
      </c>
      <c r="AS101" s="87">
        <f t="shared" si="52"/>
        <v>3950.4</v>
      </c>
      <c r="AT101" s="87">
        <f t="shared" si="53"/>
        <v>3980.8</v>
      </c>
      <c r="AU101" s="87">
        <f t="shared" si="54"/>
        <v>3911.6</v>
      </c>
      <c r="AV101" s="87"/>
      <c r="AX101" s="87">
        <f t="shared" si="55"/>
        <v>290</v>
      </c>
      <c r="AY101" s="87">
        <f t="shared" si="56"/>
        <v>-69.599999999999909</v>
      </c>
      <c r="AZ101" s="87">
        <f t="shared" si="57"/>
        <v>-139.19999999999982</v>
      </c>
      <c r="BA101" s="87">
        <f t="shared" si="58"/>
        <v>-210</v>
      </c>
      <c r="BB101" s="87">
        <f t="shared" si="59"/>
        <v>-279.59999999999991</v>
      </c>
      <c r="BC101" s="87">
        <f t="shared" si="60"/>
        <v>-349.19999999999982</v>
      </c>
      <c r="BD101" s="87">
        <f t="shared" si="61"/>
        <v>-518.40000000000009</v>
      </c>
      <c r="BE101" s="87"/>
      <c r="BG101" s="87">
        <f t="shared" si="62"/>
        <v>290</v>
      </c>
      <c r="BH101" s="87">
        <f t="shared" si="63"/>
        <v>30.400000000000091</v>
      </c>
      <c r="BI101" s="87">
        <f t="shared" si="64"/>
        <v>60.800000000000182</v>
      </c>
      <c r="BJ101" s="87">
        <f t="shared" si="65"/>
        <v>90</v>
      </c>
      <c r="BK101" s="87">
        <f t="shared" si="66"/>
        <v>120.40000000000009</v>
      </c>
      <c r="BL101" s="87">
        <f t="shared" si="67"/>
        <v>150.80000000000018</v>
      </c>
      <c r="BM101" s="87">
        <f t="shared" si="68"/>
        <v>81.599999999999909</v>
      </c>
      <c r="BN101" s="87"/>
      <c r="BP101" s="75">
        <f t="shared" si="69"/>
        <v>290</v>
      </c>
      <c r="BQ101" s="91">
        <f t="shared" si="70"/>
        <v>-69.599999999999909</v>
      </c>
      <c r="BR101" s="91">
        <f t="shared" si="71"/>
        <v>-139.19999999999982</v>
      </c>
      <c r="BS101" s="91">
        <f t="shared" si="72"/>
        <v>-210</v>
      </c>
      <c r="BT101" s="91">
        <f t="shared" si="73"/>
        <v>-279.59999999999991</v>
      </c>
      <c r="BU101" s="91">
        <f t="shared" si="74"/>
        <v>-349.19999999999982</v>
      </c>
      <c r="BV101" s="91">
        <f t="shared" si="75"/>
        <v>-518.40000000000009</v>
      </c>
      <c r="BW101" s="91"/>
      <c r="BX101" s="91">
        <f t="shared" si="76"/>
        <v>30.400000000000091</v>
      </c>
      <c r="BY101" s="91">
        <f t="shared" si="77"/>
        <v>60.800000000000182</v>
      </c>
      <c r="BZ101" s="91">
        <f t="shared" si="78"/>
        <v>90</v>
      </c>
      <c r="CA101" s="91">
        <f t="shared" si="79"/>
        <v>120.40000000000009</v>
      </c>
      <c r="CB101" s="91">
        <f t="shared" si="80"/>
        <v>150.80000000000018</v>
      </c>
      <c r="CC101" s="91">
        <f t="shared" si="81"/>
        <v>81.599999999999909</v>
      </c>
      <c r="CD101" s="91"/>
      <c r="CF101" s="75">
        <f t="shared" si="82"/>
        <v>290</v>
      </c>
      <c r="CG101" s="92">
        <f t="shared" si="83"/>
        <v>-1.9999999999999973E-2</v>
      </c>
      <c r="CH101" s="92">
        <f t="shared" si="84"/>
        <v>-3.9999999999999945E-2</v>
      </c>
      <c r="CI101" s="92">
        <f t="shared" si="85"/>
        <v>-6.0344827586206899E-2</v>
      </c>
      <c r="CJ101" s="92">
        <f t="shared" si="86"/>
        <v>-8.0344827586206868E-2</v>
      </c>
      <c r="CK101" s="92">
        <f t="shared" si="87"/>
        <v>-0.10034482758620684</v>
      </c>
      <c r="CL101" s="92">
        <f t="shared" si="88"/>
        <v>-0.14896551724137932</v>
      </c>
      <c r="CM101" s="92"/>
      <c r="CN101" s="92">
        <f t="shared" si="89"/>
        <v>7.9373368146214342E-3</v>
      </c>
      <c r="CO101" s="92">
        <f t="shared" si="90"/>
        <v>1.5874673629242868E-2</v>
      </c>
      <c r="CP101" s="92">
        <f t="shared" si="91"/>
        <v>2.3498694516971279E-2</v>
      </c>
      <c r="CQ101" s="92">
        <f t="shared" si="92"/>
        <v>3.1436031331592715E-2</v>
      </c>
      <c r="CR101" s="92">
        <f t="shared" si="93"/>
        <v>3.9373368146214144E-2</v>
      </c>
      <c r="CS101" s="92">
        <f t="shared" si="94"/>
        <v>2.1305483028720602E-2</v>
      </c>
      <c r="CT101" s="92"/>
    </row>
    <row r="102" spans="1:98" s="75" customFormat="1" x14ac:dyDescent="0.25">
      <c r="A102" s="77" t="s">
        <v>85</v>
      </c>
      <c r="AD102" s="75">
        <v>300</v>
      </c>
      <c r="AE102" s="87">
        <f t="shared" si="40"/>
        <v>3600</v>
      </c>
      <c r="AF102" s="90">
        <f t="shared" si="41"/>
        <v>3530.4</v>
      </c>
      <c r="AG102" s="90">
        <f t="shared" si="42"/>
        <v>3460.8</v>
      </c>
      <c r="AH102" s="90">
        <f t="shared" si="43"/>
        <v>3390</v>
      </c>
      <c r="AI102" s="90">
        <f t="shared" si="44"/>
        <v>3320.4</v>
      </c>
      <c r="AJ102" s="90">
        <f t="shared" si="45"/>
        <v>3250.8</v>
      </c>
      <c r="AK102" s="90">
        <f t="shared" si="46"/>
        <v>3081.6</v>
      </c>
      <c r="AL102" s="90"/>
      <c r="AN102" s="75">
        <f t="shared" si="47"/>
        <v>300</v>
      </c>
      <c r="AO102" s="87">
        <f t="shared" si="48"/>
        <v>3950</v>
      </c>
      <c r="AP102" s="87">
        <f t="shared" si="49"/>
        <v>3980.4</v>
      </c>
      <c r="AQ102" s="87">
        <f t="shared" si="50"/>
        <v>4010.8</v>
      </c>
      <c r="AR102" s="87">
        <f t="shared" si="51"/>
        <v>4040</v>
      </c>
      <c r="AS102" s="87">
        <f t="shared" si="52"/>
        <v>4070.4</v>
      </c>
      <c r="AT102" s="87">
        <f t="shared" si="53"/>
        <v>4100.8</v>
      </c>
      <c r="AU102" s="87">
        <f t="shared" si="54"/>
        <v>4031.6</v>
      </c>
      <c r="AV102" s="87"/>
      <c r="AX102" s="87">
        <f t="shared" si="55"/>
        <v>300</v>
      </c>
      <c r="AY102" s="87">
        <f t="shared" si="56"/>
        <v>-69.599999999999909</v>
      </c>
      <c r="AZ102" s="87">
        <f t="shared" si="57"/>
        <v>-139.19999999999982</v>
      </c>
      <c r="BA102" s="87">
        <f t="shared" si="58"/>
        <v>-210</v>
      </c>
      <c r="BB102" s="87">
        <f t="shared" si="59"/>
        <v>-279.59999999999991</v>
      </c>
      <c r="BC102" s="87">
        <f t="shared" si="60"/>
        <v>-349.19999999999982</v>
      </c>
      <c r="BD102" s="87">
        <f t="shared" si="61"/>
        <v>-518.40000000000009</v>
      </c>
      <c r="BE102" s="87"/>
      <c r="BG102" s="87">
        <f t="shared" si="62"/>
        <v>300</v>
      </c>
      <c r="BH102" s="87">
        <f t="shared" si="63"/>
        <v>30.400000000000091</v>
      </c>
      <c r="BI102" s="87">
        <f t="shared" si="64"/>
        <v>60.800000000000182</v>
      </c>
      <c r="BJ102" s="87">
        <f t="shared" si="65"/>
        <v>90</v>
      </c>
      <c r="BK102" s="87">
        <f t="shared" si="66"/>
        <v>120.40000000000009</v>
      </c>
      <c r="BL102" s="87">
        <f t="shared" si="67"/>
        <v>150.80000000000018</v>
      </c>
      <c r="BM102" s="87">
        <f t="shared" si="68"/>
        <v>81.599999999999909</v>
      </c>
      <c r="BN102" s="87"/>
      <c r="BP102" s="75">
        <f t="shared" si="69"/>
        <v>300</v>
      </c>
      <c r="BQ102" s="91">
        <f t="shared" si="70"/>
        <v>-69.599999999999909</v>
      </c>
      <c r="BR102" s="91">
        <f t="shared" si="71"/>
        <v>-139.19999999999982</v>
      </c>
      <c r="BS102" s="91">
        <f t="shared" si="72"/>
        <v>-210</v>
      </c>
      <c r="BT102" s="91">
        <f t="shared" si="73"/>
        <v>-279.59999999999991</v>
      </c>
      <c r="BU102" s="91">
        <f t="shared" si="74"/>
        <v>-349.19999999999982</v>
      </c>
      <c r="BV102" s="91">
        <f t="shared" si="75"/>
        <v>-518.40000000000009</v>
      </c>
      <c r="BW102" s="91"/>
      <c r="BX102" s="91">
        <f t="shared" si="76"/>
        <v>30.400000000000091</v>
      </c>
      <c r="BY102" s="91">
        <f t="shared" si="77"/>
        <v>60.800000000000182</v>
      </c>
      <c r="BZ102" s="91">
        <f t="shared" si="78"/>
        <v>90</v>
      </c>
      <c r="CA102" s="91">
        <f t="shared" si="79"/>
        <v>120.40000000000009</v>
      </c>
      <c r="CB102" s="91">
        <f t="shared" si="80"/>
        <v>150.80000000000018</v>
      </c>
      <c r="CC102" s="91">
        <f t="shared" si="81"/>
        <v>81.599999999999909</v>
      </c>
      <c r="CD102" s="91"/>
      <c r="CF102" s="75">
        <f t="shared" si="82"/>
        <v>300</v>
      </c>
      <c r="CG102" s="92">
        <f t="shared" si="83"/>
        <v>-1.9333333333333307E-2</v>
      </c>
      <c r="CH102" s="92">
        <f t="shared" si="84"/>
        <v>-3.8666666666666613E-2</v>
      </c>
      <c r="CI102" s="92">
        <f t="shared" si="85"/>
        <v>-5.8333333333333334E-2</v>
      </c>
      <c r="CJ102" s="92">
        <f t="shared" si="86"/>
        <v>-7.7666666666666648E-2</v>
      </c>
      <c r="CK102" s="92">
        <f t="shared" si="87"/>
        <v>-9.6999999999999947E-2</v>
      </c>
      <c r="CL102" s="92">
        <f t="shared" si="88"/>
        <v>-0.14400000000000002</v>
      </c>
      <c r="CM102" s="92"/>
      <c r="CN102" s="92">
        <f t="shared" si="89"/>
        <v>7.6962025316455931E-3</v>
      </c>
      <c r="CO102" s="92">
        <f t="shared" si="90"/>
        <v>1.5392405063291186E-2</v>
      </c>
      <c r="CP102" s="92">
        <f t="shared" si="91"/>
        <v>2.2784810126582278E-2</v>
      </c>
      <c r="CQ102" s="92">
        <f t="shared" si="92"/>
        <v>3.048101265822787E-2</v>
      </c>
      <c r="CR102" s="92">
        <f t="shared" si="93"/>
        <v>3.8177215189873465E-2</v>
      </c>
      <c r="CS102" s="92">
        <f t="shared" si="94"/>
        <v>2.0658227848101243E-2</v>
      </c>
      <c r="CT102" s="92"/>
    </row>
    <row r="103" spans="1:98" s="75" customFormat="1" x14ac:dyDescent="0.25">
      <c r="A103" s="77" t="s">
        <v>86</v>
      </c>
      <c r="AD103" s="75">
        <v>310</v>
      </c>
      <c r="AE103" s="87">
        <f t="shared" si="40"/>
        <v>3720</v>
      </c>
      <c r="AF103" s="90">
        <f t="shared" si="41"/>
        <v>3650.4</v>
      </c>
      <c r="AG103" s="90">
        <f t="shared" si="42"/>
        <v>3580.8</v>
      </c>
      <c r="AH103" s="90">
        <f t="shared" si="43"/>
        <v>3510</v>
      </c>
      <c r="AI103" s="90">
        <f t="shared" si="44"/>
        <v>3440.4</v>
      </c>
      <c r="AJ103" s="90">
        <f t="shared" si="45"/>
        <v>3370.8</v>
      </c>
      <c r="AK103" s="90">
        <f t="shared" si="46"/>
        <v>3201.6</v>
      </c>
      <c r="AL103" s="90"/>
      <c r="AN103" s="75">
        <f t="shared" si="47"/>
        <v>310</v>
      </c>
      <c r="AO103" s="87">
        <f t="shared" si="48"/>
        <v>4070</v>
      </c>
      <c r="AP103" s="87">
        <f t="shared" si="49"/>
        <v>4100.3999999999996</v>
      </c>
      <c r="AQ103" s="87">
        <f t="shared" si="50"/>
        <v>4130.8</v>
      </c>
      <c r="AR103" s="87">
        <f t="shared" si="51"/>
        <v>4160</v>
      </c>
      <c r="AS103" s="87">
        <f t="shared" si="52"/>
        <v>4190.3999999999996</v>
      </c>
      <c r="AT103" s="87">
        <f t="shared" si="53"/>
        <v>4220.8</v>
      </c>
      <c r="AU103" s="87">
        <f t="shared" si="54"/>
        <v>4151.6000000000004</v>
      </c>
      <c r="AV103" s="87"/>
      <c r="AX103" s="87">
        <f t="shared" si="55"/>
        <v>310</v>
      </c>
      <c r="AY103" s="87">
        <f t="shared" si="56"/>
        <v>-69.599999999999909</v>
      </c>
      <c r="AZ103" s="87">
        <f t="shared" si="57"/>
        <v>-139.19999999999982</v>
      </c>
      <c r="BA103" s="87">
        <f t="shared" si="58"/>
        <v>-210</v>
      </c>
      <c r="BB103" s="87">
        <f t="shared" si="59"/>
        <v>-279.59999999999991</v>
      </c>
      <c r="BC103" s="87">
        <f t="shared" si="60"/>
        <v>-349.19999999999982</v>
      </c>
      <c r="BD103" s="87">
        <f t="shared" si="61"/>
        <v>-518.40000000000009</v>
      </c>
      <c r="BE103" s="87"/>
      <c r="BG103" s="87">
        <f t="shared" si="62"/>
        <v>310</v>
      </c>
      <c r="BH103" s="87">
        <f t="shared" si="63"/>
        <v>30.399999999999636</v>
      </c>
      <c r="BI103" s="87">
        <f t="shared" si="64"/>
        <v>60.800000000000182</v>
      </c>
      <c r="BJ103" s="87">
        <f t="shared" si="65"/>
        <v>90</v>
      </c>
      <c r="BK103" s="87">
        <f t="shared" si="66"/>
        <v>120.39999999999964</v>
      </c>
      <c r="BL103" s="87">
        <f t="shared" si="67"/>
        <v>150.80000000000018</v>
      </c>
      <c r="BM103" s="87">
        <f t="shared" si="68"/>
        <v>81.600000000000364</v>
      </c>
      <c r="BN103" s="87"/>
      <c r="BP103" s="75">
        <f t="shared" si="69"/>
        <v>310</v>
      </c>
      <c r="BQ103" s="91">
        <f t="shared" si="70"/>
        <v>-69.599999999999909</v>
      </c>
      <c r="BR103" s="91">
        <f t="shared" si="71"/>
        <v>-139.19999999999982</v>
      </c>
      <c r="BS103" s="91">
        <f t="shared" si="72"/>
        <v>-210</v>
      </c>
      <c r="BT103" s="91">
        <f t="shared" si="73"/>
        <v>-279.59999999999991</v>
      </c>
      <c r="BU103" s="91">
        <f t="shared" si="74"/>
        <v>-349.19999999999982</v>
      </c>
      <c r="BV103" s="91">
        <f t="shared" si="75"/>
        <v>-518.40000000000009</v>
      </c>
      <c r="BW103" s="91"/>
      <c r="BX103" s="91">
        <f t="shared" si="76"/>
        <v>30.399999999999636</v>
      </c>
      <c r="BY103" s="91">
        <f t="shared" si="77"/>
        <v>60.800000000000182</v>
      </c>
      <c r="BZ103" s="91">
        <f t="shared" si="78"/>
        <v>90</v>
      </c>
      <c r="CA103" s="91">
        <f t="shared" si="79"/>
        <v>120.39999999999964</v>
      </c>
      <c r="CB103" s="91">
        <f t="shared" si="80"/>
        <v>150.80000000000018</v>
      </c>
      <c r="CC103" s="91">
        <f t="shared" si="81"/>
        <v>81.600000000000364</v>
      </c>
      <c r="CD103" s="91"/>
      <c r="CF103" s="75">
        <f t="shared" si="82"/>
        <v>310</v>
      </c>
      <c r="CG103" s="92">
        <f t="shared" si="83"/>
        <v>-1.8709677419354816E-2</v>
      </c>
      <c r="CH103" s="92">
        <f t="shared" si="84"/>
        <v>-3.7419354838709631E-2</v>
      </c>
      <c r="CI103" s="92">
        <f t="shared" si="85"/>
        <v>-5.6451612903225805E-2</v>
      </c>
      <c r="CJ103" s="92">
        <f t="shared" si="86"/>
        <v>-7.5161290322580621E-2</v>
      </c>
      <c r="CK103" s="92">
        <f t="shared" si="87"/>
        <v>-9.3870967741935429E-2</v>
      </c>
      <c r="CL103" s="92">
        <f t="shared" si="88"/>
        <v>-0.13935483870967744</v>
      </c>
      <c r="CM103" s="92"/>
      <c r="CN103" s="92">
        <f t="shared" si="89"/>
        <v>7.4692874692873796E-3</v>
      </c>
      <c r="CO103" s="92">
        <f t="shared" si="90"/>
        <v>1.4938574938574983E-2</v>
      </c>
      <c r="CP103" s="92">
        <f t="shared" si="91"/>
        <v>2.2113022113022112E-2</v>
      </c>
      <c r="CQ103" s="92">
        <f t="shared" si="92"/>
        <v>2.9582309582309493E-2</v>
      </c>
      <c r="CR103" s="92">
        <f t="shared" si="93"/>
        <v>3.7051597051597093E-2</v>
      </c>
      <c r="CS103" s="92">
        <f t="shared" si="94"/>
        <v>2.004914004914014E-2</v>
      </c>
      <c r="CT103" s="92"/>
    </row>
    <row r="104" spans="1:98" s="75" customFormat="1" x14ac:dyDescent="0.25">
      <c r="A104" s="77" t="s">
        <v>40</v>
      </c>
      <c r="AD104" s="75">
        <v>320</v>
      </c>
      <c r="AE104" s="87">
        <f t="shared" si="40"/>
        <v>3840</v>
      </c>
      <c r="AF104" s="90">
        <f t="shared" si="41"/>
        <v>3770.4</v>
      </c>
      <c r="AG104" s="90">
        <f t="shared" si="42"/>
        <v>3700.8</v>
      </c>
      <c r="AH104" s="90">
        <f t="shared" si="43"/>
        <v>3630</v>
      </c>
      <c r="AI104" s="90">
        <f t="shared" si="44"/>
        <v>3560.4</v>
      </c>
      <c r="AJ104" s="90">
        <f t="shared" si="45"/>
        <v>3490.8</v>
      </c>
      <c r="AK104" s="90">
        <f t="shared" si="46"/>
        <v>3321.6</v>
      </c>
      <c r="AL104" s="90"/>
      <c r="AN104" s="75">
        <f t="shared" si="47"/>
        <v>320</v>
      </c>
      <c r="AO104" s="87">
        <f t="shared" si="48"/>
        <v>4190</v>
      </c>
      <c r="AP104" s="87">
        <f t="shared" si="49"/>
        <v>4220.3999999999996</v>
      </c>
      <c r="AQ104" s="87">
        <f t="shared" si="50"/>
        <v>4250.8</v>
      </c>
      <c r="AR104" s="87">
        <f t="shared" si="51"/>
        <v>4280</v>
      </c>
      <c r="AS104" s="87">
        <f t="shared" si="52"/>
        <v>4310.3999999999996</v>
      </c>
      <c r="AT104" s="87">
        <f t="shared" si="53"/>
        <v>4340.8</v>
      </c>
      <c r="AU104" s="87">
        <f t="shared" si="54"/>
        <v>4271.6000000000004</v>
      </c>
      <c r="AV104" s="87"/>
      <c r="AX104" s="87">
        <f t="shared" si="55"/>
        <v>320</v>
      </c>
      <c r="AY104" s="87">
        <f t="shared" si="56"/>
        <v>-69.599999999999909</v>
      </c>
      <c r="AZ104" s="87">
        <f t="shared" si="57"/>
        <v>-139.19999999999982</v>
      </c>
      <c r="BA104" s="87">
        <f t="shared" si="58"/>
        <v>-210</v>
      </c>
      <c r="BB104" s="87">
        <f t="shared" si="59"/>
        <v>-279.59999999999991</v>
      </c>
      <c r="BC104" s="87">
        <f t="shared" si="60"/>
        <v>-349.19999999999982</v>
      </c>
      <c r="BD104" s="87">
        <f t="shared" si="61"/>
        <v>-518.40000000000009</v>
      </c>
      <c r="BE104" s="87"/>
      <c r="BG104" s="87">
        <f t="shared" si="62"/>
        <v>320</v>
      </c>
      <c r="BH104" s="87">
        <f t="shared" si="63"/>
        <v>30.399999999999636</v>
      </c>
      <c r="BI104" s="87">
        <f t="shared" si="64"/>
        <v>60.800000000000182</v>
      </c>
      <c r="BJ104" s="87">
        <f t="shared" si="65"/>
        <v>90</v>
      </c>
      <c r="BK104" s="87">
        <f t="shared" si="66"/>
        <v>120.39999999999964</v>
      </c>
      <c r="BL104" s="87">
        <f t="shared" si="67"/>
        <v>150.80000000000018</v>
      </c>
      <c r="BM104" s="87">
        <f t="shared" si="68"/>
        <v>81.600000000000364</v>
      </c>
      <c r="BN104" s="87"/>
      <c r="BP104" s="75">
        <f t="shared" si="69"/>
        <v>320</v>
      </c>
      <c r="BQ104" s="91">
        <f t="shared" si="70"/>
        <v>-69.599999999999909</v>
      </c>
      <c r="BR104" s="91">
        <f t="shared" si="71"/>
        <v>-139.19999999999982</v>
      </c>
      <c r="BS104" s="91">
        <f t="shared" si="72"/>
        <v>-210</v>
      </c>
      <c r="BT104" s="91">
        <f t="shared" si="73"/>
        <v>-279.59999999999991</v>
      </c>
      <c r="BU104" s="91">
        <f t="shared" si="74"/>
        <v>-349.19999999999982</v>
      </c>
      <c r="BV104" s="91">
        <f t="shared" si="75"/>
        <v>-518.40000000000009</v>
      </c>
      <c r="BW104" s="91"/>
      <c r="BX104" s="91">
        <f t="shared" si="76"/>
        <v>30.399999999999636</v>
      </c>
      <c r="BY104" s="91">
        <f t="shared" si="77"/>
        <v>60.800000000000182</v>
      </c>
      <c r="BZ104" s="91">
        <f t="shared" si="78"/>
        <v>90</v>
      </c>
      <c r="CA104" s="91">
        <f t="shared" si="79"/>
        <v>120.39999999999964</v>
      </c>
      <c r="CB104" s="91">
        <f t="shared" si="80"/>
        <v>150.80000000000018</v>
      </c>
      <c r="CC104" s="91">
        <f t="shared" si="81"/>
        <v>81.600000000000364</v>
      </c>
      <c r="CD104" s="91"/>
      <c r="CF104" s="75">
        <f t="shared" si="82"/>
        <v>320</v>
      </c>
      <c r="CG104" s="92">
        <f t="shared" si="83"/>
        <v>-1.8124999999999978E-2</v>
      </c>
      <c r="CH104" s="92">
        <f t="shared" si="84"/>
        <v>-3.6249999999999956E-2</v>
      </c>
      <c r="CI104" s="92">
        <f t="shared" si="85"/>
        <v>-5.46875E-2</v>
      </c>
      <c r="CJ104" s="92">
        <f t="shared" si="86"/>
        <v>-7.2812499999999974E-2</v>
      </c>
      <c r="CK104" s="92">
        <f t="shared" si="87"/>
        <v>-9.0937499999999949E-2</v>
      </c>
      <c r="CL104" s="92">
        <f t="shared" si="88"/>
        <v>-0.13500000000000004</v>
      </c>
      <c r="CM104" s="92"/>
      <c r="CN104" s="92">
        <f t="shared" si="89"/>
        <v>7.2553699284008677E-3</v>
      </c>
      <c r="CO104" s="92">
        <f t="shared" si="90"/>
        <v>1.4510739856801952E-2</v>
      </c>
      <c r="CP104" s="92">
        <f t="shared" si="91"/>
        <v>2.1479713603818614E-2</v>
      </c>
      <c r="CQ104" s="92">
        <f t="shared" si="92"/>
        <v>2.8735083532219485E-2</v>
      </c>
      <c r="CR104" s="92">
        <f t="shared" si="93"/>
        <v>3.5990453460620568E-2</v>
      </c>
      <c r="CS104" s="92">
        <f t="shared" si="94"/>
        <v>1.9474940334128964E-2</v>
      </c>
      <c r="CT104" s="92"/>
    </row>
    <row r="105" spans="1:98" s="75" customFormat="1" x14ac:dyDescent="0.25">
      <c r="AD105" s="75">
        <v>330</v>
      </c>
      <c r="AE105" s="87">
        <f t="shared" ref="AE105:AE122" si="95">12*AD105</f>
        <v>3960</v>
      </c>
      <c r="AF105" s="90">
        <f t="shared" ref="AF105:AF122" si="96">MAX($AE105*(1-$B$12),$AE105-$C$12)</f>
        <v>3890.4</v>
      </c>
      <c r="AG105" s="90">
        <f t="shared" ref="AG105:AG122" si="97">MAX($AE105*(1-$B$13),$AE105-$C$13)</f>
        <v>3820.8</v>
      </c>
      <c r="AH105" s="90">
        <f t="shared" ref="AH105:AH122" si="98">MAX($AE105*(1-$B$14),$AE105-$C$14)</f>
        <v>3750</v>
      </c>
      <c r="AI105" s="90">
        <f t="shared" ref="AI105:AI122" si="99">MAX($AE105*(1-$B$15),$AE105-$C$15)</f>
        <v>3680.4</v>
      </c>
      <c r="AJ105" s="90">
        <f t="shared" ref="AJ105:AJ122" si="100">MAX($AE105*(1-$B$16),$AE105-$C$16)</f>
        <v>3610.8</v>
      </c>
      <c r="AK105" s="90">
        <f t="shared" ref="AK105:AK122" si="101">MAX($AE105*(1-$B$17),$AE105-$C$17)</f>
        <v>3441.6</v>
      </c>
      <c r="AL105" s="90"/>
      <c r="AN105" s="75">
        <f t="shared" ref="AN105:AN122" si="102">AD105</f>
        <v>330</v>
      </c>
      <c r="AO105" s="87">
        <f t="shared" ref="AO105:AO122" si="103">AE105+AO$72+MIN(($AN$70-AO$72)*0.1,350)</f>
        <v>4310</v>
      </c>
      <c r="AP105" s="87">
        <f t="shared" ref="AP105:AP122" si="104">AF105+AP$72+MIN(($AN$70-AP$72)*0.1,350)</f>
        <v>4340.3999999999996</v>
      </c>
      <c r="AQ105" s="87">
        <f t="shared" ref="AQ105:AQ122" si="105">AG105+AQ$72+MIN(($AN$70-AQ$72)*0.1,350)</f>
        <v>4370.8</v>
      </c>
      <c r="AR105" s="87">
        <f t="shared" ref="AR105:AR122" si="106">AH105+AR$72+MIN(($AN$70-AR$72)*0.1,350)</f>
        <v>4400</v>
      </c>
      <c r="AS105" s="87">
        <f t="shared" ref="AS105:AS122" si="107">AI105+AS$72+MIN(($AN$70-AS$72)*0.1,350)</f>
        <v>4430.3999999999996</v>
      </c>
      <c r="AT105" s="87">
        <f t="shared" ref="AT105:AT122" si="108">AJ105+AT$72+MIN(($AN$70-AT$72)*0.1,350)</f>
        <v>4460.8</v>
      </c>
      <c r="AU105" s="87">
        <f t="shared" ref="AU105:AU122" si="109">AK105+AU$72+MIN(($AN$70-AU$72)*0.1,350)</f>
        <v>4391.6000000000004</v>
      </c>
      <c r="AV105" s="87"/>
      <c r="AX105" s="87">
        <f t="shared" ref="AX105:AX122" si="110">AD105</f>
        <v>330</v>
      </c>
      <c r="AY105" s="87">
        <f t="shared" ref="AY105:AY122" si="111">AF105-$AE105</f>
        <v>-69.599999999999909</v>
      </c>
      <c r="AZ105" s="87">
        <f t="shared" ref="AZ105:AZ122" si="112">AG105-$AE105</f>
        <v>-139.19999999999982</v>
      </c>
      <c r="BA105" s="87">
        <f t="shared" ref="BA105:BA122" si="113">AH105-$AE105</f>
        <v>-210</v>
      </c>
      <c r="BB105" s="87">
        <f t="shared" ref="BB105:BB122" si="114">AI105-$AE105</f>
        <v>-279.59999999999991</v>
      </c>
      <c r="BC105" s="87">
        <f t="shared" ref="BC105:BC122" si="115">AJ105-$AE105</f>
        <v>-349.19999999999982</v>
      </c>
      <c r="BD105" s="87">
        <f t="shared" ref="BD105:BD122" si="116">AK105-$AE105</f>
        <v>-518.40000000000009</v>
      </c>
      <c r="BE105" s="87"/>
      <c r="BG105" s="87">
        <f t="shared" ref="BG105:BG122" si="117">AD105</f>
        <v>330</v>
      </c>
      <c r="BH105" s="87">
        <f t="shared" ref="BH105:BH122" si="118">AP105-$AO105</f>
        <v>30.399999999999636</v>
      </c>
      <c r="BI105" s="87">
        <f t="shared" ref="BI105:BI122" si="119">AQ105-$AO105</f>
        <v>60.800000000000182</v>
      </c>
      <c r="BJ105" s="87">
        <f t="shared" ref="BJ105:BJ122" si="120">AR105-$AO105</f>
        <v>90</v>
      </c>
      <c r="BK105" s="87">
        <f t="shared" ref="BK105:BK122" si="121">AS105-$AO105</f>
        <v>120.39999999999964</v>
      </c>
      <c r="BL105" s="87">
        <f t="shared" ref="BL105:BL122" si="122">AT105-$AO105</f>
        <v>150.80000000000018</v>
      </c>
      <c r="BM105" s="87">
        <f t="shared" ref="BM105:BM122" si="123">AU105-$AO105</f>
        <v>81.600000000000364</v>
      </c>
      <c r="BN105" s="87"/>
      <c r="BP105" s="75">
        <f t="shared" ref="BP105:BP122" si="124">AX105</f>
        <v>330</v>
      </c>
      <c r="BQ105" s="91">
        <f t="shared" ref="BQ105:BQ122" si="125">AY105</f>
        <v>-69.599999999999909</v>
      </c>
      <c r="BR105" s="91">
        <f t="shared" ref="BR105:BR122" si="126">AZ105</f>
        <v>-139.19999999999982</v>
      </c>
      <c r="BS105" s="91">
        <f t="shared" ref="BS105:BS122" si="127">BA105</f>
        <v>-210</v>
      </c>
      <c r="BT105" s="91">
        <f t="shared" ref="BT105:BT122" si="128">BB105</f>
        <v>-279.59999999999991</v>
      </c>
      <c r="BU105" s="91">
        <f t="shared" ref="BU105:BU122" si="129">BC105</f>
        <v>-349.19999999999982</v>
      </c>
      <c r="BV105" s="91">
        <f t="shared" ref="BV105:BV122" si="130">BD105</f>
        <v>-518.40000000000009</v>
      </c>
      <c r="BW105" s="91"/>
      <c r="BX105" s="91">
        <f t="shared" ref="BX105:BX122" si="131">BH105</f>
        <v>30.399999999999636</v>
      </c>
      <c r="BY105" s="91">
        <f t="shared" ref="BY105:BY122" si="132">BI105</f>
        <v>60.800000000000182</v>
      </c>
      <c r="BZ105" s="91">
        <f t="shared" ref="BZ105:BZ122" si="133">BJ105</f>
        <v>90</v>
      </c>
      <c r="CA105" s="91">
        <f t="shared" ref="CA105:CA122" si="134">BK105</f>
        <v>120.39999999999964</v>
      </c>
      <c r="CB105" s="91">
        <f t="shared" ref="CB105:CB122" si="135">BL105</f>
        <v>150.80000000000018</v>
      </c>
      <c r="CC105" s="91">
        <f t="shared" ref="CC105:CC122" si="136">BM105</f>
        <v>81.600000000000364</v>
      </c>
      <c r="CD105" s="91"/>
      <c r="CF105" s="75">
        <f t="shared" ref="CF105:CF122" si="137">BP105</f>
        <v>330</v>
      </c>
      <c r="CG105" s="92">
        <f t="shared" ref="CG105:CG122" si="138">(BQ105/$AE105)</f>
        <v>-1.7575757575757554E-2</v>
      </c>
      <c r="CH105" s="92">
        <f t="shared" ref="CH105:CH122" si="139">(BR105/$AE105)</f>
        <v>-3.5151515151515107E-2</v>
      </c>
      <c r="CI105" s="92">
        <f t="shared" ref="CI105:CI122" si="140">(BS105/$AE105)</f>
        <v>-5.3030303030303032E-2</v>
      </c>
      <c r="CJ105" s="92">
        <f t="shared" ref="CJ105:CJ122" si="141">(BT105/$AE105)</f>
        <v>-7.0606060606060589E-2</v>
      </c>
      <c r="CK105" s="92">
        <f t="shared" ref="CK105:CK122" si="142">(BU105/$AE105)</f>
        <v>-8.8181818181818139E-2</v>
      </c>
      <c r="CL105" s="92">
        <f t="shared" ref="CL105:CL122" si="143">(BV105/$AE105)</f>
        <v>-0.13090909090909092</v>
      </c>
      <c r="CM105" s="92"/>
      <c r="CN105" s="92">
        <f t="shared" ref="CN105:CN122" si="144">(BX105/$AO105)</f>
        <v>7.0533642691414473E-3</v>
      </c>
      <c r="CO105" s="92">
        <f t="shared" ref="CO105:CO122" si="145">(BY105/$AO105)</f>
        <v>1.4106728538283105E-2</v>
      </c>
      <c r="CP105" s="92">
        <f t="shared" ref="CP105:CP122" si="146">(BZ105/$AO105)</f>
        <v>2.0881670533642691E-2</v>
      </c>
      <c r="CQ105" s="92">
        <f t="shared" ref="CQ105:CQ122" si="147">(CA105/$AO105)</f>
        <v>2.7935034802784139E-2</v>
      </c>
      <c r="CR105" s="92">
        <f t="shared" ref="CR105:CR122" si="148">(CB105/$AO105)</f>
        <v>3.4988399071925795E-2</v>
      </c>
      <c r="CS105" s="92">
        <f t="shared" ref="CS105:CS122" si="149">(CC105/$AO105)</f>
        <v>1.8932714617169458E-2</v>
      </c>
      <c r="CT105" s="92"/>
    </row>
    <row r="106" spans="1:98" s="75" customFormat="1" x14ac:dyDescent="0.25">
      <c r="A106" s="93" t="s">
        <v>87</v>
      </c>
      <c r="AD106" s="75">
        <v>340</v>
      </c>
      <c r="AE106" s="87">
        <f t="shared" si="95"/>
        <v>4080</v>
      </c>
      <c r="AF106" s="90">
        <f t="shared" si="96"/>
        <v>4010.4</v>
      </c>
      <c r="AG106" s="90">
        <f t="shared" si="97"/>
        <v>3940.8</v>
      </c>
      <c r="AH106" s="90">
        <f t="shared" si="98"/>
        <v>3870</v>
      </c>
      <c r="AI106" s="90">
        <f t="shared" si="99"/>
        <v>3800.4</v>
      </c>
      <c r="AJ106" s="90">
        <f t="shared" si="100"/>
        <v>3730.8</v>
      </c>
      <c r="AK106" s="90">
        <f t="shared" si="101"/>
        <v>3561.6</v>
      </c>
      <c r="AL106" s="90"/>
      <c r="AN106" s="75">
        <f t="shared" si="102"/>
        <v>340</v>
      </c>
      <c r="AO106" s="87">
        <f t="shared" si="103"/>
        <v>4430</v>
      </c>
      <c r="AP106" s="87">
        <f t="shared" si="104"/>
        <v>4460.3999999999996</v>
      </c>
      <c r="AQ106" s="87">
        <f t="shared" si="105"/>
        <v>4490.8</v>
      </c>
      <c r="AR106" s="87">
        <f t="shared" si="106"/>
        <v>4520</v>
      </c>
      <c r="AS106" s="87">
        <f t="shared" si="107"/>
        <v>4550.3999999999996</v>
      </c>
      <c r="AT106" s="87">
        <f t="shared" si="108"/>
        <v>4580.8</v>
      </c>
      <c r="AU106" s="87">
        <f t="shared" si="109"/>
        <v>4511.6000000000004</v>
      </c>
      <c r="AV106" s="87"/>
      <c r="AX106" s="87">
        <f t="shared" si="110"/>
        <v>340</v>
      </c>
      <c r="AY106" s="87">
        <f t="shared" si="111"/>
        <v>-69.599999999999909</v>
      </c>
      <c r="AZ106" s="87">
        <f t="shared" si="112"/>
        <v>-139.19999999999982</v>
      </c>
      <c r="BA106" s="87">
        <f t="shared" si="113"/>
        <v>-210</v>
      </c>
      <c r="BB106" s="87">
        <f t="shared" si="114"/>
        <v>-279.59999999999991</v>
      </c>
      <c r="BC106" s="87">
        <f t="shared" si="115"/>
        <v>-349.19999999999982</v>
      </c>
      <c r="BD106" s="87">
        <f t="shared" si="116"/>
        <v>-518.40000000000009</v>
      </c>
      <c r="BE106" s="87"/>
      <c r="BG106" s="87">
        <f t="shared" si="117"/>
        <v>340</v>
      </c>
      <c r="BH106" s="87">
        <f t="shared" si="118"/>
        <v>30.399999999999636</v>
      </c>
      <c r="BI106" s="87">
        <f t="shared" si="119"/>
        <v>60.800000000000182</v>
      </c>
      <c r="BJ106" s="87">
        <f t="shared" si="120"/>
        <v>90</v>
      </c>
      <c r="BK106" s="87">
        <f t="shared" si="121"/>
        <v>120.39999999999964</v>
      </c>
      <c r="BL106" s="87">
        <f t="shared" si="122"/>
        <v>150.80000000000018</v>
      </c>
      <c r="BM106" s="87">
        <f t="shared" si="123"/>
        <v>81.600000000000364</v>
      </c>
      <c r="BN106" s="87"/>
      <c r="BP106" s="75">
        <f t="shared" si="124"/>
        <v>340</v>
      </c>
      <c r="BQ106" s="91">
        <f t="shared" si="125"/>
        <v>-69.599999999999909</v>
      </c>
      <c r="BR106" s="91">
        <f t="shared" si="126"/>
        <v>-139.19999999999982</v>
      </c>
      <c r="BS106" s="91">
        <f t="shared" si="127"/>
        <v>-210</v>
      </c>
      <c r="BT106" s="91">
        <f t="shared" si="128"/>
        <v>-279.59999999999991</v>
      </c>
      <c r="BU106" s="91">
        <f t="shared" si="129"/>
        <v>-349.19999999999982</v>
      </c>
      <c r="BV106" s="91">
        <f t="shared" si="130"/>
        <v>-518.40000000000009</v>
      </c>
      <c r="BW106" s="91"/>
      <c r="BX106" s="91">
        <f t="shared" si="131"/>
        <v>30.399999999999636</v>
      </c>
      <c r="BY106" s="91">
        <f t="shared" si="132"/>
        <v>60.800000000000182</v>
      </c>
      <c r="BZ106" s="91">
        <f t="shared" si="133"/>
        <v>90</v>
      </c>
      <c r="CA106" s="91">
        <f t="shared" si="134"/>
        <v>120.39999999999964</v>
      </c>
      <c r="CB106" s="91">
        <f t="shared" si="135"/>
        <v>150.80000000000018</v>
      </c>
      <c r="CC106" s="91">
        <f t="shared" si="136"/>
        <v>81.600000000000364</v>
      </c>
      <c r="CD106" s="91"/>
      <c r="CF106" s="75">
        <f t="shared" si="137"/>
        <v>340</v>
      </c>
      <c r="CG106" s="92">
        <f t="shared" si="138"/>
        <v>-1.7058823529411741E-2</v>
      </c>
      <c r="CH106" s="92">
        <f t="shared" si="139"/>
        <v>-3.4117647058823482E-2</v>
      </c>
      <c r="CI106" s="92">
        <f t="shared" si="140"/>
        <v>-5.1470588235294115E-2</v>
      </c>
      <c r="CJ106" s="92">
        <f t="shared" si="141"/>
        <v>-6.8529411764705866E-2</v>
      </c>
      <c r="CK106" s="92">
        <f t="shared" si="142"/>
        <v>-8.5588235294117604E-2</v>
      </c>
      <c r="CL106" s="92">
        <f t="shared" si="143"/>
        <v>-0.12705882352941178</v>
      </c>
      <c r="CM106" s="92"/>
      <c r="CN106" s="92">
        <f t="shared" si="144"/>
        <v>6.8623024830698955E-3</v>
      </c>
      <c r="CO106" s="92">
        <f t="shared" si="145"/>
        <v>1.3724604966139996E-2</v>
      </c>
      <c r="CP106" s="92">
        <f t="shared" si="146"/>
        <v>2.0316027088036117E-2</v>
      </c>
      <c r="CQ106" s="92">
        <f t="shared" si="147"/>
        <v>2.7178329571106014E-2</v>
      </c>
      <c r="CR106" s="92">
        <f t="shared" si="148"/>
        <v>3.4040632054176116E-2</v>
      </c>
      <c r="CS106" s="92">
        <f t="shared" si="149"/>
        <v>1.8419864559819494E-2</v>
      </c>
      <c r="CT106" s="92"/>
    </row>
    <row r="107" spans="1:98" s="75" customFormat="1" x14ac:dyDescent="0.25">
      <c r="A107" s="93" t="s">
        <v>88</v>
      </c>
      <c r="AD107" s="75">
        <v>350</v>
      </c>
      <c r="AE107" s="87">
        <f t="shared" si="95"/>
        <v>4200</v>
      </c>
      <c r="AF107" s="90">
        <f t="shared" si="96"/>
        <v>4130.3999999999996</v>
      </c>
      <c r="AG107" s="90">
        <f t="shared" si="97"/>
        <v>4060.8</v>
      </c>
      <c r="AH107" s="90">
        <f t="shared" si="98"/>
        <v>3990</v>
      </c>
      <c r="AI107" s="90">
        <f t="shared" si="99"/>
        <v>3920.4</v>
      </c>
      <c r="AJ107" s="90">
        <f t="shared" si="100"/>
        <v>3850.8</v>
      </c>
      <c r="AK107" s="90">
        <f t="shared" si="101"/>
        <v>3681.6</v>
      </c>
      <c r="AL107" s="90"/>
      <c r="AN107" s="75">
        <f t="shared" si="102"/>
        <v>350</v>
      </c>
      <c r="AO107" s="87">
        <f t="shared" si="103"/>
        <v>4550</v>
      </c>
      <c r="AP107" s="87">
        <f t="shared" si="104"/>
        <v>4580.3999999999996</v>
      </c>
      <c r="AQ107" s="87">
        <f t="shared" si="105"/>
        <v>4610.8</v>
      </c>
      <c r="AR107" s="87">
        <f t="shared" si="106"/>
        <v>4640</v>
      </c>
      <c r="AS107" s="87">
        <f t="shared" si="107"/>
        <v>4670.3999999999996</v>
      </c>
      <c r="AT107" s="87">
        <f t="shared" si="108"/>
        <v>4700.8</v>
      </c>
      <c r="AU107" s="87">
        <f t="shared" si="109"/>
        <v>4631.6000000000004</v>
      </c>
      <c r="AV107" s="87"/>
      <c r="AX107" s="87">
        <f t="shared" si="110"/>
        <v>350</v>
      </c>
      <c r="AY107" s="87">
        <f t="shared" si="111"/>
        <v>-69.600000000000364</v>
      </c>
      <c r="AZ107" s="87">
        <f t="shared" si="112"/>
        <v>-139.19999999999982</v>
      </c>
      <c r="BA107" s="87">
        <f t="shared" si="113"/>
        <v>-210</v>
      </c>
      <c r="BB107" s="87">
        <f t="shared" si="114"/>
        <v>-279.59999999999991</v>
      </c>
      <c r="BC107" s="87">
        <f t="shared" si="115"/>
        <v>-349.19999999999982</v>
      </c>
      <c r="BD107" s="87">
        <f t="shared" si="116"/>
        <v>-518.40000000000009</v>
      </c>
      <c r="BE107" s="87"/>
      <c r="BG107" s="87">
        <f t="shared" si="117"/>
        <v>350</v>
      </c>
      <c r="BH107" s="87">
        <f t="shared" si="118"/>
        <v>30.399999999999636</v>
      </c>
      <c r="BI107" s="87">
        <f t="shared" si="119"/>
        <v>60.800000000000182</v>
      </c>
      <c r="BJ107" s="87">
        <f t="shared" si="120"/>
        <v>90</v>
      </c>
      <c r="BK107" s="87">
        <f t="shared" si="121"/>
        <v>120.39999999999964</v>
      </c>
      <c r="BL107" s="87">
        <f t="shared" si="122"/>
        <v>150.80000000000018</v>
      </c>
      <c r="BM107" s="87">
        <f t="shared" si="123"/>
        <v>81.600000000000364</v>
      </c>
      <c r="BN107" s="87"/>
      <c r="BP107" s="75">
        <f t="shared" si="124"/>
        <v>350</v>
      </c>
      <c r="BQ107" s="91">
        <f t="shared" si="125"/>
        <v>-69.600000000000364</v>
      </c>
      <c r="BR107" s="91">
        <f t="shared" si="126"/>
        <v>-139.19999999999982</v>
      </c>
      <c r="BS107" s="91">
        <f t="shared" si="127"/>
        <v>-210</v>
      </c>
      <c r="BT107" s="91">
        <f t="shared" si="128"/>
        <v>-279.59999999999991</v>
      </c>
      <c r="BU107" s="91">
        <f t="shared" si="129"/>
        <v>-349.19999999999982</v>
      </c>
      <c r="BV107" s="91">
        <f t="shared" si="130"/>
        <v>-518.40000000000009</v>
      </c>
      <c r="BW107" s="91"/>
      <c r="BX107" s="91">
        <f t="shared" si="131"/>
        <v>30.399999999999636</v>
      </c>
      <c r="BY107" s="91">
        <f t="shared" si="132"/>
        <v>60.800000000000182</v>
      </c>
      <c r="BZ107" s="91">
        <f t="shared" si="133"/>
        <v>90</v>
      </c>
      <c r="CA107" s="91">
        <f t="shared" si="134"/>
        <v>120.39999999999964</v>
      </c>
      <c r="CB107" s="91">
        <f t="shared" si="135"/>
        <v>150.80000000000018</v>
      </c>
      <c r="CC107" s="91">
        <f t="shared" si="136"/>
        <v>81.600000000000364</v>
      </c>
      <c r="CD107" s="91"/>
      <c r="CF107" s="75">
        <f t="shared" si="137"/>
        <v>350</v>
      </c>
      <c r="CG107" s="92">
        <f t="shared" si="138"/>
        <v>-1.6571428571428657E-2</v>
      </c>
      <c r="CH107" s="92">
        <f t="shared" si="139"/>
        <v>-3.3142857142857099E-2</v>
      </c>
      <c r="CI107" s="92">
        <f t="shared" si="140"/>
        <v>-0.05</v>
      </c>
      <c r="CJ107" s="92">
        <f t="shared" si="141"/>
        <v>-6.6571428571428545E-2</v>
      </c>
      <c r="CK107" s="92">
        <f t="shared" si="142"/>
        <v>-8.3142857142857102E-2</v>
      </c>
      <c r="CL107" s="92">
        <f t="shared" si="143"/>
        <v>-0.12342857142857146</v>
      </c>
      <c r="CM107" s="92"/>
      <c r="CN107" s="92">
        <f t="shared" si="144"/>
        <v>6.6813186813186017E-3</v>
      </c>
      <c r="CO107" s="92">
        <f t="shared" si="145"/>
        <v>1.3362637362637403E-2</v>
      </c>
      <c r="CP107" s="92">
        <f t="shared" si="146"/>
        <v>1.9780219780219779E-2</v>
      </c>
      <c r="CQ107" s="92">
        <f t="shared" si="147"/>
        <v>2.646153846153838E-2</v>
      </c>
      <c r="CR107" s="92">
        <f t="shared" si="148"/>
        <v>3.3142857142857182E-2</v>
      </c>
      <c r="CS107" s="92">
        <f t="shared" si="149"/>
        <v>1.7934065934066015E-2</v>
      </c>
      <c r="CT107" s="92"/>
    </row>
    <row r="108" spans="1:98" s="75" customFormat="1" x14ac:dyDescent="0.25">
      <c r="A108" s="145" t="s">
        <v>89</v>
      </c>
      <c r="AD108" s="75">
        <v>360</v>
      </c>
      <c r="AE108" s="87">
        <f t="shared" si="95"/>
        <v>4320</v>
      </c>
      <c r="AF108" s="90">
        <f t="shared" si="96"/>
        <v>4250.3999999999996</v>
      </c>
      <c r="AG108" s="90">
        <f t="shared" si="97"/>
        <v>4180.8</v>
      </c>
      <c r="AH108" s="90">
        <f t="shared" si="98"/>
        <v>4110</v>
      </c>
      <c r="AI108" s="90">
        <f t="shared" si="99"/>
        <v>4040.4</v>
      </c>
      <c r="AJ108" s="90">
        <f t="shared" si="100"/>
        <v>3970.8</v>
      </c>
      <c r="AK108" s="90">
        <f t="shared" si="101"/>
        <v>3801.6</v>
      </c>
      <c r="AL108" s="90"/>
      <c r="AN108" s="75">
        <f t="shared" si="102"/>
        <v>360</v>
      </c>
      <c r="AO108" s="87">
        <f t="shared" si="103"/>
        <v>4670</v>
      </c>
      <c r="AP108" s="87">
        <f t="shared" si="104"/>
        <v>4700.3999999999996</v>
      </c>
      <c r="AQ108" s="87">
        <f t="shared" si="105"/>
        <v>4730.8</v>
      </c>
      <c r="AR108" s="87">
        <f t="shared" si="106"/>
        <v>4760</v>
      </c>
      <c r="AS108" s="87">
        <f t="shared" si="107"/>
        <v>4790.3999999999996</v>
      </c>
      <c r="AT108" s="87">
        <f t="shared" si="108"/>
        <v>4820.8</v>
      </c>
      <c r="AU108" s="87">
        <f t="shared" si="109"/>
        <v>4751.6000000000004</v>
      </c>
      <c r="AV108" s="87"/>
      <c r="AX108" s="87">
        <f t="shared" si="110"/>
        <v>360</v>
      </c>
      <c r="AY108" s="87">
        <f t="shared" si="111"/>
        <v>-69.600000000000364</v>
      </c>
      <c r="AZ108" s="87">
        <f t="shared" si="112"/>
        <v>-139.19999999999982</v>
      </c>
      <c r="BA108" s="87">
        <f t="shared" si="113"/>
        <v>-210</v>
      </c>
      <c r="BB108" s="87">
        <f t="shared" si="114"/>
        <v>-279.59999999999991</v>
      </c>
      <c r="BC108" s="87">
        <f t="shared" si="115"/>
        <v>-349.19999999999982</v>
      </c>
      <c r="BD108" s="87">
        <f t="shared" si="116"/>
        <v>-518.40000000000009</v>
      </c>
      <c r="BE108" s="87"/>
      <c r="BG108" s="87">
        <f t="shared" si="117"/>
        <v>360</v>
      </c>
      <c r="BH108" s="87">
        <f t="shared" si="118"/>
        <v>30.399999999999636</v>
      </c>
      <c r="BI108" s="87">
        <f t="shared" si="119"/>
        <v>60.800000000000182</v>
      </c>
      <c r="BJ108" s="87">
        <f t="shared" si="120"/>
        <v>90</v>
      </c>
      <c r="BK108" s="87">
        <f t="shared" si="121"/>
        <v>120.39999999999964</v>
      </c>
      <c r="BL108" s="87">
        <f t="shared" si="122"/>
        <v>150.80000000000018</v>
      </c>
      <c r="BM108" s="87">
        <f t="shared" si="123"/>
        <v>81.600000000000364</v>
      </c>
      <c r="BN108" s="87"/>
      <c r="BP108" s="75">
        <f t="shared" si="124"/>
        <v>360</v>
      </c>
      <c r="BQ108" s="91">
        <f t="shared" si="125"/>
        <v>-69.600000000000364</v>
      </c>
      <c r="BR108" s="91">
        <f t="shared" si="126"/>
        <v>-139.19999999999982</v>
      </c>
      <c r="BS108" s="91">
        <f t="shared" si="127"/>
        <v>-210</v>
      </c>
      <c r="BT108" s="91">
        <f t="shared" si="128"/>
        <v>-279.59999999999991</v>
      </c>
      <c r="BU108" s="91">
        <f t="shared" si="129"/>
        <v>-349.19999999999982</v>
      </c>
      <c r="BV108" s="91">
        <f t="shared" si="130"/>
        <v>-518.40000000000009</v>
      </c>
      <c r="BW108" s="91"/>
      <c r="BX108" s="91">
        <f t="shared" si="131"/>
        <v>30.399999999999636</v>
      </c>
      <c r="BY108" s="91">
        <f t="shared" si="132"/>
        <v>60.800000000000182</v>
      </c>
      <c r="BZ108" s="91">
        <f t="shared" si="133"/>
        <v>90</v>
      </c>
      <c r="CA108" s="91">
        <f t="shared" si="134"/>
        <v>120.39999999999964</v>
      </c>
      <c r="CB108" s="91">
        <f t="shared" si="135"/>
        <v>150.80000000000018</v>
      </c>
      <c r="CC108" s="91">
        <f t="shared" si="136"/>
        <v>81.600000000000364</v>
      </c>
      <c r="CD108" s="91"/>
      <c r="CF108" s="75">
        <f t="shared" si="137"/>
        <v>360</v>
      </c>
      <c r="CG108" s="92">
        <f t="shared" si="138"/>
        <v>-1.6111111111111194E-2</v>
      </c>
      <c r="CH108" s="92">
        <f t="shared" si="139"/>
        <v>-3.222222222222218E-2</v>
      </c>
      <c r="CI108" s="92">
        <f t="shared" si="140"/>
        <v>-4.8611111111111112E-2</v>
      </c>
      <c r="CJ108" s="92">
        <f t="shared" si="141"/>
        <v>-6.4722222222222195E-2</v>
      </c>
      <c r="CK108" s="92">
        <f t="shared" si="142"/>
        <v>-8.0833333333333285E-2</v>
      </c>
      <c r="CL108" s="92">
        <f t="shared" si="143"/>
        <v>-0.12000000000000002</v>
      </c>
      <c r="CM108" s="92"/>
      <c r="CN108" s="92">
        <f t="shared" si="144"/>
        <v>6.5096359743039905E-3</v>
      </c>
      <c r="CO108" s="92">
        <f t="shared" si="145"/>
        <v>1.3019271948608175E-2</v>
      </c>
      <c r="CP108" s="92">
        <f t="shared" si="146"/>
        <v>1.9271948608137045E-2</v>
      </c>
      <c r="CQ108" s="92">
        <f t="shared" si="147"/>
        <v>2.5781584582441036E-2</v>
      </c>
      <c r="CR108" s="92">
        <f t="shared" si="148"/>
        <v>3.2291220556745222E-2</v>
      </c>
      <c r="CS108" s="92">
        <f t="shared" si="149"/>
        <v>1.7473233404710999E-2</v>
      </c>
      <c r="CT108" s="92"/>
    </row>
    <row r="109" spans="1:98" s="75" customFormat="1" x14ac:dyDescent="0.25">
      <c r="A109" s="145" t="s">
        <v>90</v>
      </c>
      <c r="AD109" s="75">
        <v>370</v>
      </c>
      <c r="AE109" s="87">
        <f t="shared" si="95"/>
        <v>4440</v>
      </c>
      <c r="AF109" s="90">
        <f t="shared" si="96"/>
        <v>4370.3999999999996</v>
      </c>
      <c r="AG109" s="90">
        <f t="shared" si="97"/>
        <v>4300.8</v>
      </c>
      <c r="AH109" s="90">
        <f t="shared" si="98"/>
        <v>4230</v>
      </c>
      <c r="AI109" s="90">
        <f t="shared" si="99"/>
        <v>4160.3999999999996</v>
      </c>
      <c r="AJ109" s="90">
        <f t="shared" si="100"/>
        <v>4090.8</v>
      </c>
      <c r="AK109" s="90">
        <f t="shared" si="101"/>
        <v>3921.6</v>
      </c>
      <c r="AL109" s="90"/>
      <c r="AN109" s="75">
        <f t="shared" si="102"/>
        <v>370</v>
      </c>
      <c r="AO109" s="87">
        <f t="shared" si="103"/>
        <v>4790</v>
      </c>
      <c r="AP109" s="87">
        <f t="shared" si="104"/>
        <v>4820.3999999999996</v>
      </c>
      <c r="AQ109" s="87">
        <f t="shared" si="105"/>
        <v>4850.8</v>
      </c>
      <c r="AR109" s="87">
        <f t="shared" si="106"/>
        <v>4880</v>
      </c>
      <c r="AS109" s="87">
        <f t="shared" si="107"/>
        <v>4910.3999999999996</v>
      </c>
      <c r="AT109" s="87">
        <f t="shared" si="108"/>
        <v>4940.8</v>
      </c>
      <c r="AU109" s="87">
        <f t="shared" si="109"/>
        <v>4871.6000000000004</v>
      </c>
      <c r="AV109" s="87"/>
      <c r="AX109" s="87">
        <f t="shared" si="110"/>
        <v>370</v>
      </c>
      <c r="AY109" s="87">
        <f t="shared" si="111"/>
        <v>-69.600000000000364</v>
      </c>
      <c r="AZ109" s="87">
        <f t="shared" si="112"/>
        <v>-139.19999999999982</v>
      </c>
      <c r="BA109" s="87">
        <f t="shared" si="113"/>
        <v>-210</v>
      </c>
      <c r="BB109" s="87">
        <f t="shared" si="114"/>
        <v>-279.60000000000036</v>
      </c>
      <c r="BC109" s="87">
        <f t="shared" si="115"/>
        <v>-349.19999999999982</v>
      </c>
      <c r="BD109" s="87">
        <f t="shared" si="116"/>
        <v>-518.40000000000009</v>
      </c>
      <c r="BE109" s="87"/>
      <c r="BG109" s="87">
        <f t="shared" si="117"/>
        <v>370</v>
      </c>
      <c r="BH109" s="87">
        <f t="shared" si="118"/>
        <v>30.399999999999636</v>
      </c>
      <c r="BI109" s="87">
        <f t="shared" si="119"/>
        <v>60.800000000000182</v>
      </c>
      <c r="BJ109" s="87">
        <f t="shared" si="120"/>
        <v>90</v>
      </c>
      <c r="BK109" s="87">
        <f t="shared" si="121"/>
        <v>120.39999999999964</v>
      </c>
      <c r="BL109" s="87">
        <f t="shared" si="122"/>
        <v>150.80000000000018</v>
      </c>
      <c r="BM109" s="87">
        <f t="shared" si="123"/>
        <v>81.600000000000364</v>
      </c>
      <c r="BN109" s="87"/>
      <c r="BP109" s="75">
        <f t="shared" si="124"/>
        <v>370</v>
      </c>
      <c r="BQ109" s="91">
        <f t="shared" si="125"/>
        <v>-69.600000000000364</v>
      </c>
      <c r="BR109" s="91">
        <f t="shared" si="126"/>
        <v>-139.19999999999982</v>
      </c>
      <c r="BS109" s="91">
        <f t="shared" si="127"/>
        <v>-210</v>
      </c>
      <c r="BT109" s="91">
        <f t="shared" si="128"/>
        <v>-279.60000000000036</v>
      </c>
      <c r="BU109" s="91">
        <f t="shared" si="129"/>
        <v>-349.19999999999982</v>
      </c>
      <c r="BV109" s="91">
        <f t="shared" si="130"/>
        <v>-518.40000000000009</v>
      </c>
      <c r="BW109" s="91"/>
      <c r="BX109" s="91">
        <f t="shared" si="131"/>
        <v>30.399999999999636</v>
      </c>
      <c r="BY109" s="91">
        <f t="shared" si="132"/>
        <v>60.800000000000182</v>
      </c>
      <c r="BZ109" s="91">
        <f t="shared" si="133"/>
        <v>90</v>
      </c>
      <c r="CA109" s="91">
        <f t="shared" si="134"/>
        <v>120.39999999999964</v>
      </c>
      <c r="CB109" s="91">
        <f t="shared" si="135"/>
        <v>150.80000000000018</v>
      </c>
      <c r="CC109" s="91">
        <f t="shared" si="136"/>
        <v>81.600000000000364</v>
      </c>
      <c r="CD109" s="91"/>
      <c r="CF109" s="75">
        <f t="shared" si="137"/>
        <v>370</v>
      </c>
      <c r="CG109" s="92">
        <f t="shared" si="138"/>
        <v>-1.5675675675675758E-2</v>
      </c>
      <c r="CH109" s="92">
        <f t="shared" si="139"/>
        <v>-3.1351351351351309E-2</v>
      </c>
      <c r="CI109" s="92">
        <f t="shared" si="140"/>
        <v>-4.72972972972973E-2</v>
      </c>
      <c r="CJ109" s="92">
        <f t="shared" si="141"/>
        <v>-6.2972972972973051E-2</v>
      </c>
      <c r="CK109" s="92">
        <f t="shared" si="142"/>
        <v>-7.8648648648648609E-2</v>
      </c>
      <c r="CL109" s="92">
        <f t="shared" si="143"/>
        <v>-0.11675675675675677</v>
      </c>
      <c r="CM109" s="92"/>
      <c r="CN109" s="92">
        <f t="shared" si="144"/>
        <v>6.3465553235907387E-3</v>
      </c>
      <c r="CO109" s="92">
        <f t="shared" si="145"/>
        <v>1.2693110647181666E-2</v>
      </c>
      <c r="CP109" s="92">
        <f t="shared" si="146"/>
        <v>1.8789144050104383E-2</v>
      </c>
      <c r="CQ109" s="92">
        <f t="shared" si="147"/>
        <v>2.5135699373695121E-2</v>
      </c>
      <c r="CR109" s="92">
        <f t="shared" si="148"/>
        <v>3.148225469728605E-2</v>
      </c>
      <c r="CS109" s="92">
        <f t="shared" si="149"/>
        <v>1.7035490605428052E-2</v>
      </c>
      <c r="CT109" s="92"/>
    </row>
    <row r="110" spans="1:98" s="75" customFormat="1" x14ac:dyDescent="0.25">
      <c r="AD110" s="75">
        <v>380</v>
      </c>
      <c r="AE110" s="87">
        <f t="shared" si="95"/>
        <v>4560</v>
      </c>
      <c r="AF110" s="90">
        <f t="shared" si="96"/>
        <v>4490.3999999999996</v>
      </c>
      <c r="AG110" s="90">
        <f t="shared" si="97"/>
        <v>4420.8</v>
      </c>
      <c r="AH110" s="90">
        <f t="shared" si="98"/>
        <v>4350</v>
      </c>
      <c r="AI110" s="90">
        <f t="shared" si="99"/>
        <v>4280.3999999999996</v>
      </c>
      <c r="AJ110" s="90">
        <f t="shared" si="100"/>
        <v>4210.8</v>
      </c>
      <c r="AK110" s="90">
        <f t="shared" si="101"/>
        <v>4041.6</v>
      </c>
      <c r="AL110" s="90"/>
      <c r="AN110" s="75">
        <f t="shared" si="102"/>
        <v>380</v>
      </c>
      <c r="AO110" s="87">
        <f t="shared" si="103"/>
        <v>4910</v>
      </c>
      <c r="AP110" s="87">
        <f t="shared" si="104"/>
        <v>4940.3999999999996</v>
      </c>
      <c r="AQ110" s="87">
        <f t="shared" si="105"/>
        <v>4970.8</v>
      </c>
      <c r="AR110" s="87">
        <f t="shared" si="106"/>
        <v>5000</v>
      </c>
      <c r="AS110" s="87">
        <f t="shared" si="107"/>
        <v>5030.3999999999996</v>
      </c>
      <c r="AT110" s="87">
        <f t="shared" si="108"/>
        <v>5060.8</v>
      </c>
      <c r="AU110" s="87">
        <f t="shared" si="109"/>
        <v>4991.6000000000004</v>
      </c>
      <c r="AV110" s="87"/>
      <c r="AX110" s="87">
        <f t="shared" si="110"/>
        <v>380</v>
      </c>
      <c r="AY110" s="87">
        <f t="shared" si="111"/>
        <v>-69.600000000000364</v>
      </c>
      <c r="AZ110" s="87">
        <f t="shared" si="112"/>
        <v>-139.19999999999982</v>
      </c>
      <c r="BA110" s="87">
        <f t="shared" si="113"/>
        <v>-210</v>
      </c>
      <c r="BB110" s="87">
        <f t="shared" si="114"/>
        <v>-279.60000000000036</v>
      </c>
      <c r="BC110" s="87">
        <f t="shared" si="115"/>
        <v>-349.19999999999982</v>
      </c>
      <c r="BD110" s="87">
        <f t="shared" si="116"/>
        <v>-518.40000000000009</v>
      </c>
      <c r="BE110" s="87"/>
      <c r="BG110" s="87">
        <f t="shared" si="117"/>
        <v>380</v>
      </c>
      <c r="BH110" s="87">
        <f t="shared" si="118"/>
        <v>30.399999999999636</v>
      </c>
      <c r="BI110" s="87">
        <f t="shared" si="119"/>
        <v>60.800000000000182</v>
      </c>
      <c r="BJ110" s="87">
        <f t="shared" si="120"/>
        <v>90</v>
      </c>
      <c r="BK110" s="87">
        <f t="shared" si="121"/>
        <v>120.39999999999964</v>
      </c>
      <c r="BL110" s="87">
        <f t="shared" si="122"/>
        <v>150.80000000000018</v>
      </c>
      <c r="BM110" s="87">
        <f t="shared" si="123"/>
        <v>81.600000000000364</v>
      </c>
      <c r="BN110" s="87"/>
      <c r="BP110" s="75">
        <f t="shared" si="124"/>
        <v>380</v>
      </c>
      <c r="BQ110" s="91">
        <f t="shared" si="125"/>
        <v>-69.600000000000364</v>
      </c>
      <c r="BR110" s="91">
        <f t="shared" si="126"/>
        <v>-139.19999999999982</v>
      </c>
      <c r="BS110" s="91">
        <f t="shared" si="127"/>
        <v>-210</v>
      </c>
      <c r="BT110" s="91">
        <f t="shared" si="128"/>
        <v>-279.60000000000036</v>
      </c>
      <c r="BU110" s="91">
        <f t="shared" si="129"/>
        <v>-349.19999999999982</v>
      </c>
      <c r="BV110" s="91">
        <f t="shared" si="130"/>
        <v>-518.40000000000009</v>
      </c>
      <c r="BW110" s="91"/>
      <c r="BX110" s="91">
        <f t="shared" si="131"/>
        <v>30.399999999999636</v>
      </c>
      <c r="BY110" s="91">
        <f t="shared" si="132"/>
        <v>60.800000000000182</v>
      </c>
      <c r="BZ110" s="91">
        <f t="shared" si="133"/>
        <v>90</v>
      </c>
      <c r="CA110" s="91">
        <f t="shared" si="134"/>
        <v>120.39999999999964</v>
      </c>
      <c r="CB110" s="91">
        <f t="shared" si="135"/>
        <v>150.80000000000018</v>
      </c>
      <c r="CC110" s="91">
        <f t="shared" si="136"/>
        <v>81.600000000000364</v>
      </c>
      <c r="CD110" s="91"/>
      <c r="CF110" s="75">
        <f t="shared" si="137"/>
        <v>380</v>
      </c>
      <c r="CG110" s="92">
        <f t="shared" si="138"/>
        <v>-1.5263157894736921E-2</v>
      </c>
      <c r="CH110" s="92">
        <f t="shared" si="139"/>
        <v>-3.0526315789473644E-2</v>
      </c>
      <c r="CI110" s="92">
        <f t="shared" si="140"/>
        <v>-4.6052631578947366E-2</v>
      </c>
      <c r="CJ110" s="92">
        <f t="shared" si="141"/>
        <v>-6.1315789473684289E-2</v>
      </c>
      <c r="CK110" s="92">
        <f t="shared" si="142"/>
        <v>-7.657894736842101E-2</v>
      </c>
      <c r="CL110" s="92">
        <f t="shared" si="143"/>
        <v>-0.1136842105263158</v>
      </c>
      <c r="CM110" s="92"/>
      <c r="CN110" s="92">
        <f t="shared" si="144"/>
        <v>6.1914460285131638E-3</v>
      </c>
      <c r="CO110" s="92">
        <f t="shared" si="145"/>
        <v>1.2382892057026513E-2</v>
      </c>
      <c r="CP110" s="92">
        <f t="shared" si="146"/>
        <v>1.8329938900203666E-2</v>
      </c>
      <c r="CQ110" s="92">
        <f t="shared" si="147"/>
        <v>2.4521384928716829E-2</v>
      </c>
      <c r="CR110" s="92">
        <f t="shared" si="148"/>
        <v>3.0712830957230181E-2</v>
      </c>
      <c r="CS110" s="92">
        <f t="shared" si="149"/>
        <v>1.66191446028514E-2</v>
      </c>
      <c r="CT110" s="92"/>
    </row>
    <row r="111" spans="1:98" s="75" customFormat="1" x14ac:dyDescent="0.25">
      <c r="A111" s="81" t="s">
        <v>91</v>
      </c>
      <c r="AD111" s="75">
        <v>390</v>
      </c>
      <c r="AE111" s="87">
        <f t="shared" si="95"/>
        <v>4680</v>
      </c>
      <c r="AF111" s="90">
        <f t="shared" si="96"/>
        <v>4610.3999999999996</v>
      </c>
      <c r="AG111" s="90">
        <f t="shared" si="97"/>
        <v>4540.8</v>
      </c>
      <c r="AH111" s="90">
        <f t="shared" si="98"/>
        <v>4470</v>
      </c>
      <c r="AI111" s="90">
        <f t="shared" si="99"/>
        <v>4400.3999999999996</v>
      </c>
      <c r="AJ111" s="90">
        <f t="shared" si="100"/>
        <v>4330.8</v>
      </c>
      <c r="AK111" s="90">
        <f t="shared" si="101"/>
        <v>4161.6000000000004</v>
      </c>
      <c r="AL111" s="90"/>
      <c r="AN111" s="75">
        <f t="shared" si="102"/>
        <v>390</v>
      </c>
      <c r="AO111" s="87">
        <f t="shared" si="103"/>
        <v>5030</v>
      </c>
      <c r="AP111" s="87">
        <f t="shared" si="104"/>
        <v>5060.3999999999996</v>
      </c>
      <c r="AQ111" s="87">
        <f t="shared" si="105"/>
        <v>5090.8</v>
      </c>
      <c r="AR111" s="87">
        <f t="shared" si="106"/>
        <v>5120</v>
      </c>
      <c r="AS111" s="87">
        <f t="shared" si="107"/>
        <v>5150.3999999999996</v>
      </c>
      <c r="AT111" s="87">
        <f t="shared" si="108"/>
        <v>5180.8</v>
      </c>
      <c r="AU111" s="87">
        <f t="shared" si="109"/>
        <v>5111.6000000000004</v>
      </c>
      <c r="AV111" s="87"/>
      <c r="AX111" s="87">
        <f t="shared" si="110"/>
        <v>390</v>
      </c>
      <c r="AY111" s="87">
        <f t="shared" si="111"/>
        <v>-69.600000000000364</v>
      </c>
      <c r="AZ111" s="87">
        <f t="shared" si="112"/>
        <v>-139.19999999999982</v>
      </c>
      <c r="BA111" s="87">
        <f t="shared" si="113"/>
        <v>-210</v>
      </c>
      <c r="BB111" s="87">
        <f t="shared" si="114"/>
        <v>-279.60000000000036</v>
      </c>
      <c r="BC111" s="87">
        <f t="shared" si="115"/>
        <v>-349.19999999999982</v>
      </c>
      <c r="BD111" s="87">
        <f t="shared" si="116"/>
        <v>-518.39999999999964</v>
      </c>
      <c r="BE111" s="87"/>
      <c r="BG111" s="87">
        <f t="shared" si="117"/>
        <v>390</v>
      </c>
      <c r="BH111" s="87">
        <f t="shared" si="118"/>
        <v>30.399999999999636</v>
      </c>
      <c r="BI111" s="87">
        <f t="shared" si="119"/>
        <v>60.800000000000182</v>
      </c>
      <c r="BJ111" s="87">
        <f t="shared" si="120"/>
        <v>90</v>
      </c>
      <c r="BK111" s="87">
        <f t="shared" si="121"/>
        <v>120.39999999999964</v>
      </c>
      <c r="BL111" s="87">
        <f t="shared" si="122"/>
        <v>150.80000000000018</v>
      </c>
      <c r="BM111" s="87">
        <f t="shared" si="123"/>
        <v>81.600000000000364</v>
      </c>
      <c r="BN111" s="87"/>
      <c r="BP111" s="75">
        <f t="shared" si="124"/>
        <v>390</v>
      </c>
      <c r="BQ111" s="91">
        <f t="shared" si="125"/>
        <v>-69.600000000000364</v>
      </c>
      <c r="BR111" s="91">
        <f t="shared" si="126"/>
        <v>-139.19999999999982</v>
      </c>
      <c r="BS111" s="91">
        <f t="shared" si="127"/>
        <v>-210</v>
      </c>
      <c r="BT111" s="91">
        <f t="shared" si="128"/>
        <v>-279.60000000000036</v>
      </c>
      <c r="BU111" s="91">
        <f t="shared" si="129"/>
        <v>-349.19999999999982</v>
      </c>
      <c r="BV111" s="91">
        <f t="shared" si="130"/>
        <v>-518.39999999999964</v>
      </c>
      <c r="BW111" s="91"/>
      <c r="BX111" s="91">
        <f t="shared" si="131"/>
        <v>30.399999999999636</v>
      </c>
      <c r="BY111" s="91">
        <f t="shared" si="132"/>
        <v>60.800000000000182</v>
      </c>
      <c r="BZ111" s="91">
        <f t="shared" si="133"/>
        <v>90</v>
      </c>
      <c r="CA111" s="91">
        <f t="shared" si="134"/>
        <v>120.39999999999964</v>
      </c>
      <c r="CB111" s="91">
        <f t="shared" si="135"/>
        <v>150.80000000000018</v>
      </c>
      <c r="CC111" s="91">
        <f t="shared" si="136"/>
        <v>81.600000000000364</v>
      </c>
      <c r="CD111" s="91"/>
      <c r="CF111" s="75">
        <f t="shared" si="137"/>
        <v>390</v>
      </c>
      <c r="CG111" s="92">
        <f t="shared" si="138"/>
        <v>-1.4871794871794949E-2</v>
      </c>
      <c r="CH111" s="92">
        <f t="shared" si="139"/>
        <v>-2.9743589743589705E-2</v>
      </c>
      <c r="CI111" s="92">
        <f t="shared" si="140"/>
        <v>-4.4871794871794872E-2</v>
      </c>
      <c r="CJ111" s="92">
        <f t="shared" si="141"/>
        <v>-5.9743589743589821E-2</v>
      </c>
      <c r="CK111" s="92">
        <f t="shared" si="142"/>
        <v>-7.4615384615384583E-2</v>
      </c>
      <c r="CL111" s="92">
        <f t="shared" si="143"/>
        <v>-0.11076923076923069</v>
      </c>
      <c r="CM111" s="92"/>
      <c r="CN111" s="92">
        <f t="shared" si="144"/>
        <v>6.0437375745526116E-3</v>
      </c>
      <c r="CO111" s="92">
        <f t="shared" si="145"/>
        <v>1.2087475149105404E-2</v>
      </c>
      <c r="CP111" s="92">
        <f t="shared" si="146"/>
        <v>1.7892644135188866E-2</v>
      </c>
      <c r="CQ111" s="92">
        <f t="shared" si="147"/>
        <v>2.3936381709741477E-2</v>
      </c>
      <c r="CR111" s="92">
        <f t="shared" si="148"/>
        <v>2.9980119284294272E-2</v>
      </c>
      <c r="CS111" s="92">
        <f t="shared" si="149"/>
        <v>1.6222664015904643E-2</v>
      </c>
      <c r="CT111" s="92"/>
    </row>
    <row r="112" spans="1:98" s="75" customFormat="1" x14ac:dyDescent="0.25">
      <c r="A112" s="81" t="s">
        <v>92</v>
      </c>
      <c r="AD112" s="75">
        <v>400</v>
      </c>
      <c r="AE112" s="87">
        <f t="shared" si="95"/>
        <v>4800</v>
      </c>
      <c r="AF112" s="90">
        <f t="shared" si="96"/>
        <v>4730.3999999999996</v>
      </c>
      <c r="AG112" s="90">
        <f t="shared" si="97"/>
        <v>4660.8</v>
      </c>
      <c r="AH112" s="90">
        <f t="shared" si="98"/>
        <v>4590</v>
      </c>
      <c r="AI112" s="90">
        <f t="shared" si="99"/>
        <v>4520.3999999999996</v>
      </c>
      <c r="AJ112" s="90">
        <f t="shared" si="100"/>
        <v>4450.8</v>
      </c>
      <c r="AK112" s="90">
        <f t="shared" si="101"/>
        <v>4281.6000000000004</v>
      </c>
      <c r="AL112" s="90"/>
      <c r="AN112" s="75">
        <f t="shared" si="102"/>
        <v>400</v>
      </c>
      <c r="AO112" s="87">
        <f t="shared" si="103"/>
        <v>5150</v>
      </c>
      <c r="AP112" s="87">
        <f t="shared" si="104"/>
        <v>5180.3999999999996</v>
      </c>
      <c r="AQ112" s="87">
        <f t="shared" si="105"/>
        <v>5210.8</v>
      </c>
      <c r="AR112" s="87">
        <f t="shared" si="106"/>
        <v>5240</v>
      </c>
      <c r="AS112" s="87">
        <f t="shared" si="107"/>
        <v>5270.4</v>
      </c>
      <c r="AT112" s="87">
        <f t="shared" si="108"/>
        <v>5300.8</v>
      </c>
      <c r="AU112" s="87">
        <f t="shared" si="109"/>
        <v>5231.6000000000004</v>
      </c>
      <c r="AV112" s="87"/>
      <c r="AX112" s="87">
        <f t="shared" si="110"/>
        <v>400</v>
      </c>
      <c r="AY112" s="87">
        <f t="shared" si="111"/>
        <v>-69.600000000000364</v>
      </c>
      <c r="AZ112" s="87">
        <f t="shared" si="112"/>
        <v>-139.19999999999982</v>
      </c>
      <c r="BA112" s="87">
        <f t="shared" si="113"/>
        <v>-210</v>
      </c>
      <c r="BB112" s="87">
        <f t="shared" si="114"/>
        <v>-279.60000000000036</v>
      </c>
      <c r="BC112" s="87">
        <f t="shared" si="115"/>
        <v>-349.19999999999982</v>
      </c>
      <c r="BD112" s="87">
        <f t="shared" si="116"/>
        <v>-518.39999999999964</v>
      </c>
      <c r="BE112" s="87"/>
      <c r="BG112" s="87">
        <f t="shared" si="117"/>
        <v>400</v>
      </c>
      <c r="BH112" s="87">
        <f t="shared" si="118"/>
        <v>30.399999999999636</v>
      </c>
      <c r="BI112" s="87">
        <f t="shared" si="119"/>
        <v>60.800000000000182</v>
      </c>
      <c r="BJ112" s="87">
        <f t="shared" si="120"/>
        <v>90</v>
      </c>
      <c r="BK112" s="87">
        <f t="shared" si="121"/>
        <v>120.39999999999964</v>
      </c>
      <c r="BL112" s="87">
        <f t="shared" si="122"/>
        <v>150.80000000000018</v>
      </c>
      <c r="BM112" s="87">
        <f t="shared" si="123"/>
        <v>81.600000000000364</v>
      </c>
      <c r="BN112" s="87"/>
      <c r="BP112" s="75">
        <f t="shared" si="124"/>
        <v>400</v>
      </c>
      <c r="BQ112" s="91">
        <f t="shared" si="125"/>
        <v>-69.600000000000364</v>
      </c>
      <c r="BR112" s="91">
        <f t="shared" si="126"/>
        <v>-139.19999999999982</v>
      </c>
      <c r="BS112" s="91">
        <f t="shared" si="127"/>
        <v>-210</v>
      </c>
      <c r="BT112" s="91">
        <f t="shared" si="128"/>
        <v>-279.60000000000036</v>
      </c>
      <c r="BU112" s="91">
        <f t="shared" si="129"/>
        <v>-349.19999999999982</v>
      </c>
      <c r="BV112" s="91">
        <f t="shared" si="130"/>
        <v>-518.39999999999964</v>
      </c>
      <c r="BW112" s="91"/>
      <c r="BX112" s="91">
        <f t="shared" si="131"/>
        <v>30.399999999999636</v>
      </c>
      <c r="BY112" s="91">
        <f t="shared" si="132"/>
        <v>60.800000000000182</v>
      </c>
      <c r="BZ112" s="91">
        <f t="shared" si="133"/>
        <v>90</v>
      </c>
      <c r="CA112" s="91">
        <f t="shared" si="134"/>
        <v>120.39999999999964</v>
      </c>
      <c r="CB112" s="91">
        <f t="shared" si="135"/>
        <v>150.80000000000018</v>
      </c>
      <c r="CC112" s="91">
        <f t="shared" si="136"/>
        <v>81.600000000000364</v>
      </c>
      <c r="CD112" s="91"/>
      <c r="CF112" s="75">
        <f t="shared" si="137"/>
        <v>400</v>
      </c>
      <c r="CG112" s="92">
        <f t="shared" si="138"/>
        <v>-1.4500000000000075E-2</v>
      </c>
      <c r="CH112" s="92">
        <f t="shared" si="139"/>
        <v>-2.8999999999999963E-2</v>
      </c>
      <c r="CI112" s="92">
        <f t="shared" si="140"/>
        <v>-4.3749999999999997E-2</v>
      </c>
      <c r="CJ112" s="92">
        <f t="shared" si="141"/>
        <v>-5.8250000000000073E-2</v>
      </c>
      <c r="CK112" s="92">
        <f t="shared" si="142"/>
        <v>-7.2749999999999967E-2</v>
      </c>
      <c r="CL112" s="92">
        <f t="shared" si="143"/>
        <v>-0.10799999999999993</v>
      </c>
      <c r="CM112" s="92"/>
      <c r="CN112" s="92">
        <f t="shared" si="144"/>
        <v>5.9029126213591522E-3</v>
      </c>
      <c r="CO112" s="92">
        <f t="shared" si="145"/>
        <v>1.1805825242718481E-2</v>
      </c>
      <c r="CP112" s="92">
        <f t="shared" si="146"/>
        <v>1.7475728155339806E-2</v>
      </c>
      <c r="CQ112" s="92">
        <f t="shared" si="147"/>
        <v>2.3378640776698958E-2</v>
      </c>
      <c r="CR112" s="92">
        <f t="shared" si="148"/>
        <v>2.9281553398058286E-2</v>
      </c>
      <c r="CS112" s="92">
        <f t="shared" si="149"/>
        <v>1.5844660194174829E-2</v>
      </c>
      <c r="CT112" s="92"/>
    </row>
    <row r="113" spans="1:98" s="75" customFormat="1" x14ac:dyDescent="0.25">
      <c r="A113" s="81" t="s">
        <v>34</v>
      </c>
      <c r="AD113" s="75">
        <v>410</v>
      </c>
      <c r="AE113" s="87">
        <f t="shared" si="95"/>
        <v>4920</v>
      </c>
      <c r="AF113" s="90">
        <f t="shared" si="96"/>
        <v>4850.3999999999996</v>
      </c>
      <c r="AG113" s="90">
        <f t="shared" si="97"/>
        <v>4780.8</v>
      </c>
      <c r="AH113" s="90">
        <f t="shared" si="98"/>
        <v>4710</v>
      </c>
      <c r="AI113" s="90">
        <f t="shared" si="99"/>
        <v>4640.3999999999996</v>
      </c>
      <c r="AJ113" s="90">
        <f t="shared" si="100"/>
        <v>4570.8</v>
      </c>
      <c r="AK113" s="90">
        <f t="shared" si="101"/>
        <v>4401.6000000000004</v>
      </c>
      <c r="AL113" s="90"/>
      <c r="AN113" s="75">
        <f t="shared" si="102"/>
        <v>410</v>
      </c>
      <c r="AO113" s="87">
        <f t="shared" si="103"/>
        <v>5270</v>
      </c>
      <c r="AP113" s="87">
        <f t="shared" si="104"/>
        <v>5300.4</v>
      </c>
      <c r="AQ113" s="87">
        <f t="shared" si="105"/>
        <v>5330.8</v>
      </c>
      <c r="AR113" s="87">
        <f t="shared" si="106"/>
        <v>5360</v>
      </c>
      <c r="AS113" s="87">
        <f t="shared" si="107"/>
        <v>5390.4</v>
      </c>
      <c r="AT113" s="87">
        <f t="shared" si="108"/>
        <v>5420.8</v>
      </c>
      <c r="AU113" s="87">
        <f t="shared" si="109"/>
        <v>5351.6</v>
      </c>
      <c r="AV113" s="87"/>
      <c r="AX113" s="87">
        <f t="shared" si="110"/>
        <v>410</v>
      </c>
      <c r="AY113" s="87">
        <f t="shared" si="111"/>
        <v>-69.600000000000364</v>
      </c>
      <c r="AZ113" s="87">
        <f t="shared" si="112"/>
        <v>-139.19999999999982</v>
      </c>
      <c r="BA113" s="87">
        <f t="shared" si="113"/>
        <v>-210</v>
      </c>
      <c r="BB113" s="87">
        <f t="shared" si="114"/>
        <v>-279.60000000000036</v>
      </c>
      <c r="BC113" s="87">
        <f t="shared" si="115"/>
        <v>-349.19999999999982</v>
      </c>
      <c r="BD113" s="87">
        <f t="shared" si="116"/>
        <v>-518.39999999999964</v>
      </c>
      <c r="BE113" s="87"/>
      <c r="BG113" s="87">
        <f t="shared" si="117"/>
        <v>410</v>
      </c>
      <c r="BH113" s="87">
        <f t="shared" si="118"/>
        <v>30.399999999999636</v>
      </c>
      <c r="BI113" s="87">
        <f t="shared" si="119"/>
        <v>60.800000000000182</v>
      </c>
      <c r="BJ113" s="87">
        <f t="shared" si="120"/>
        <v>90</v>
      </c>
      <c r="BK113" s="87">
        <f t="shared" si="121"/>
        <v>120.39999999999964</v>
      </c>
      <c r="BL113" s="87">
        <f t="shared" si="122"/>
        <v>150.80000000000018</v>
      </c>
      <c r="BM113" s="87">
        <f t="shared" si="123"/>
        <v>81.600000000000364</v>
      </c>
      <c r="BN113" s="87"/>
      <c r="BP113" s="75">
        <f t="shared" si="124"/>
        <v>410</v>
      </c>
      <c r="BQ113" s="91">
        <f t="shared" si="125"/>
        <v>-69.600000000000364</v>
      </c>
      <c r="BR113" s="91">
        <f t="shared" si="126"/>
        <v>-139.19999999999982</v>
      </c>
      <c r="BS113" s="91">
        <f t="shared" si="127"/>
        <v>-210</v>
      </c>
      <c r="BT113" s="91">
        <f t="shared" si="128"/>
        <v>-279.60000000000036</v>
      </c>
      <c r="BU113" s="91">
        <f t="shared" si="129"/>
        <v>-349.19999999999982</v>
      </c>
      <c r="BV113" s="91">
        <f t="shared" si="130"/>
        <v>-518.39999999999964</v>
      </c>
      <c r="BW113" s="91"/>
      <c r="BX113" s="91">
        <f t="shared" si="131"/>
        <v>30.399999999999636</v>
      </c>
      <c r="BY113" s="91">
        <f t="shared" si="132"/>
        <v>60.800000000000182</v>
      </c>
      <c r="BZ113" s="91">
        <f t="shared" si="133"/>
        <v>90</v>
      </c>
      <c r="CA113" s="91">
        <f t="shared" si="134"/>
        <v>120.39999999999964</v>
      </c>
      <c r="CB113" s="91">
        <f t="shared" si="135"/>
        <v>150.80000000000018</v>
      </c>
      <c r="CC113" s="91">
        <f t="shared" si="136"/>
        <v>81.600000000000364</v>
      </c>
      <c r="CD113" s="91"/>
      <c r="CF113" s="75">
        <f t="shared" si="137"/>
        <v>410</v>
      </c>
      <c r="CG113" s="92">
        <f t="shared" si="138"/>
        <v>-1.4146341463414707E-2</v>
      </c>
      <c r="CH113" s="92">
        <f t="shared" si="139"/>
        <v>-2.8292682926829231E-2</v>
      </c>
      <c r="CI113" s="92">
        <f t="shared" si="140"/>
        <v>-4.2682926829268296E-2</v>
      </c>
      <c r="CJ113" s="92">
        <f t="shared" si="141"/>
        <v>-5.6829268292682998E-2</v>
      </c>
      <c r="CK113" s="92">
        <f t="shared" si="142"/>
        <v>-7.0975609756097527E-2</v>
      </c>
      <c r="CL113" s="92">
        <f t="shared" si="143"/>
        <v>-0.10536585365853651</v>
      </c>
      <c r="CM113" s="92"/>
      <c r="CN113" s="92">
        <f t="shared" si="144"/>
        <v>5.7685009487665343E-3</v>
      </c>
      <c r="CO113" s="92">
        <f t="shared" si="145"/>
        <v>1.1537001897533242E-2</v>
      </c>
      <c r="CP113" s="92">
        <f t="shared" si="146"/>
        <v>1.7077798861480076E-2</v>
      </c>
      <c r="CQ113" s="92">
        <f t="shared" si="147"/>
        <v>2.284629981024661E-2</v>
      </c>
      <c r="CR113" s="92">
        <f t="shared" si="148"/>
        <v>2.8614800759013317E-2</v>
      </c>
      <c r="CS113" s="92">
        <f t="shared" si="149"/>
        <v>1.5483870967742005E-2</v>
      </c>
      <c r="CT113" s="92"/>
    </row>
    <row r="114" spans="1:98" s="75" customFormat="1" x14ac:dyDescent="0.25">
      <c r="AD114" s="75">
        <v>420</v>
      </c>
      <c r="AE114" s="87">
        <f t="shared" si="95"/>
        <v>5040</v>
      </c>
      <c r="AF114" s="90">
        <f t="shared" si="96"/>
        <v>4970.3999999999996</v>
      </c>
      <c r="AG114" s="90">
        <f t="shared" si="97"/>
        <v>4900.8</v>
      </c>
      <c r="AH114" s="90">
        <f t="shared" si="98"/>
        <v>4830</v>
      </c>
      <c r="AI114" s="90">
        <f t="shared" si="99"/>
        <v>4760.3999999999996</v>
      </c>
      <c r="AJ114" s="90">
        <f t="shared" si="100"/>
        <v>4690.8</v>
      </c>
      <c r="AK114" s="90">
        <f t="shared" si="101"/>
        <v>4521.6000000000004</v>
      </c>
      <c r="AL114" s="90"/>
      <c r="AN114" s="75">
        <f t="shared" si="102"/>
        <v>420</v>
      </c>
      <c r="AO114" s="87">
        <f t="shared" si="103"/>
        <v>5390</v>
      </c>
      <c r="AP114" s="87">
        <f t="shared" si="104"/>
        <v>5420.4</v>
      </c>
      <c r="AQ114" s="87">
        <f t="shared" si="105"/>
        <v>5450.8</v>
      </c>
      <c r="AR114" s="87">
        <f t="shared" si="106"/>
        <v>5480</v>
      </c>
      <c r="AS114" s="87">
        <f t="shared" si="107"/>
        <v>5510.4</v>
      </c>
      <c r="AT114" s="87">
        <f t="shared" si="108"/>
        <v>5540.8</v>
      </c>
      <c r="AU114" s="87">
        <f t="shared" si="109"/>
        <v>5471.6</v>
      </c>
      <c r="AV114" s="87"/>
      <c r="AX114" s="87">
        <f t="shared" si="110"/>
        <v>420</v>
      </c>
      <c r="AY114" s="87">
        <f t="shared" si="111"/>
        <v>-69.600000000000364</v>
      </c>
      <c r="AZ114" s="87">
        <f t="shared" si="112"/>
        <v>-139.19999999999982</v>
      </c>
      <c r="BA114" s="87">
        <f t="shared" si="113"/>
        <v>-210</v>
      </c>
      <c r="BB114" s="87">
        <f t="shared" si="114"/>
        <v>-279.60000000000036</v>
      </c>
      <c r="BC114" s="87">
        <f t="shared" si="115"/>
        <v>-349.19999999999982</v>
      </c>
      <c r="BD114" s="87">
        <f t="shared" si="116"/>
        <v>-518.39999999999964</v>
      </c>
      <c r="BE114" s="87"/>
      <c r="BG114" s="87">
        <f t="shared" si="117"/>
        <v>420</v>
      </c>
      <c r="BH114" s="87">
        <f t="shared" si="118"/>
        <v>30.399999999999636</v>
      </c>
      <c r="BI114" s="87">
        <f t="shared" si="119"/>
        <v>60.800000000000182</v>
      </c>
      <c r="BJ114" s="87">
        <f t="shared" si="120"/>
        <v>90</v>
      </c>
      <c r="BK114" s="87">
        <f t="shared" si="121"/>
        <v>120.39999999999964</v>
      </c>
      <c r="BL114" s="87">
        <f t="shared" si="122"/>
        <v>150.80000000000018</v>
      </c>
      <c r="BM114" s="87">
        <f t="shared" si="123"/>
        <v>81.600000000000364</v>
      </c>
      <c r="BN114" s="87"/>
      <c r="BP114" s="75">
        <f t="shared" si="124"/>
        <v>420</v>
      </c>
      <c r="BQ114" s="91">
        <f t="shared" si="125"/>
        <v>-69.600000000000364</v>
      </c>
      <c r="BR114" s="91">
        <f t="shared" si="126"/>
        <v>-139.19999999999982</v>
      </c>
      <c r="BS114" s="91">
        <f t="shared" si="127"/>
        <v>-210</v>
      </c>
      <c r="BT114" s="91">
        <f t="shared" si="128"/>
        <v>-279.60000000000036</v>
      </c>
      <c r="BU114" s="91">
        <f t="shared" si="129"/>
        <v>-349.19999999999982</v>
      </c>
      <c r="BV114" s="91">
        <f t="shared" si="130"/>
        <v>-518.39999999999964</v>
      </c>
      <c r="BW114" s="91"/>
      <c r="BX114" s="91">
        <f t="shared" si="131"/>
        <v>30.399999999999636</v>
      </c>
      <c r="BY114" s="91">
        <f t="shared" si="132"/>
        <v>60.800000000000182</v>
      </c>
      <c r="BZ114" s="91">
        <f t="shared" si="133"/>
        <v>90</v>
      </c>
      <c r="CA114" s="91">
        <f t="shared" si="134"/>
        <v>120.39999999999964</v>
      </c>
      <c r="CB114" s="91">
        <f t="shared" si="135"/>
        <v>150.80000000000018</v>
      </c>
      <c r="CC114" s="91">
        <f t="shared" si="136"/>
        <v>81.600000000000364</v>
      </c>
      <c r="CD114" s="91"/>
      <c r="CF114" s="75">
        <f t="shared" si="137"/>
        <v>420</v>
      </c>
      <c r="CG114" s="92">
        <f t="shared" si="138"/>
        <v>-1.3809523809523881E-2</v>
      </c>
      <c r="CH114" s="92">
        <f t="shared" si="139"/>
        <v>-2.7619047619047581E-2</v>
      </c>
      <c r="CI114" s="92">
        <f t="shared" si="140"/>
        <v>-4.1666666666666664E-2</v>
      </c>
      <c r="CJ114" s="92">
        <f t="shared" si="141"/>
        <v>-5.5476190476190547E-2</v>
      </c>
      <c r="CK114" s="92">
        <f t="shared" si="142"/>
        <v>-6.9285714285714256E-2</v>
      </c>
      <c r="CL114" s="92">
        <f t="shared" si="143"/>
        <v>-0.10285714285714279</v>
      </c>
      <c r="CM114" s="92"/>
      <c r="CN114" s="92">
        <f t="shared" si="144"/>
        <v>5.6400742115027156E-3</v>
      </c>
      <c r="CO114" s="92">
        <f t="shared" si="145"/>
        <v>1.12801484230056E-2</v>
      </c>
      <c r="CP114" s="92">
        <f t="shared" si="146"/>
        <v>1.6697588126159554E-2</v>
      </c>
      <c r="CQ114" s="92">
        <f t="shared" si="147"/>
        <v>2.2337662337662271E-2</v>
      </c>
      <c r="CR114" s="92">
        <f t="shared" si="148"/>
        <v>2.7977736549165154E-2</v>
      </c>
      <c r="CS114" s="92">
        <f t="shared" si="149"/>
        <v>1.5139146567718064E-2</v>
      </c>
      <c r="CT114" s="92"/>
    </row>
    <row r="115" spans="1:98" s="75" customFormat="1" x14ac:dyDescent="0.25">
      <c r="AD115" s="75">
        <v>430</v>
      </c>
      <c r="AE115" s="87">
        <f t="shared" si="95"/>
        <v>5160</v>
      </c>
      <c r="AF115" s="90">
        <f t="shared" si="96"/>
        <v>5090.3999999999996</v>
      </c>
      <c r="AG115" s="90">
        <f t="shared" si="97"/>
        <v>5020.8</v>
      </c>
      <c r="AH115" s="90">
        <f t="shared" si="98"/>
        <v>4950</v>
      </c>
      <c r="AI115" s="90">
        <f t="shared" si="99"/>
        <v>4880.3999999999996</v>
      </c>
      <c r="AJ115" s="90">
        <f t="shared" si="100"/>
        <v>4810.8</v>
      </c>
      <c r="AK115" s="90">
        <f t="shared" si="101"/>
        <v>4641.6000000000004</v>
      </c>
      <c r="AL115" s="90"/>
      <c r="AN115" s="75">
        <f t="shared" si="102"/>
        <v>430</v>
      </c>
      <c r="AO115" s="87">
        <f t="shared" si="103"/>
        <v>5510</v>
      </c>
      <c r="AP115" s="87">
        <f t="shared" si="104"/>
        <v>5540.4</v>
      </c>
      <c r="AQ115" s="87">
        <f t="shared" si="105"/>
        <v>5570.8</v>
      </c>
      <c r="AR115" s="87">
        <f t="shared" si="106"/>
        <v>5600</v>
      </c>
      <c r="AS115" s="87">
        <f t="shared" si="107"/>
        <v>5630.4</v>
      </c>
      <c r="AT115" s="87">
        <f t="shared" si="108"/>
        <v>5660.8</v>
      </c>
      <c r="AU115" s="87">
        <f t="shared" si="109"/>
        <v>5591.6</v>
      </c>
      <c r="AV115" s="87"/>
      <c r="AX115" s="87">
        <f t="shared" si="110"/>
        <v>430</v>
      </c>
      <c r="AY115" s="87">
        <f t="shared" si="111"/>
        <v>-69.600000000000364</v>
      </c>
      <c r="AZ115" s="87">
        <f t="shared" si="112"/>
        <v>-139.19999999999982</v>
      </c>
      <c r="BA115" s="87">
        <f t="shared" si="113"/>
        <v>-210</v>
      </c>
      <c r="BB115" s="87">
        <f t="shared" si="114"/>
        <v>-279.60000000000036</v>
      </c>
      <c r="BC115" s="87">
        <f t="shared" si="115"/>
        <v>-349.19999999999982</v>
      </c>
      <c r="BD115" s="87">
        <f t="shared" si="116"/>
        <v>-518.39999999999964</v>
      </c>
      <c r="BE115" s="87"/>
      <c r="BG115" s="87">
        <f t="shared" si="117"/>
        <v>430</v>
      </c>
      <c r="BH115" s="87">
        <f t="shared" si="118"/>
        <v>30.399999999999636</v>
      </c>
      <c r="BI115" s="87">
        <f t="shared" si="119"/>
        <v>60.800000000000182</v>
      </c>
      <c r="BJ115" s="87">
        <f t="shared" si="120"/>
        <v>90</v>
      </c>
      <c r="BK115" s="87">
        <f t="shared" si="121"/>
        <v>120.39999999999964</v>
      </c>
      <c r="BL115" s="87">
        <f t="shared" si="122"/>
        <v>150.80000000000018</v>
      </c>
      <c r="BM115" s="87">
        <f t="shared" si="123"/>
        <v>81.600000000000364</v>
      </c>
      <c r="BN115" s="87"/>
      <c r="BP115" s="75">
        <f t="shared" si="124"/>
        <v>430</v>
      </c>
      <c r="BQ115" s="91">
        <f t="shared" si="125"/>
        <v>-69.600000000000364</v>
      </c>
      <c r="BR115" s="91">
        <f t="shared" si="126"/>
        <v>-139.19999999999982</v>
      </c>
      <c r="BS115" s="91">
        <f t="shared" si="127"/>
        <v>-210</v>
      </c>
      <c r="BT115" s="91">
        <f t="shared" si="128"/>
        <v>-279.60000000000036</v>
      </c>
      <c r="BU115" s="91">
        <f t="shared" si="129"/>
        <v>-349.19999999999982</v>
      </c>
      <c r="BV115" s="91">
        <f t="shared" si="130"/>
        <v>-518.39999999999964</v>
      </c>
      <c r="BW115" s="91"/>
      <c r="BX115" s="91">
        <f t="shared" si="131"/>
        <v>30.399999999999636</v>
      </c>
      <c r="BY115" s="91">
        <f t="shared" si="132"/>
        <v>60.800000000000182</v>
      </c>
      <c r="BZ115" s="91">
        <f t="shared" si="133"/>
        <v>90</v>
      </c>
      <c r="CA115" s="91">
        <f t="shared" si="134"/>
        <v>120.39999999999964</v>
      </c>
      <c r="CB115" s="91">
        <f t="shared" si="135"/>
        <v>150.80000000000018</v>
      </c>
      <c r="CC115" s="91">
        <f t="shared" si="136"/>
        <v>81.600000000000364</v>
      </c>
      <c r="CD115" s="91"/>
      <c r="CF115" s="75">
        <f t="shared" si="137"/>
        <v>430</v>
      </c>
      <c r="CG115" s="92">
        <f t="shared" si="138"/>
        <v>-1.3488372093023327E-2</v>
      </c>
      <c r="CH115" s="92">
        <f t="shared" si="139"/>
        <v>-2.6976744186046477E-2</v>
      </c>
      <c r="CI115" s="92">
        <f t="shared" si="140"/>
        <v>-4.0697674418604654E-2</v>
      </c>
      <c r="CJ115" s="92">
        <f t="shared" si="141"/>
        <v>-5.4186046511627978E-2</v>
      </c>
      <c r="CK115" s="92">
        <f t="shared" si="142"/>
        <v>-6.7674418604651121E-2</v>
      </c>
      <c r="CL115" s="92">
        <f t="shared" si="143"/>
        <v>-0.10046511627906969</v>
      </c>
      <c r="CM115" s="92"/>
      <c r="CN115" s="92">
        <f t="shared" si="144"/>
        <v>5.5172413793102785E-3</v>
      </c>
      <c r="CO115" s="92">
        <f t="shared" si="145"/>
        <v>1.1034482758620724E-2</v>
      </c>
      <c r="CP115" s="92">
        <f t="shared" si="146"/>
        <v>1.6333938294010888E-2</v>
      </c>
      <c r="CQ115" s="92">
        <f t="shared" si="147"/>
        <v>2.1851179673321168E-2</v>
      </c>
      <c r="CR115" s="92">
        <f t="shared" si="148"/>
        <v>2.7368421052631611E-2</v>
      </c>
      <c r="CS115" s="92">
        <f t="shared" si="149"/>
        <v>1.4809437386569939E-2</v>
      </c>
      <c r="CT115" s="92"/>
    </row>
    <row r="116" spans="1:98" s="75" customFormat="1" x14ac:dyDescent="0.25">
      <c r="AD116" s="75">
        <v>440</v>
      </c>
      <c r="AE116" s="87">
        <f t="shared" si="95"/>
        <v>5280</v>
      </c>
      <c r="AF116" s="90">
        <f t="shared" si="96"/>
        <v>5210.3999999999996</v>
      </c>
      <c r="AG116" s="90">
        <f t="shared" si="97"/>
        <v>5140.8</v>
      </c>
      <c r="AH116" s="90">
        <f t="shared" si="98"/>
        <v>5070</v>
      </c>
      <c r="AI116" s="90">
        <f t="shared" si="99"/>
        <v>5000.3999999999996</v>
      </c>
      <c r="AJ116" s="90">
        <f t="shared" si="100"/>
        <v>4930.8</v>
      </c>
      <c r="AK116" s="90">
        <f t="shared" si="101"/>
        <v>4761.6000000000004</v>
      </c>
      <c r="AL116" s="90"/>
      <c r="AN116" s="75">
        <f t="shared" si="102"/>
        <v>440</v>
      </c>
      <c r="AO116" s="87">
        <f t="shared" si="103"/>
        <v>5630</v>
      </c>
      <c r="AP116" s="87">
        <f t="shared" si="104"/>
        <v>5660.4</v>
      </c>
      <c r="AQ116" s="87">
        <f t="shared" si="105"/>
        <v>5690.8</v>
      </c>
      <c r="AR116" s="87">
        <f t="shared" si="106"/>
        <v>5720</v>
      </c>
      <c r="AS116" s="87">
        <f t="shared" si="107"/>
        <v>5750.4</v>
      </c>
      <c r="AT116" s="87">
        <f t="shared" si="108"/>
        <v>5780.8</v>
      </c>
      <c r="AU116" s="87">
        <f t="shared" si="109"/>
        <v>5711.6</v>
      </c>
      <c r="AV116" s="87"/>
      <c r="AX116" s="87">
        <f t="shared" si="110"/>
        <v>440</v>
      </c>
      <c r="AY116" s="87">
        <f t="shared" si="111"/>
        <v>-69.600000000000364</v>
      </c>
      <c r="AZ116" s="87">
        <f t="shared" si="112"/>
        <v>-139.19999999999982</v>
      </c>
      <c r="BA116" s="87">
        <f t="shared" si="113"/>
        <v>-210</v>
      </c>
      <c r="BB116" s="87">
        <f t="shared" si="114"/>
        <v>-279.60000000000036</v>
      </c>
      <c r="BC116" s="87">
        <f t="shared" si="115"/>
        <v>-349.19999999999982</v>
      </c>
      <c r="BD116" s="87">
        <f t="shared" si="116"/>
        <v>-518.39999999999964</v>
      </c>
      <c r="BE116" s="87"/>
      <c r="BG116" s="87">
        <f t="shared" si="117"/>
        <v>440</v>
      </c>
      <c r="BH116" s="87">
        <f t="shared" si="118"/>
        <v>30.399999999999636</v>
      </c>
      <c r="BI116" s="87">
        <f t="shared" si="119"/>
        <v>60.800000000000182</v>
      </c>
      <c r="BJ116" s="87">
        <f t="shared" si="120"/>
        <v>90</v>
      </c>
      <c r="BK116" s="87">
        <f t="shared" si="121"/>
        <v>120.39999999999964</v>
      </c>
      <c r="BL116" s="87">
        <f t="shared" si="122"/>
        <v>150.80000000000018</v>
      </c>
      <c r="BM116" s="87">
        <f t="shared" si="123"/>
        <v>81.600000000000364</v>
      </c>
      <c r="BN116" s="87"/>
      <c r="BP116" s="75">
        <f t="shared" si="124"/>
        <v>440</v>
      </c>
      <c r="BQ116" s="91">
        <f t="shared" si="125"/>
        <v>-69.600000000000364</v>
      </c>
      <c r="BR116" s="91">
        <f t="shared" si="126"/>
        <v>-139.19999999999982</v>
      </c>
      <c r="BS116" s="91">
        <f t="shared" si="127"/>
        <v>-210</v>
      </c>
      <c r="BT116" s="91">
        <f t="shared" si="128"/>
        <v>-279.60000000000036</v>
      </c>
      <c r="BU116" s="91">
        <f t="shared" si="129"/>
        <v>-349.19999999999982</v>
      </c>
      <c r="BV116" s="91">
        <f t="shared" si="130"/>
        <v>-518.39999999999964</v>
      </c>
      <c r="BW116" s="91"/>
      <c r="BX116" s="91">
        <f t="shared" si="131"/>
        <v>30.399999999999636</v>
      </c>
      <c r="BY116" s="91">
        <f t="shared" si="132"/>
        <v>60.800000000000182</v>
      </c>
      <c r="BZ116" s="91">
        <f t="shared" si="133"/>
        <v>90</v>
      </c>
      <c r="CA116" s="91">
        <f t="shared" si="134"/>
        <v>120.39999999999964</v>
      </c>
      <c r="CB116" s="91">
        <f t="shared" si="135"/>
        <v>150.80000000000018</v>
      </c>
      <c r="CC116" s="91">
        <f t="shared" si="136"/>
        <v>81.600000000000364</v>
      </c>
      <c r="CD116" s="91"/>
      <c r="CF116" s="75">
        <f t="shared" si="137"/>
        <v>440</v>
      </c>
      <c r="CG116" s="92">
        <f t="shared" si="138"/>
        <v>-1.3181818181818251E-2</v>
      </c>
      <c r="CH116" s="92">
        <f t="shared" si="139"/>
        <v>-2.6363636363636329E-2</v>
      </c>
      <c r="CI116" s="92">
        <f t="shared" si="140"/>
        <v>-3.9772727272727272E-2</v>
      </c>
      <c r="CJ116" s="92">
        <f t="shared" si="141"/>
        <v>-5.2954545454545525E-2</v>
      </c>
      <c r="CK116" s="92">
        <f t="shared" si="142"/>
        <v>-6.6136363636363604E-2</v>
      </c>
      <c r="CL116" s="92">
        <f t="shared" si="143"/>
        <v>-9.8181818181818106E-2</v>
      </c>
      <c r="CM116" s="92"/>
      <c r="CN116" s="92">
        <f t="shared" si="144"/>
        <v>5.3996447602130794E-3</v>
      </c>
      <c r="CO116" s="92">
        <f t="shared" si="145"/>
        <v>1.079928952042632E-2</v>
      </c>
      <c r="CP116" s="92">
        <f t="shared" si="146"/>
        <v>1.5985790408525755E-2</v>
      </c>
      <c r="CQ116" s="92">
        <f t="shared" si="147"/>
        <v>2.1385435168738833E-2</v>
      </c>
      <c r="CR116" s="92">
        <f t="shared" si="148"/>
        <v>2.6785079928952075E-2</v>
      </c>
      <c r="CS116" s="92">
        <f t="shared" si="149"/>
        <v>1.4493783303730082E-2</v>
      </c>
      <c r="CT116" s="92"/>
    </row>
    <row r="117" spans="1:98" s="75" customFormat="1" x14ac:dyDescent="0.25">
      <c r="AD117" s="75">
        <v>450</v>
      </c>
      <c r="AE117" s="87">
        <f t="shared" si="95"/>
        <v>5400</v>
      </c>
      <c r="AF117" s="90">
        <f t="shared" si="96"/>
        <v>5330.4</v>
      </c>
      <c r="AG117" s="90">
        <f t="shared" si="97"/>
        <v>5260.8</v>
      </c>
      <c r="AH117" s="90">
        <f t="shared" si="98"/>
        <v>5190</v>
      </c>
      <c r="AI117" s="90">
        <f t="shared" si="99"/>
        <v>5120.3999999999996</v>
      </c>
      <c r="AJ117" s="90">
        <f t="shared" si="100"/>
        <v>5050.8</v>
      </c>
      <c r="AK117" s="90">
        <f t="shared" si="101"/>
        <v>4881.6000000000004</v>
      </c>
      <c r="AL117" s="90"/>
      <c r="AN117" s="75">
        <f t="shared" si="102"/>
        <v>450</v>
      </c>
      <c r="AO117" s="87">
        <f t="shared" si="103"/>
        <v>5750</v>
      </c>
      <c r="AP117" s="87">
        <f t="shared" si="104"/>
        <v>5780.4</v>
      </c>
      <c r="AQ117" s="87">
        <f t="shared" si="105"/>
        <v>5810.8</v>
      </c>
      <c r="AR117" s="87">
        <f t="shared" si="106"/>
        <v>5840</v>
      </c>
      <c r="AS117" s="87">
        <f t="shared" si="107"/>
        <v>5870.4</v>
      </c>
      <c r="AT117" s="87">
        <f t="shared" si="108"/>
        <v>5900.8</v>
      </c>
      <c r="AU117" s="87">
        <f t="shared" si="109"/>
        <v>5831.6</v>
      </c>
      <c r="AV117" s="87"/>
      <c r="AX117" s="87">
        <f t="shared" si="110"/>
        <v>450</v>
      </c>
      <c r="AY117" s="87">
        <f t="shared" si="111"/>
        <v>-69.600000000000364</v>
      </c>
      <c r="AZ117" s="87">
        <f t="shared" si="112"/>
        <v>-139.19999999999982</v>
      </c>
      <c r="BA117" s="87">
        <f t="shared" si="113"/>
        <v>-210</v>
      </c>
      <c r="BB117" s="87">
        <f t="shared" si="114"/>
        <v>-279.60000000000036</v>
      </c>
      <c r="BC117" s="87">
        <f t="shared" si="115"/>
        <v>-349.19999999999982</v>
      </c>
      <c r="BD117" s="87">
        <f t="shared" si="116"/>
        <v>-518.39999999999964</v>
      </c>
      <c r="BE117" s="87"/>
      <c r="BG117" s="87">
        <f t="shared" si="117"/>
        <v>450</v>
      </c>
      <c r="BH117" s="87">
        <f t="shared" si="118"/>
        <v>30.399999999999636</v>
      </c>
      <c r="BI117" s="87">
        <f t="shared" si="119"/>
        <v>60.800000000000182</v>
      </c>
      <c r="BJ117" s="87">
        <f t="shared" si="120"/>
        <v>90</v>
      </c>
      <c r="BK117" s="87">
        <f t="shared" si="121"/>
        <v>120.39999999999964</v>
      </c>
      <c r="BL117" s="87">
        <f t="shared" si="122"/>
        <v>150.80000000000018</v>
      </c>
      <c r="BM117" s="87">
        <f t="shared" si="123"/>
        <v>81.600000000000364</v>
      </c>
      <c r="BN117" s="87"/>
      <c r="BP117" s="75">
        <f t="shared" si="124"/>
        <v>450</v>
      </c>
      <c r="BQ117" s="91">
        <f t="shared" si="125"/>
        <v>-69.600000000000364</v>
      </c>
      <c r="BR117" s="91">
        <f t="shared" si="126"/>
        <v>-139.19999999999982</v>
      </c>
      <c r="BS117" s="91">
        <f t="shared" si="127"/>
        <v>-210</v>
      </c>
      <c r="BT117" s="91">
        <f t="shared" si="128"/>
        <v>-279.60000000000036</v>
      </c>
      <c r="BU117" s="91">
        <f t="shared" si="129"/>
        <v>-349.19999999999982</v>
      </c>
      <c r="BV117" s="91">
        <f t="shared" si="130"/>
        <v>-518.39999999999964</v>
      </c>
      <c r="BW117" s="91"/>
      <c r="BX117" s="91">
        <f t="shared" si="131"/>
        <v>30.399999999999636</v>
      </c>
      <c r="BY117" s="91">
        <f t="shared" si="132"/>
        <v>60.800000000000182</v>
      </c>
      <c r="BZ117" s="91">
        <f t="shared" si="133"/>
        <v>90</v>
      </c>
      <c r="CA117" s="91">
        <f t="shared" si="134"/>
        <v>120.39999999999964</v>
      </c>
      <c r="CB117" s="91">
        <f t="shared" si="135"/>
        <v>150.80000000000018</v>
      </c>
      <c r="CC117" s="91">
        <f t="shared" si="136"/>
        <v>81.600000000000364</v>
      </c>
      <c r="CD117" s="91"/>
      <c r="CF117" s="75">
        <f t="shared" si="137"/>
        <v>450</v>
      </c>
      <c r="CG117" s="92">
        <f t="shared" si="138"/>
        <v>-1.2888888888888957E-2</v>
      </c>
      <c r="CH117" s="92">
        <f t="shared" si="139"/>
        <v>-2.5777777777777743E-2</v>
      </c>
      <c r="CI117" s="92">
        <f t="shared" si="140"/>
        <v>-3.888888888888889E-2</v>
      </c>
      <c r="CJ117" s="92">
        <f t="shared" si="141"/>
        <v>-5.1777777777777846E-2</v>
      </c>
      <c r="CK117" s="92">
        <f t="shared" si="142"/>
        <v>-6.4666666666666636E-2</v>
      </c>
      <c r="CL117" s="92">
        <f t="shared" si="143"/>
        <v>-9.5999999999999933E-2</v>
      </c>
      <c r="CM117" s="92"/>
      <c r="CN117" s="92">
        <f t="shared" si="144"/>
        <v>5.2869565217390675E-3</v>
      </c>
      <c r="CO117" s="92">
        <f t="shared" si="145"/>
        <v>1.0573913043478293E-2</v>
      </c>
      <c r="CP117" s="92">
        <f t="shared" si="146"/>
        <v>1.5652173913043479E-2</v>
      </c>
      <c r="CQ117" s="92">
        <f t="shared" si="147"/>
        <v>2.0939130434782547E-2</v>
      </c>
      <c r="CR117" s="92">
        <f t="shared" si="148"/>
        <v>2.6226086956521771E-2</v>
      </c>
      <c r="CS117" s="92">
        <f t="shared" si="149"/>
        <v>1.419130434782615E-2</v>
      </c>
      <c r="CT117" s="92"/>
    </row>
    <row r="118" spans="1:98" s="75" customFormat="1" x14ac:dyDescent="0.25">
      <c r="AD118" s="75">
        <v>460</v>
      </c>
      <c r="AE118" s="87">
        <f t="shared" si="95"/>
        <v>5520</v>
      </c>
      <c r="AF118" s="90">
        <f t="shared" si="96"/>
        <v>5450.4</v>
      </c>
      <c r="AG118" s="90">
        <f t="shared" si="97"/>
        <v>5380.8</v>
      </c>
      <c r="AH118" s="90">
        <f t="shared" si="98"/>
        <v>5310</v>
      </c>
      <c r="AI118" s="90">
        <f t="shared" si="99"/>
        <v>5240.3999999999996</v>
      </c>
      <c r="AJ118" s="90">
        <f t="shared" si="100"/>
        <v>5170.8</v>
      </c>
      <c r="AK118" s="90">
        <f t="shared" si="101"/>
        <v>5001.6000000000004</v>
      </c>
      <c r="AL118" s="90"/>
      <c r="AN118" s="75">
        <f t="shared" si="102"/>
        <v>460</v>
      </c>
      <c r="AO118" s="87">
        <f t="shared" si="103"/>
        <v>5870</v>
      </c>
      <c r="AP118" s="87">
        <f t="shared" si="104"/>
        <v>5900.4</v>
      </c>
      <c r="AQ118" s="87">
        <f t="shared" si="105"/>
        <v>5930.8</v>
      </c>
      <c r="AR118" s="87">
        <f t="shared" si="106"/>
        <v>5960</v>
      </c>
      <c r="AS118" s="87">
        <f t="shared" si="107"/>
        <v>5990.4</v>
      </c>
      <c r="AT118" s="87">
        <f t="shared" si="108"/>
        <v>6020.8</v>
      </c>
      <c r="AU118" s="87">
        <f t="shared" si="109"/>
        <v>5951.6</v>
      </c>
      <c r="AV118" s="87"/>
      <c r="AX118" s="87">
        <f t="shared" si="110"/>
        <v>460</v>
      </c>
      <c r="AY118" s="87">
        <f t="shared" si="111"/>
        <v>-69.600000000000364</v>
      </c>
      <c r="AZ118" s="87">
        <f t="shared" si="112"/>
        <v>-139.19999999999982</v>
      </c>
      <c r="BA118" s="87">
        <f t="shared" si="113"/>
        <v>-210</v>
      </c>
      <c r="BB118" s="87">
        <f t="shared" si="114"/>
        <v>-279.60000000000036</v>
      </c>
      <c r="BC118" s="87">
        <f t="shared" si="115"/>
        <v>-349.19999999999982</v>
      </c>
      <c r="BD118" s="87">
        <f t="shared" si="116"/>
        <v>-518.39999999999964</v>
      </c>
      <c r="BE118" s="87"/>
      <c r="BG118" s="87">
        <f t="shared" si="117"/>
        <v>460</v>
      </c>
      <c r="BH118" s="87">
        <f t="shared" si="118"/>
        <v>30.399999999999636</v>
      </c>
      <c r="BI118" s="87">
        <f t="shared" si="119"/>
        <v>60.800000000000182</v>
      </c>
      <c r="BJ118" s="87">
        <f t="shared" si="120"/>
        <v>90</v>
      </c>
      <c r="BK118" s="87">
        <f t="shared" si="121"/>
        <v>120.39999999999964</v>
      </c>
      <c r="BL118" s="87">
        <f t="shared" si="122"/>
        <v>150.80000000000018</v>
      </c>
      <c r="BM118" s="87">
        <f t="shared" si="123"/>
        <v>81.600000000000364</v>
      </c>
      <c r="BN118" s="87"/>
      <c r="BP118" s="75">
        <f t="shared" si="124"/>
        <v>460</v>
      </c>
      <c r="BQ118" s="91">
        <f t="shared" si="125"/>
        <v>-69.600000000000364</v>
      </c>
      <c r="BR118" s="91">
        <f t="shared" si="126"/>
        <v>-139.19999999999982</v>
      </c>
      <c r="BS118" s="91">
        <f t="shared" si="127"/>
        <v>-210</v>
      </c>
      <c r="BT118" s="91">
        <f t="shared" si="128"/>
        <v>-279.60000000000036</v>
      </c>
      <c r="BU118" s="91">
        <f t="shared" si="129"/>
        <v>-349.19999999999982</v>
      </c>
      <c r="BV118" s="91">
        <f t="shared" si="130"/>
        <v>-518.39999999999964</v>
      </c>
      <c r="BW118" s="91"/>
      <c r="BX118" s="91">
        <f t="shared" si="131"/>
        <v>30.399999999999636</v>
      </c>
      <c r="BY118" s="91">
        <f t="shared" si="132"/>
        <v>60.800000000000182</v>
      </c>
      <c r="BZ118" s="91">
        <f t="shared" si="133"/>
        <v>90</v>
      </c>
      <c r="CA118" s="91">
        <f t="shared" si="134"/>
        <v>120.39999999999964</v>
      </c>
      <c r="CB118" s="91">
        <f t="shared" si="135"/>
        <v>150.80000000000018</v>
      </c>
      <c r="CC118" s="91">
        <f t="shared" si="136"/>
        <v>81.600000000000364</v>
      </c>
      <c r="CD118" s="91"/>
      <c r="CF118" s="75">
        <f t="shared" si="137"/>
        <v>460</v>
      </c>
      <c r="CG118" s="92">
        <f t="shared" si="138"/>
        <v>-1.2608695652173979E-2</v>
      </c>
      <c r="CH118" s="92">
        <f t="shared" si="139"/>
        <v>-2.5217391304347792E-2</v>
      </c>
      <c r="CI118" s="92">
        <f t="shared" si="140"/>
        <v>-3.8043478260869568E-2</v>
      </c>
      <c r="CJ118" s="92">
        <f t="shared" si="141"/>
        <v>-5.0652173913043545E-2</v>
      </c>
      <c r="CK118" s="92">
        <f t="shared" si="142"/>
        <v>-6.3260869565217356E-2</v>
      </c>
      <c r="CL118" s="92">
        <f t="shared" si="143"/>
        <v>-9.3913043478260808E-2</v>
      </c>
      <c r="CM118" s="92"/>
      <c r="CN118" s="92">
        <f t="shared" si="144"/>
        <v>5.1788756388415052E-3</v>
      </c>
      <c r="CO118" s="92">
        <f t="shared" si="145"/>
        <v>1.0357751277683165E-2</v>
      </c>
      <c r="CP118" s="92">
        <f t="shared" si="146"/>
        <v>1.5332197614991482E-2</v>
      </c>
      <c r="CQ118" s="92">
        <f t="shared" si="147"/>
        <v>2.0511073253832987E-2</v>
      </c>
      <c r="CR118" s="92">
        <f t="shared" si="148"/>
        <v>2.5689948892674647E-2</v>
      </c>
      <c r="CS118" s="92">
        <f t="shared" si="149"/>
        <v>1.3901192504259006E-2</v>
      </c>
      <c r="CT118" s="92"/>
    </row>
    <row r="119" spans="1:98" s="75" customFormat="1" x14ac:dyDescent="0.25">
      <c r="AD119" s="75">
        <v>470</v>
      </c>
      <c r="AE119" s="87">
        <f t="shared" si="95"/>
        <v>5640</v>
      </c>
      <c r="AF119" s="90">
        <f t="shared" si="96"/>
        <v>5570.4</v>
      </c>
      <c r="AG119" s="90">
        <f t="shared" si="97"/>
        <v>5500.8</v>
      </c>
      <c r="AH119" s="90">
        <f t="shared" si="98"/>
        <v>5430</v>
      </c>
      <c r="AI119" s="90">
        <f t="shared" si="99"/>
        <v>5360.4</v>
      </c>
      <c r="AJ119" s="90">
        <f t="shared" si="100"/>
        <v>5290.8</v>
      </c>
      <c r="AK119" s="90">
        <f t="shared" si="101"/>
        <v>5121.6000000000004</v>
      </c>
      <c r="AL119" s="90"/>
      <c r="AN119" s="75">
        <f t="shared" si="102"/>
        <v>470</v>
      </c>
      <c r="AO119" s="87">
        <f t="shared" si="103"/>
        <v>5990</v>
      </c>
      <c r="AP119" s="87">
        <f t="shared" si="104"/>
        <v>6020.4</v>
      </c>
      <c r="AQ119" s="87">
        <f t="shared" si="105"/>
        <v>6050.8</v>
      </c>
      <c r="AR119" s="87">
        <f t="shared" si="106"/>
        <v>6080</v>
      </c>
      <c r="AS119" s="87">
        <f t="shared" si="107"/>
        <v>6110.4</v>
      </c>
      <c r="AT119" s="87">
        <f t="shared" si="108"/>
        <v>6140.8</v>
      </c>
      <c r="AU119" s="87">
        <f t="shared" si="109"/>
        <v>6071.6</v>
      </c>
      <c r="AV119" s="87"/>
      <c r="AX119" s="87">
        <f t="shared" si="110"/>
        <v>470</v>
      </c>
      <c r="AY119" s="87">
        <f t="shared" si="111"/>
        <v>-69.600000000000364</v>
      </c>
      <c r="AZ119" s="87">
        <f t="shared" si="112"/>
        <v>-139.19999999999982</v>
      </c>
      <c r="BA119" s="87">
        <f t="shared" si="113"/>
        <v>-210</v>
      </c>
      <c r="BB119" s="87">
        <f t="shared" si="114"/>
        <v>-279.60000000000036</v>
      </c>
      <c r="BC119" s="87">
        <f t="shared" si="115"/>
        <v>-349.19999999999982</v>
      </c>
      <c r="BD119" s="87">
        <f t="shared" si="116"/>
        <v>-518.39999999999964</v>
      </c>
      <c r="BE119" s="87"/>
      <c r="BG119" s="87">
        <f t="shared" si="117"/>
        <v>470</v>
      </c>
      <c r="BH119" s="87">
        <f t="shared" si="118"/>
        <v>30.399999999999636</v>
      </c>
      <c r="BI119" s="87">
        <f t="shared" si="119"/>
        <v>60.800000000000182</v>
      </c>
      <c r="BJ119" s="87">
        <f t="shared" si="120"/>
        <v>90</v>
      </c>
      <c r="BK119" s="87">
        <f t="shared" si="121"/>
        <v>120.39999999999964</v>
      </c>
      <c r="BL119" s="87">
        <f t="shared" si="122"/>
        <v>150.80000000000018</v>
      </c>
      <c r="BM119" s="87">
        <f t="shared" si="123"/>
        <v>81.600000000000364</v>
      </c>
      <c r="BN119" s="87"/>
      <c r="BP119" s="75">
        <f t="shared" si="124"/>
        <v>470</v>
      </c>
      <c r="BQ119" s="91">
        <f t="shared" si="125"/>
        <v>-69.600000000000364</v>
      </c>
      <c r="BR119" s="91">
        <f t="shared" si="126"/>
        <v>-139.19999999999982</v>
      </c>
      <c r="BS119" s="91">
        <f t="shared" si="127"/>
        <v>-210</v>
      </c>
      <c r="BT119" s="91">
        <f t="shared" si="128"/>
        <v>-279.60000000000036</v>
      </c>
      <c r="BU119" s="91">
        <f t="shared" si="129"/>
        <v>-349.19999999999982</v>
      </c>
      <c r="BV119" s="91">
        <f t="shared" si="130"/>
        <v>-518.39999999999964</v>
      </c>
      <c r="BW119" s="91"/>
      <c r="BX119" s="91">
        <f t="shared" si="131"/>
        <v>30.399999999999636</v>
      </c>
      <c r="BY119" s="91">
        <f t="shared" si="132"/>
        <v>60.800000000000182</v>
      </c>
      <c r="BZ119" s="91">
        <f t="shared" si="133"/>
        <v>90</v>
      </c>
      <c r="CA119" s="91">
        <f t="shared" si="134"/>
        <v>120.39999999999964</v>
      </c>
      <c r="CB119" s="91">
        <f t="shared" si="135"/>
        <v>150.80000000000018</v>
      </c>
      <c r="CC119" s="91">
        <f t="shared" si="136"/>
        <v>81.600000000000364</v>
      </c>
      <c r="CD119" s="91"/>
      <c r="CF119" s="75">
        <f t="shared" si="137"/>
        <v>470</v>
      </c>
      <c r="CG119" s="92">
        <f t="shared" si="138"/>
        <v>-1.2340425531914959E-2</v>
      </c>
      <c r="CH119" s="92">
        <f t="shared" si="139"/>
        <v>-2.4680851063829754E-2</v>
      </c>
      <c r="CI119" s="92">
        <f t="shared" si="140"/>
        <v>-3.7234042553191488E-2</v>
      </c>
      <c r="CJ119" s="92">
        <f t="shared" si="141"/>
        <v>-4.9574468085106446E-2</v>
      </c>
      <c r="CK119" s="92">
        <f t="shared" si="142"/>
        <v>-6.1914893617021245E-2</v>
      </c>
      <c r="CL119" s="92">
        <f t="shared" si="143"/>
        <v>-9.1914893617021209E-2</v>
      </c>
      <c r="CM119" s="92"/>
      <c r="CN119" s="92">
        <f t="shared" si="144"/>
        <v>5.0751252086810748E-3</v>
      </c>
      <c r="CO119" s="92">
        <f t="shared" si="145"/>
        <v>1.0150250417362301E-2</v>
      </c>
      <c r="CP119" s="92">
        <f t="shared" si="146"/>
        <v>1.5025041736227046E-2</v>
      </c>
      <c r="CQ119" s="92">
        <f t="shared" si="147"/>
        <v>2.010016694490812E-2</v>
      </c>
      <c r="CR119" s="92">
        <f t="shared" si="148"/>
        <v>2.5175292153589345E-2</v>
      </c>
      <c r="CS119" s="92">
        <f t="shared" si="149"/>
        <v>1.3622704507512582E-2</v>
      </c>
      <c r="CT119" s="92"/>
    </row>
    <row r="120" spans="1:98" s="75" customFormat="1" x14ac:dyDescent="0.25">
      <c r="AD120" s="75">
        <v>480</v>
      </c>
      <c r="AE120" s="87">
        <f t="shared" si="95"/>
        <v>5760</v>
      </c>
      <c r="AF120" s="90">
        <f t="shared" si="96"/>
        <v>5690.4</v>
      </c>
      <c r="AG120" s="90">
        <f t="shared" si="97"/>
        <v>5620.8</v>
      </c>
      <c r="AH120" s="90">
        <f t="shared" si="98"/>
        <v>5550</v>
      </c>
      <c r="AI120" s="90">
        <f t="shared" si="99"/>
        <v>5480.4</v>
      </c>
      <c r="AJ120" s="90">
        <f t="shared" si="100"/>
        <v>5410.8</v>
      </c>
      <c r="AK120" s="90">
        <f t="shared" si="101"/>
        <v>5241.6000000000004</v>
      </c>
      <c r="AL120" s="90"/>
      <c r="AN120" s="75">
        <f t="shared" si="102"/>
        <v>480</v>
      </c>
      <c r="AO120" s="87">
        <f t="shared" si="103"/>
        <v>6110</v>
      </c>
      <c r="AP120" s="87">
        <f t="shared" si="104"/>
        <v>6140.4</v>
      </c>
      <c r="AQ120" s="87">
        <f t="shared" si="105"/>
        <v>6170.8</v>
      </c>
      <c r="AR120" s="87">
        <f t="shared" si="106"/>
        <v>6200</v>
      </c>
      <c r="AS120" s="87">
        <f t="shared" si="107"/>
        <v>6230.4</v>
      </c>
      <c r="AT120" s="87">
        <f t="shared" si="108"/>
        <v>6260.8</v>
      </c>
      <c r="AU120" s="87">
        <f t="shared" si="109"/>
        <v>6191.6</v>
      </c>
      <c r="AV120" s="87"/>
      <c r="AX120" s="87">
        <f t="shared" si="110"/>
        <v>480</v>
      </c>
      <c r="AY120" s="87">
        <f t="shared" si="111"/>
        <v>-69.600000000000364</v>
      </c>
      <c r="AZ120" s="87">
        <f t="shared" si="112"/>
        <v>-139.19999999999982</v>
      </c>
      <c r="BA120" s="87">
        <f t="shared" si="113"/>
        <v>-210</v>
      </c>
      <c r="BB120" s="87">
        <f t="shared" si="114"/>
        <v>-279.60000000000036</v>
      </c>
      <c r="BC120" s="87">
        <f t="shared" si="115"/>
        <v>-349.19999999999982</v>
      </c>
      <c r="BD120" s="87">
        <f t="shared" si="116"/>
        <v>-518.39999999999964</v>
      </c>
      <c r="BE120" s="87"/>
      <c r="BG120" s="87">
        <f t="shared" si="117"/>
        <v>480</v>
      </c>
      <c r="BH120" s="87">
        <f t="shared" si="118"/>
        <v>30.399999999999636</v>
      </c>
      <c r="BI120" s="87">
        <f t="shared" si="119"/>
        <v>60.800000000000182</v>
      </c>
      <c r="BJ120" s="87">
        <f t="shared" si="120"/>
        <v>90</v>
      </c>
      <c r="BK120" s="87">
        <f t="shared" si="121"/>
        <v>120.39999999999964</v>
      </c>
      <c r="BL120" s="87">
        <f t="shared" si="122"/>
        <v>150.80000000000018</v>
      </c>
      <c r="BM120" s="87">
        <f t="shared" si="123"/>
        <v>81.600000000000364</v>
      </c>
      <c r="BN120" s="87"/>
      <c r="BP120" s="75">
        <f t="shared" si="124"/>
        <v>480</v>
      </c>
      <c r="BQ120" s="91">
        <f t="shared" si="125"/>
        <v>-69.600000000000364</v>
      </c>
      <c r="BR120" s="91">
        <f t="shared" si="126"/>
        <v>-139.19999999999982</v>
      </c>
      <c r="BS120" s="91">
        <f t="shared" si="127"/>
        <v>-210</v>
      </c>
      <c r="BT120" s="91">
        <f t="shared" si="128"/>
        <v>-279.60000000000036</v>
      </c>
      <c r="BU120" s="91">
        <f t="shared" si="129"/>
        <v>-349.19999999999982</v>
      </c>
      <c r="BV120" s="91">
        <f t="shared" si="130"/>
        <v>-518.39999999999964</v>
      </c>
      <c r="BW120" s="91"/>
      <c r="BX120" s="91">
        <f t="shared" si="131"/>
        <v>30.399999999999636</v>
      </c>
      <c r="BY120" s="91">
        <f t="shared" si="132"/>
        <v>60.800000000000182</v>
      </c>
      <c r="BZ120" s="91">
        <f t="shared" si="133"/>
        <v>90</v>
      </c>
      <c r="CA120" s="91">
        <f t="shared" si="134"/>
        <v>120.39999999999964</v>
      </c>
      <c r="CB120" s="91">
        <f t="shared" si="135"/>
        <v>150.80000000000018</v>
      </c>
      <c r="CC120" s="91">
        <f t="shared" si="136"/>
        <v>81.600000000000364</v>
      </c>
      <c r="CD120" s="91"/>
      <c r="CF120" s="75">
        <f t="shared" si="137"/>
        <v>480</v>
      </c>
      <c r="CG120" s="92">
        <f t="shared" si="138"/>
        <v>-1.2083333333333397E-2</v>
      </c>
      <c r="CH120" s="92">
        <f t="shared" si="139"/>
        <v>-2.4166666666666635E-2</v>
      </c>
      <c r="CI120" s="92">
        <f t="shared" si="140"/>
        <v>-3.6458333333333336E-2</v>
      </c>
      <c r="CJ120" s="92">
        <f t="shared" si="141"/>
        <v>-4.8541666666666733E-2</v>
      </c>
      <c r="CK120" s="92">
        <f t="shared" si="142"/>
        <v>-6.0624999999999971E-2</v>
      </c>
      <c r="CL120" s="92">
        <f t="shared" si="143"/>
        <v>-8.9999999999999941E-2</v>
      </c>
      <c r="CM120" s="92"/>
      <c r="CN120" s="92">
        <f t="shared" si="144"/>
        <v>4.9754500818330006E-3</v>
      </c>
      <c r="CO120" s="92">
        <f t="shared" si="145"/>
        <v>9.9509001636661504E-3</v>
      </c>
      <c r="CP120" s="92">
        <f t="shared" si="146"/>
        <v>1.4729950900163666E-2</v>
      </c>
      <c r="CQ120" s="92">
        <f t="shared" si="147"/>
        <v>1.9705400981996666E-2</v>
      </c>
      <c r="CR120" s="92">
        <f t="shared" si="148"/>
        <v>2.4680851063829817E-2</v>
      </c>
      <c r="CS120" s="92">
        <f t="shared" si="149"/>
        <v>1.3355155482815117E-2</v>
      </c>
      <c r="CT120" s="92"/>
    </row>
    <row r="121" spans="1:98" s="75" customFormat="1" x14ac:dyDescent="0.25">
      <c r="AD121" s="75">
        <v>490</v>
      </c>
      <c r="AE121" s="87">
        <f t="shared" si="95"/>
        <v>5880</v>
      </c>
      <c r="AF121" s="90">
        <f t="shared" si="96"/>
        <v>5810.4</v>
      </c>
      <c r="AG121" s="90">
        <f t="shared" si="97"/>
        <v>5740.8</v>
      </c>
      <c r="AH121" s="90">
        <f t="shared" si="98"/>
        <v>5670</v>
      </c>
      <c r="AI121" s="90">
        <f t="shared" si="99"/>
        <v>5600.4</v>
      </c>
      <c r="AJ121" s="90">
        <f t="shared" si="100"/>
        <v>5530.8</v>
      </c>
      <c r="AK121" s="90">
        <f t="shared" si="101"/>
        <v>5361.6</v>
      </c>
      <c r="AL121" s="90"/>
      <c r="AN121" s="75">
        <f t="shared" si="102"/>
        <v>490</v>
      </c>
      <c r="AO121" s="87">
        <f t="shared" si="103"/>
        <v>6230</v>
      </c>
      <c r="AP121" s="87">
        <f t="shared" si="104"/>
        <v>6260.4</v>
      </c>
      <c r="AQ121" s="87">
        <f t="shared" si="105"/>
        <v>6290.8</v>
      </c>
      <c r="AR121" s="87">
        <f t="shared" si="106"/>
        <v>6320</v>
      </c>
      <c r="AS121" s="87">
        <f t="shared" si="107"/>
        <v>6350.4</v>
      </c>
      <c r="AT121" s="87">
        <f t="shared" si="108"/>
        <v>6380.8</v>
      </c>
      <c r="AU121" s="87">
        <f t="shared" si="109"/>
        <v>6311.6</v>
      </c>
      <c r="AV121" s="87"/>
      <c r="AX121" s="87">
        <f t="shared" si="110"/>
        <v>490</v>
      </c>
      <c r="AY121" s="87">
        <f t="shared" si="111"/>
        <v>-69.600000000000364</v>
      </c>
      <c r="AZ121" s="87">
        <f t="shared" si="112"/>
        <v>-139.19999999999982</v>
      </c>
      <c r="BA121" s="87">
        <f t="shared" si="113"/>
        <v>-210</v>
      </c>
      <c r="BB121" s="87">
        <f t="shared" si="114"/>
        <v>-279.60000000000036</v>
      </c>
      <c r="BC121" s="87">
        <f t="shared" si="115"/>
        <v>-349.19999999999982</v>
      </c>
      <c r="BD121" s="87">
        <f t="shared" si="116"/>
        <v>-518.39999999999964</v>
      </c>
      <c r="BE121" s="87"/>
      <c r="BG121" s="87">
        <f t="shared" si="117"/>
        <v>490</v>
      </c>
      <c r="BH121" s="87">
        <f t="shared" si="118"/>
        <v>30.399999999999636</v>
      </c>
      <c r="BI121" s="87">
        <f t="shared" si="119"/>
        <v>60.800000000000182</v>
      </c>
      <c r="BJ121" s="87">
        <f t="shared" si="120"/>
        <v>90</v>
      </c>
      <c r="BK121" s="87">
        <f t="shared" si="121"/>
        <v>120.39999999999964</v>
      </c>
      <c r="BL121" s="87">
        <f t="shared" si="122"/>
        <v>150.80000000000018</v>
      </c>
      <c r="BM121" s="87">
        <f t="shared" si="123"/>
        <v>81.600000000000364</v>
      </c>
      <c r="BN121" s="87"/>
      <c r="BP121" s="75">
        <f t="shared" si="124"/>
        <v>490</v>
      </c>
      <c r="BQ121" s="91">
        <f t="shared" si="125"/>
        <v>-69.600000000000364</v>
      </c>
      <c r="BR121" s="91">
        <f t="shared" si="126"/>
        <v>-139.19999999999982</v>
      </c>
      <c r="BS121" s="91">
        <f t="shared" si="127"/>
        <v>-210</v>
      </c>
      <c r="BT121" s="91">
        <f t="shared" si="128"/>
        <v>-279.60000000000036</v>
      </c>
      <c r="BU121" s="91">
        <f t="shared" si="129"/>
        <v>-349.19999999999982</v>
      </c>
      <c r="BV121" s="91">
        <f t="shared" si="130"/>
        <v>-518.39999999999964</v>
      </c>
      <c r="BW121" s="91"/>
      <c r="BX121" s="91">
        <f t="shared" si="131"/>
        <v>30.399999999999636</v>
      </c>
      <c r="BY121" s="91">
        <f t="shared" si="132"/>
        <v>60.800000000000182</v>
      </c>
      <c r="BZ121" s="91">
        <f t="shared" si="133"/>
        <v>90</v>
      </c>
      <c r="CA121" s="91">
        <f t="shared" si="134"/>
        <v>120.39999999999964</v>
      </c>
      <c r="CB121" s="91">
        <f t="shared" si="135"/>
        <v>150.80000000000018</v>
      </c>
      <c r="CC121" s="91">
        <f t="shared" si="136"/>
        <v>81.600000000000364</v>
      </c>
      <c r="CD121" s="91"/>
      <c r="CF121" s="75">
        <f t="shared" si="137"/>
        <v>490</v>
      </c>
      <c r="CG121" s="92">
        <f t="shared" si="138"/>
        <v>-1.1836734693877613E-2</v>
      </c>
      <c r="CH121" s="92">
        <f t="shared" si="139"/>
        <v>-2.367346938775507E-2</v>
      </c>
      <c r="CI121" s="92">
        <f t="shared" si="140"/>
        <v>-3.5714285714285712E-2</v>
      </c>
      <c r="CJ121" s="92">
        <f t="shared" si="141"/>
        <v>-4.7551020408163329E-2</v>
      </c>
      <c r="CK121" s="92">
        <f t="shared" si="142"/>
        <v>-5.9387755102040786E-2</v>
      </c>
      <c r="CL121" s="92">
        <f t="shared" si="143"/>
        <v>-8.8163265306122382E-2</v>
      </c>
      <c r="CM121" s="92"/>
      <c r="CN121" s="92">
        <f t="shared" si="144"/>
        <v>4.8796147672551587E-3</v>
      </c>
      <c r="CO121" s="92">
        <f t="shared" si="145"/>
        <v>9.7592295345104631E-3</v>
      </c>
      <c r="CP121" s="92">
        <f t="shared" si="146"/>
        <v>1.4446227929373997E-2</v>
      </c>
      <c r="CQ121" s="92">
        <f t="shared" si="147"/>
        <v>1.9325842696629156E-2</v>
      </c>
      <c r="CR121" s="92">
        <f t="shared" si="148"/>
        <v>2.4205457463884458E-2</v>
      </c>
      <c r="CS121" s="92">
        <f t="shared" si="149"/>
        <v>1.3097913322632482E-2</v>
      </c>
      <c r="CT121" s="92"/>
    </row>
    <row r="122" spans="1:98" s="75" customFormat="1" x14ac:dyDescent="0.25">
      <c r="AD122" s="75">
        <v>500</v>
      </c>
      <c r="AE122" s="87">
        <f t="shared" si="95"/>
        <v>6000</v>
      </c>
      <c r="AF122" s="90">
        <f t="shared" si="96"/>
        <v>5930.4</v>
      </c>
      <c r="AG122" s="90">
        <f t="shared" si="97"/>
        <v>5860.8</v>
      </c>
      <c r="AH122" s="90">
        <f t="shared" si="98"/>
        <v>5790</v>
      </c>
      <c r="AI122" s="90">
        <f t="shared" si="99"/>
        <v>5720.4</v>
      </c>
      <c r="AJ122" s="90">
        <f t="shared" si="100"/>
        <v>5650.8</v>
      </c>
      <c r="AK122" s="90">
        <f t="shared" si="101"/>
        <v>5481.6</v>
      </c>
      <c r="AL122" s="90"/>
      <c r="AN122" s="75">
        <f t="shared" si="102"/>
        <v>500</v>
      </c>
      <c r="AO122" s="87">
        <f t="shared" si="103"/>
        <v>6350</v>
      </c>
      <c r="AP122" s="87">
        <f t="shared" si="104"/>
        <v>6380.4</v>
      </c>
      <c r="AQ122" s="87">
        <f t="shared" si="105"/>
        <v>6410.8</v>
      </c>
      <c r="AR122" s="87">
        <f t="shared" si="106"/>
        <v>6440</v>
      </c>
      <c r="AS122" s="87">
        <f t="shared" si="107"/>
        <v>6470.4</v>
      </c>
      <c r="AT122" s="87">
        <f t="shared" si="108"/>
        <v>6500.8</v>
      </c>
      <c r="AU122" s="87">
        <f t="shared" si="109"/>
        <v>6431.6</v>
      </c>
      <c r="AV122" s="87"/>
      <c r="AX122" s="87">
        <f t="shared" si="110"/>
        <v>500</v>
      </c>
      <c r="AY122" s="87">
        <f t="shared" si="111"/>
        <v>-69.600000000000364</v>
      </c>
      <c r="AZ122" s="87">
        <f t="shared" si="112"/>
        <v>-139.19999999999982</v>
      </c>
      <c r="BA122" s="87">
        <f t="shared" si="113"/>
        <v>-210</v>
      </c>
      <c r="BB122" s="87">
        <f t="shared" si="114"/>
        <v>-279.60000000000036</v>
      </c>
      <c r="BC122" s="87">
        <f t="shared" si="115"/>
        <v>-349.19999999999982</v>
      </c>
      <c r="BD122" s="87">
        <f t="shared" si="116"/>
        <v>-518.39999999999964</v>
      </c>
      <c r="BE122" s="87"/>
      <c r="BG122" s="87">
        <f t="shared" si="117"/>
        <v>500</v>
      </c>
      <c r="BH122" s="87">
        <f t="shared" si="118"/>
        <v>30.399999999999636</v>
      </c>
      <c r="BI122" s="87">
        <f t="shared" si="119"/>
        <v>60.800000000000182</v>
      </c>
      <c r="BJ122" s="87">
        <f t="shared" si="120"/>
        <v>90</v>
      </c>
      <c r="BK122" s="87">
        <f t="shared" si="121"/>
        <v>120.39999999999964</v>
      </c>
      <c r="BL122" s="87">
        <f t="shared" si="122"/>
        <v>150.80000000000018</v>
      </c>
      <c r="BM122" s="87">
        <f t="shared" si="123"/>
        <v>81.600000000000364</v>
      </c>
      <c r="BN122" s="87"/>
      <c r="BP122" s="75">
        <f t="shared" si="124"/>
        <v>500</v>
      </c>
      <c r="BQ122" s="91">
        <f t="shared" si="125"/>
        <v>-69.600000000000364</v>
      </c>
      <c r="BR122" s="91">
        <f t="shared" si="126"/>
        <v>-139.19999999999982</v>
      </c>
      <c r="BS122" s="91">
        <f t="shared" si="127"/>
        <v>-210</v>
      </c>
      <c r="BT122" s="91">
        <f t="shared" si="128"/>
        <v>-279.60000000000036</v>
      </c>
      <c r="BU122" s="91">
        <f t="shared" si="129"/>
        <v>-349.19999999999982</v>
      </c>
      <c r="BV122" s="91">
        <f t="shared" si="130"/>
        <v>-518.39999999999964</v>
      </c>
      <c r="BW122" s="91"/>
      <c r="BX122" s="91">
        <f t="shared" si="131"/>
        <v>30.399999999999636</v>
      </c>
      <c r="BY122" s="91">
        <f t="shared" si="132"/>
        <v>60.800000000000182</v>
      </c>
      <c r="BZ122" s="91">
        <f t="shared" si="133"/>
        <v>90</v>
      </c>
      <c r="CA122" s="91">
        <f t="shared" si="134"/>
        <v>120.39999999999964</v>
      </c>
      <c r="CB122" s="91">
        <f t="shared" si="135"/>
        <v>150.80000000000018</v>
      </c>
      <c r="CC122" s="91">
        <f t="shared" si="136"/>
        <v>81.600000000000364</v>
      </c>
      <c r="CD122" s="91"/>
      <c r="CF122" s="75">
        <f t="shared" si="137"/>
        <v>500</v>
      </c>
      <c r="CG122" s="92">
        <f t="shared" si="138"/>
        <v>-1.160000000000006E-2</v>
      </c>
      <c r="CH122" s="92">
        <f t="shared" si="139"/>
        <v>-2.3199999999999971E-2</v>
      </c>
      <c r="CI122" s="92">
        <f t="shared" si="140"/>
        <v>-3.5000000000000003E-2</v>
      </c>
      <c r="CJ122" s="92">
        <f t="shared" si="141"/>
        <v>-4.6600000000000058E-2</v>
      </c>
      <c r="CK122" s="92">
        <f t="shared" si="142"/>
        <v>-5.8199999999999967E-2</v>
      </c>
      <c r="CL122" s="92">
        <f t="shared" si="143"/>
        <v>-8.6399999999999935E-2</v>
      </c>
      <c r="CM122" s="92"/>
      <c r="CN122" s="92">
        <f t="shared" si="144"/>
        <v>4.7874015748030924E-3</v>
      </c>
      <c r="CO122" s="92">
        <f t="shared" si="145"/>
        <v>9.5748031496063271E-3</v>
      </c>
      <c r="CP122" s="92">
        <f t="shared" si="146"/>
        <v>1.4173228346456693E-2</v>
      </c>
      <c r="CQ122" s="92">
        <f t="shared" si="147"/>
        <v>1.8960629921259787E-2</v>
      </c>
      <c r="CR122" s="92">
        <f t="shared" si="148"/>
        <v>2.374803149606302E-2</v>
      </c>
      <c r="CS122" s="92">
        <f t="shared" si="149"/>
        <v>1.2850393700787459E-2</v>
      </c>
      <c r="CT122" s="92"/>
    </row>
    <row r="123" spans="1:98" s="75" customFormat="1" x14ac:dyDescent="0.25"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</row>
    <row r="124" spans="1:98" s="75" customFormat="1" x14ac:dyDescent="0.25"/>
    <row r="125" spans="1:98" s="75" customFormat="1" x14ac:dyDescent="0.25"/>
    <row r="126" spans="1:98" s="75" customFormat="1" x14ac:dyDescent="0.25"/>
    <row r="127" spans="1:98" s="75" customFormat="1" x14ac:dyDescent="0.25"/>
    <row r="128" spans="1:98" s="75" customFormat="1" x14ac:dyDescent="0.25"/>
    <row r="129" s="75" customFormat="1" x14ac:dyDescent="0.25"/>
    <row r="130" s="75" customFormat="1" x14ac:dyDescent="0.25"/>
    <row r="131" s="75" customFormat="1" x14ac:dyDescent="0.25"/>
    <row r="132" s="75" customFormat="1" x14ac:dyDescent="0.25"/>
    <row r="133" s="75" customFormat="1" x14ac:dyDescent="0.25"/>
    <row r="134" s="75" customFormat="1" x14ac:dyDescent="0.25"/>
    <row r="135" s="109" customFormat="1" x14ac:dyDescent="0.25"/>
    <row r="136" s="109" customFormat="1" x14ac:dyDescent="0.25"/>
    <row r="137" s="109" customFormat="1" x14ac:dyDescent="0.25"/>
    <row r="138" s="109" customFormat="1" x14ac:dyDescent="0.25"/>
    <row r="139" s="109" customFormat="1" x14ac:dyDescent="0.25"/>
    <row r="140" s="109" customFormat="1" x14ac:dyDescent="0.25"/>
    <row r="141" s="109" customFormat="1" x14ac:dyDescent="0.25"/>
    <row r="142" s="109" customFormat="1" x14ac:dyDescent="0.25"/>
    <row r="143" s="109" customFormat="1" x14ac:dyDescent="0.25"/>
    <row r="144" s="109" customFormat="1" x14ac:dyDescent="0.25"/>
    <row r="145" spans="1:116" s="109" customFormat="1" x14ac:dyDescent="0.25"/>
    <row r="146" spans="1:116" s="109" customFormat="1" x14ac:dyDescent="0.25"/>
    <row r="147" spans="1:116" s="109" customFormat="1" x14ac:dyDescent="0.25"/>
    <row r="148" spans="1:116" s="109" customFormat="1" x14ac:dyDescent="0.25"/>
    <row r="149" spans="1:116" s="109" customFormat="1" x14ac:dyDescent="0.25"/>
    <row r="150" spans="1:116" s="109" customFormat="1" x14ac:dyDescent="0.25"/>
    <row r="151" spans="1:116" s="109" customFormat="1" x14ac:dyDescent="0.25"/>
    <row r="152" spans="1:116" s="109" customFormat="1" x14ac:dyDescent="0.25"/>
    <row r="153" spans="1:116" s="109" customFormat="1" x14ac:dyDescent="0.25"/>
    <row r="154" spans="1:116" s="109" customFormat="1" x14ac:dyDescent="0.25"/>
    <row r="155" spans="1:116" s="109" customFormat="1" x14ac:dyDescent="0.25"/>
    <row r="156" spans="1:116" s="109" customFormat="1" x14ac:dyDescent="0.25"/>
    <row r="157" spans="1:116" s="109" customFormat="1" x14ac:dyDescent="0.25"/>
    <row r="158" spans="1:116" s="75" customFormat="1" x14ac:dyDescent="0.2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</row>
    <row r="159" spans="1:116" s="75" customFormat="1" x14ac:dyDescent="0.2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</row>
    <row r="160" spans="1:116" s="75" customFormat="1" x14ac:dyDescent="0.2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</row>
    <row r="161" spans="1:113" s="75" customFormat="1" x14ac:dyDescent="0.2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</row>
    <row r="162" spans="1:113" s="75" customFormat="1" x14ac:dyDescent="0.2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</row>
    <row r="163" spans="1:113" s="75" customFormat="1" x14ac:dyDescent="0.2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</row>
    <row r="164" spans="1:113" s="75" customFormat="1" x14ac:dyDescent="0.2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</row>
    <row r="165" spans="1:113" s="75" customFormat="1" x14ac:dyDescent="0.2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</row>
    <row r="166" spans="1:113" s="75" customFormat="1" x14ac:dyDescent="0.2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</row>
    <row r="167" spans="1:113" s="75" customFormat="1" x14ac:dyDescent="0.2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</row>
    <row r="168" spans="1:113" s="75" customFormat="1" x14ac:dyDescent="0.2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</row>
    <row r="169" spans="1:113" s="75" customFormat="1" x14ac:dyDescent="0.2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</row>
    <row r="170" spans="1:113" s="75" customFormat="1" x14ac:dyDescent="0.2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</row>
    <row r="171" spans="1:113" s="75" customFormat="1" x14ac:dyDescent="0.2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</row>
    <row r="172" spans="1:113" s="75" customFormat="1" x14ac:dyDescent="0.2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</row>
    <row r="173" spans="1:113" s="75" customFormat="1" x14ac:dyDescent="0.2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</row>
    <row r="174" spans="1:113" s="75" customFormat="1" x14ac:dyDescent="0.2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</row>
    <row r="175" spans="1:113" s="75" customFormat="1" x14ac:dyDescent="0.2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</row>
    <row r="176" spans="1:113" s="75" customFormat="1" x14ac:dyDescent="0.2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</row>
    <row r="177" spans="1:110" s="75" customFormat="1" x14ac:dyDescent="0.2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</row>
    <row r="178" spans="1:110" s="75" customFormat="1" x14ac:dyDescent="0.2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</row>
    <row r="179" spans="1:110" s="75" customFormat="1" x14ac:dyDescent="0.2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  <c r="CW179" s="109"/>
      <c r="CX179" s="109"/>
      <c r="CY179" s="109"/>
      <c r="CZ179" s="109"/>
      <c r="DA179" s="109"/>
      <c r="DB179" s="109"/>
      <c r="DC179" s="109"/>
      <c r="DD179" s="109"/>
      <c r="DE179" s="109"/>
      <c r="DF179" s="109"/>
    </row>
    <row r="180" spans="1:110" s="75" customFormat="1" x14ac:dyDescent="0.2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</row>
    <row r="181" spans="1:110" s="75" customFormat="1" x14ac:dyDescent="0.2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</row>
    <row r="182" spans="1:110" s="75" customFormat="1" x14ac:dyDescent="0.2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</row>
    <row r="183" spans="1:110" s="75" customFormat="1" x14ac:dyDescent="0.2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</row>
    <row r="184" spans="1:110" s="75" customFormat="1" x14ac:dyDescent="0.2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</row>
    <row r="185" spans="1:110" s="75" customFormat="1" x14ac:dyDescent="0.2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</row>
    <row r="186" spans="1:110" s="75" customFormat="1" x14ac:dyDescent="0.2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</row>
    <row r="187" spans="1:110" s="75" customFormat="1" x14ac:dyDescent="0.2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  <c r="DF187" s="109"/>
    </row>
    <row r="188" spans="1:110" s="75" customFormat="1" x14ac:dyDescent="0.2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09"/>
      <c r="DB188" s="109"/>
      <c r="DC188" s="109"/>
      <c r="DD188" s="109"/>
      <c r="DE188" s="109"/>
      <c r="DF188" s="109"/>
    </row>
    <row r="189" spans="1:110" s="75" customFormat="1" x14ac:dyDescent="0.2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09"/>
      <c r="DE189" s="109"/>
      <c r="DF189" s="109"/>
    </row>
    <row r="190" spans="1:110" s="75" customFormat="1" x14ac:dyDescent="0.2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</row>
    <row r="191" spans="1:110" s="75" customFormat="1" x14ac:dyDescent="0.2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</row>
    <row r="192" spans="1:110" s="75" customFormat="1" x14ac:dyDescent="0.2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/>
    </row>
    <row r="193" spans="1:110" s="75" customFormat="1" x14ac:dyDescent="0.2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09"/>
      <c r="CI193" s="109"/>
      <c r="CJ193" s="109"/>
      <c r="CK193" s="109"/>
      <c r="CL193" s="109"/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  <c r="DF193" s="109"/>
    </row>
    <row r="194" spans="1:110" s="75" customFormat="1" x14ac:dyDescent="0.2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</row>
    <row r="195" spans="1:110" s="75" customFormat="1" x14ac:dyDescent="0.2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</row>
    <row r="196" spans="1:110" s="75" customFormat="1" x14ac:dyDescent="0.2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  <c r="DF196" s="109"/>
    </row>
    <row r="197" spans="1:110" s="75" customFormat="1" x14ac:dyDescent="0.2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  <c r="DF197" s="109"/>
    </row>
    <row r="198" spans="1:110" s="75" customFormat="1" x14ac:dyDescent="0.2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</row>
    <row r="199" spans="1:110" s="75" customFormat="1" x14ac:dyDescent="0.2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/>
    </row>
    <row r="200" spans="1:110" s="75" customFormat="1" x14ac:dyDescent="0.2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</row>
    <row r="201" spans="1:110" s="75" customFormat="1" x14ac:dyDescent="0.2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</row>
    <row r="202" spans="1:110" s="75" customFormat="1" x14ac:dyDescent="0.2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  <c r="CW202" s="109"/>
      <c r="CX202" s="109"/>
      <c r="CY202" s="109"/>
      <c r="CZ202" s="109"/>
      <c r="DA202" s="109"/>
      <c r="DB202" s="109"/>
      <c r="DC202" s="109"/>
    </row>
    <row r="203" spans="1:110" s="75" customFormat="1" x14ac:dyDescent="0.2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</row>
    <row r="204" spans="1:110" s="75" customFormat="1" x14ac:dyDescent="0.2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</row>
    <row r="205" spans="1:110" s="75" customFormat="1" x14ac:dyDescent="0.2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</row>
    <row r="206" spans="1:110" s="75" customFormat="1" x14ac:dyDescent="0.2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</row>
    <row r="207" spans="1:110" s="75" customFormat="1" x14ac:dyDescent="0.2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</row>
    <row r="208" spans="1:110" s="75" customFormat="1" x14ac:dyDescent="0.2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</row>
    <row r="209" spans="1:107" s="75" customFormat="1" x14ac:dyDescent="0.2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</row>
    <row r="210" spans="1:107" s="75" customFormat="1" x14ac:dyDescent="0.2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</row>
    <row r="211" spans="1:107" s="75" customFormat="1" x14ac:dyDescent="0.2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</row>
    <row r="212" spans="1:107" s="75" customFormat="1" x14ac:dyDescent="0.2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</row>
    <row r="213" spans="1:107" s="75" customFormat="1" x14ac:dyDescent="0.2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</row>
    <row r="214" spans="1:107" s="75" customFormat="1" x14ac:dyDescent="0.2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</row>
    <row r="215" spans="1:107" s="75" customFormat="1" x14ac:dyDescent="0.2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</row>
    <row r="216" spans="1:107" s="75" customFormat="1" x14ac:dyDescent="0.2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</row>
    <row r="217" spans="1:107" s="75" customFormat="1" x14ac:dyDescent="0.2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</row>
    <row r="218" spans="1:107" s="75" customFormat="1" x14ac:dyDescent="0.2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</row>
    <row r="219" spans="1:107" s="75" customFormat="1" x14ac:dyDescent="0.2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</row>
    <row r="220" spans="1:107" s="75" customFormat="1" x14ac:dyDescent="0.2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</row>
    <row r="221" spans="1:107" s="75" customFormat="1" x14ac:dyDescent="0.2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</row>
    <row r="222" spans="1:107" s="75" customFormat="1" x14ac:dyDescent="0.2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</row>
    <row r="223" spans="1:107" s="75" customFormat="1" x14ac:dyDescent="0.2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</row>
    <row r="224" spans="1:107" s="75" customFormat="1" x14ac:dyDescent="0.2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</row>
    <row r="225" spans="1:104" s="75" customFormat="1" x14ac:dyDescent="0.2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</row>
    <row r="226" spans="1:104" s="75" customFormat="1" x14ac:dyDescent="0.2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</row>
    <row r="227" spans="1:104" s="75" customFormat="1" x14ac:dyDescent="0.2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</row>
    <row r="228" spans="1:104" s="75" customFormat="1" x14ac:dyDescent="0.2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</row>
    <row r="229" spans="1:104" s="75" customFormat="1" x14ac:dyDescent="0.2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</row>
    <row r="230" spans="1:104" s="75" customFormat="1" x14ac:dyDescent="0.2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</row>
    <row r="231" spans="1:104" s="75" customFormat="1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</row>
    <row r="232" spans="1:104" s="75" customFormat="1" x14ac:dyDescent="0.2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</row>
    <row r="233" spans="1:104" s="75" customFormat="1" x14ac:dyDescent="0.2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</row>
    <row r="234" spans="1:104" s="75" customFormat="1" x14ac:dyDescent="0.2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</row>
    <row r="235" spans="1:104" s="75" customFormat="1" x14ac:dyDescent="0.2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/>
      <c r="CY235" s="109"/>
      <c r="CZ235" s="109"/>
    </row>
    <row r="236" spans="1:104" s="75" customFormat="1" x14ac:dyDescent="0.2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</row>
    <row r="237" spans="1:104" s="75" customFormat="1" x14ac:dyDescent="0.2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</row>
    <row r="238" spans="1:104" s="75" customFormat="1" x14ac:dyDescent="0.2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  <c r="CW238" s="109"/>
    </row>
    <row r="239" spans="1:104" s="75" customFormat="1" x14ac:dyDescent="0.2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</row>
    <row r="240" spans="1:104" s="75" customFormat="1" x14ac:dyDescent="0.2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</row>
    <row r="241" spans="1:101" s="75" customFormat="1" x14ac:dyDescent="0.2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</row>
    <row r="242" spans="1:101" s="75" customFormat="1" x14ac:dyDescent="0.2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</row>
    <row r="243" spans="1:101" s="75" customFormat="1" x14ac:dyDescent="0.2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  <c r="CW243" s="109"/>
    </row>
    <row r="244" spans="1:101" s="75" customFormat="1" x14ac:dyDescent="0.2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</row>
    <row r="245" spans="1:101" s="75" customFormat="1" x14ac:dyDescent="0.2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</row>
    <row r="246" spans="1:101" s="75" customFormat="1" x14ac:dyDescent="0.2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</row>
    <row r="247" spans="1:101" s="75" customFormat="1" x14ac:dyDescent="0.2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</row>
    <row r="248" spans="1:101" s="75" customFormat="1" x14ac:dyDescent="0.2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</row>
    <row r="249" spans="1:101" s="75" customFormat="1" x14ac:dyDescent="0.2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</row>
    <row r="250" spans="1:101" s="75" customFormat="1" x14ac:dyDescent="0.2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</row>
    <row r="251" spans="1:101" s="75" customFormat="1" x14ac:dyDescent="0.2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</row>
    <row r="252" spans="1:101" s="75" customFormat="1" x14ac:dyDescent="0.2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  <c r="CW252" s="109"/>
    </row>
    <row r="253" spans="1:101" s="75" customFormat="1" x14ac:dyDescent="0.2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</row>
    <row r="254" spans="1:101" s="75" customFormat="1" x14ac:dyDescent="0.2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109"/>
      <c r="CU254" s="109"/>
      <c r="CV254" s="109"/>
      <c r="CW254" s="109"/>
    </row>
    <row r="255" spans="1:101" s="75" customFormat="1" x14ac:dyDescent="0.2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</row>
    <row r="256" spans="1:101" s="75" customFormat="1" x14ac:dyDescent="0.2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109"/>
      <c r="CU256" s="109"/>
      <c r="CV256" s="109"/>
      <c r="CW256" s="109"/>
    </row>
    <row r="257" spans="1:101" s="75" customFormat="1" x14ac:dyDescent="0.2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109"/>
      <c r="CU257" s="109"/>
      <c r="CV257" s="109"/>
      <c r="CW257" s="109"/>
    </row>
    <row r="258" spans="1:101" s="75" customFormat="1" x14ac:dyDescent="0.2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  <c r="CW258" s="109"/>
    </row>
    <row r="259" spans="1:101" s="75" customFormat="1" x14ac:dyDescent="0.2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  <c r="CW259" s="109"/>
    </row>
    <row r="260" spans="1:101" s="75" customFormat="1" x14ac:dyDescent="0.2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  <c r="CS260" s="109"/>
      <c r="CT260" s="109"/>
      <c r="CU260" s="109"/>
      <c r="CV260" s="109"/>
      <c r="CW260" s="109"/>
    </row>
    <row r="261" spans="1:101" s="75" customFormat="1" x14ac:dyDescent="0.2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  <c r="CK261" s="109"/>
      <c r="CL261" s="109"/>
      <c r="CM261" s="109"/>
      <c r="CN261" s="109"/>
      <c r="CO261" s="109"/>
      <c r="CP261" s="109"/>
      <c r="CQ261" s="109"/>
      <c r="CR261" s="109"/>
      <c r="CS261" s="109"/>
      <c r="CT261" s="109"/>
      <c r="CU261" s="109"/>
      <c r="CV261" s="109"/>
      <c r="CW261" s="109"/>
    </row>
    <row r="262" spans="1:101" s="75" customFormat="1" x14ac:dyDescent="0.2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  <c r="CW262" s="109"/>
    </row>
    <row r="263" spans="1:101" s="75" customFormat="1" x14ac:dyDescent="0.2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109"/>
      <c r="CQ263" s="109"/>
      <c r="CR263" s="109"/>
      <c r="CS263" s="109"/>
      <c r="CT263" s="109"/>
      <c r="CU263" s="109"/>
      <c r="CV263" s="109"/>
      <c r="CW263" s="109"/>
    </row>
    <row r="264" spans="1:101" s="75" customFormat="1" x14ac:dyDescent="0.2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109"/>
      <c r="CQ264" s="109"/>
      <c r="CR264" s="109"/>
      <c r="CS264" s="109"/>
      <c r="CT264" s="109"/>
      <c r="CU264" s="109"/>
      <c r="CV264" s="109"/>
      <c r="CW264" s="109"/>
    </row>
    <row r="265" spans="1:101" s="75" customFormat="1" x14ac:dyDescent="0.2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109"/>
      <c r="CQ265" s="109"/>
      <c r="CR265" s="109"/>
      <c r="CS265" s="109"/>
      <c r="CT265" s="109"/>
      <c r="CU265" s="109"/>
      <c r="CV265" s="109"/>
      <c r="CW265" s="109"/>
    </row>
    <row r="266" spans="1:101" s="75" customFormat="1" x14ac:dyDescent="0.2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  <c r="CS266" s="109"/>
      <c r="CT266" s="109"/>
      <c r="CU266" s="109"/>
      <c r="CV266" s="109"/>
      <c r="CW266" s="109"/>
    </row>
    <row r="267" spans="1:101" s="75" customFormat="1" x14ac:dyDescent="0.2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</row>
    <row r="268" spans="1:101" s="75" customFormat="1" x14ac:dyDescent="0.2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  <c r="CS268" s="109"/>
      <c r="CT268" s="109"/>
      <c r="CU268" s="109"/>
      <c r="CV268" s="109"/>
      <c r="CW268" s="109"/>
    </row>
    <row r="269" spans="1:101" s="60" customFormat="1" x14ac:dyDescent="0.2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  <c r="CS269" s="109"/>
      <c r="CT269" s="109"/>
      <c r="CU269" s="109"/>
      <c r="CV269" s="109"/>
      <c r="CW269" s="109"/>
    </row>
    <row r="270" spans="1:101" s="60" customFormat="1" x14ac:dyDescent="0.2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</row>
    <row r="271" spans="1:101" s="60" customFormat="1" x14ac:dyDescent="0.2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  <c r="CS271" s="109"/>
      <c r="CT271" s="109"/>
      <c r="CU271" s="109"/>
      <c r="CV271" s="109"/>
      <c r="CW271" s="109"/>
    </row>
    <row r="272" spans="1:101" s="60" customFormat="1" x14ac:dyDescent="0.2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  <c r="CS272" s="109"/>
      <c r="CT272" s="109"/>
      <c r="CU272" s="109"/>
      <c r="CV272" s="109"/>
      <c r="CW272" s="109"/>
    </row>
    <row r="273" spans="1:101" s="60" customFormat="1" x14ac:dyDescent="0.2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  <c r="CO273" s="109"/>
      <c r="CP273" s="109"/>
      <c r="CQ273" s="109"/>
      <c r="CR273" s="109"/>
      <c r="CS273" s="109"/>
      <c r="CT273" s="109"/>
      <c r="CU273" s="109"/>
      <c r="CV273" s="109"/>
      <c r="CW273" s="109"/>
    </row>
    <row r="274" spans="1:101" s="60" customFormat="1" x14ac:dyDescent="0.2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</row>
    <row r="275" spans="1:101" s="60" customFormat="1" x14ac:dyDescent="0.2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  <c r="CS275" s="109"/>
      <c r="CT275" s="109"/>
      <c r="CU275" s="109"/>
      <c r="CV275" s="109"/>
      <c r="CW275" s="109"/>
    </row>
    <row r="276" spans="1:101" s="60" customFormat="1" x14ac:dyDescent="0.2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  <c r="CS276" s="109"/>
      <c r="CT276" s="109"/>
      <c r="CU276" s="109"/>
      <c r="CV276" s="109"/>
      <c r="CW276" s="109"/>
    </row>
    <row r="277" spans="1:101" s="60" customFormat="1" x14ac:dyDescent="0.2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</row>
    <row r="278" spans="1:101" s="60" customFormat="1" x14ac:dyDescent="0.2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  <c r="CW278" s="109"/>
    </row>
    <row r="279" spans="1:101" s="60" customFormat="1" x14ac:dyDescent="0.2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  <c r="CW279" s="109"/>
    </row>
    <row r="280" spans="1:101" s="60" customFormat="1" x14ac:dyDescent="0.25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109"/>
      <c r="CU280" s="109"/>
      <c r="CV280" s="109"/>
      <c r="CW280" s="109"/>
    </row>
    <row r="281" spans="1:101" s="60" customFormat="1" x14ac:dyDescent="0.25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109"/>
      <c r="CU281" s="109"/>
      <c r="CV281" s="109"/>
      <c r="CW281" s="109"/>
    </row>
    <row r="282" spans="1:101" s="60" customFormat="1" x14ac:dyDescent="0.25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109"/>
      <c r="CU282" s="109"/>
      <c r="CV282" s="109"/>
      <c r="CW282" s="109"/>
    </row>
    <row r="283" spans="1:101" s="60" customFormat="1" x14ac:dyDescent="0.25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109"/>
      <c r="CU283" s="109"/>
      <c r="CV283" s="109"/>
      <c r="CW283" s="109"/>
    </row>
    <row r="284" spans="1:101" s="60" customFormat="1" x14ac:dyDescent="0.2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  <c r="CW284" s="109"/>
    </row>
    <row r="285" spans="1:101" s="60" customFormat="1" x14ac:dyDescent="0.2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09"/>
      <c r="CF285" s="109"/>
      <c r="CG285" s="109"/>
      <c r="CH285" s="109"/>
      <c r="CI285" s="109"/>
      <c r="CJ285" s="109"/>
      <c r="CK285" s="109"/>
      <c r="CL285" s="109"/>
      <c r="CM285" s="109"/>
      <c r="CN285" s="109"/>
      <c r="CO285" s="109"/>
      <c r="CP285" s="109"/>
      <c r="CQ285" s="109"/>
      <c r="CR285" s="109"/>
      <c r="CS285" s="109"/>
      <c r="CT285" s="109"/>
      <c r="CU285" s="109"/>
      <c r="CV285" s="109"/>
      <c r="CW285" s="109"/>
    </row>
    <row r="286" spans="1:101" s="60" customFormat="1" x14ac:dyDescent="0.2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</row>
    <row r="287" spans="1:101" s="60" customFormat="1" x14ac:dyDescent="0.25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  <c r="CK287" s="109"/>
      <c r="CL287" s="109"/>
      <c r="CM287" s="109"/>
      <c r="CN287" s="109"/>
      <c r="CO287" s="109"/>
      <c r="CP287" s="109"/>
      <c r="CQ287" s="109"/>
      <c r="CR287" s="109"/>
      <c r="CS287" s="109"/>
      <c r="CT287" s="109"/>
      <c r="CU287" s="109"/>
      <c r="CV287" s="109"/>
      <c r="CW287" s="109"/>
    </row>
    <row r="288" spans="1:101" s="60" customFormat="1" x14ac:dyDescent="0.25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</row>
    <row r="289" spans="1:101" s="60" customFormat="1" x14ac:dyDescent="0.2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09"/>
      <c r="CI289" s="109"/>
      <c r="CJ289" s="109"/>
      <c r="CK289" s="109"/>
      <c r="CL289" s="109"/>
      <c r="CM289" s="109"/>
      <c r="CN289" s="109"/>
      <c r="CO289" s="109"/>
      <c r="CP289" s="109"/>
      <c r="CQ289" s="109"/>
      <c r="CR289" s="109"/>
      <c r="CS289" s="109"/>
      <c r="CT289" s="109"/>
      <c r="CU289" s="109"/>
      <c r="CV289" s="109"/>
      <c r="CW289" s="109"/>
    </row>
    <row r="290" spans="1:101" s="60" customFormat="1" x14ac:dyDescent="0.2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09"/>
      <c r="CF290" s="109"/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109"/>
      <c r="CT290" s="109"/>
      <c r="CU290" s="109"/>
      <c r="CV290" s="109"/>
      <c r="CW290" s="109"/>
    </row>
    <row r="291" spans="1:101" s="60" customFormat="1" x14ac:dyDescent="0.25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</row>
    <row r="292" spans="1:101" s="60" customFormat="1" x14ac:dyDescent="0.2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09"/>
      <c r="CF292" s="109"/>
      <c r="CG292" s="109"/>
      <c r="CH292" s="109"/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  <c r="CW292" s="109"/>
    </row>
    <row r="293" spans="1:101" s="60" customFormat="1" x14ac:dyDescent="0.2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09"/>
      <c r="BV293" s="109"/>
      <c r="BW293" s="109"/>
      <c r="BX293" s="109"/>
      <c r="BY293" s="109"/>
      <c r="BZ293" s="109"/>
      <c r="CA293" s="109"/>
      <c r="CB293" s="109"/>
      <c r="CC293" s="109"/>
      <c r="CD293" s="109"/>
      <c r="CE293" s="109"/>
      <c r="CF293" s="109"/>
      <c r="CG293" s="109"/>
      <c r="CH293" s="109"/>
      <c r="CI293" s="109"/>
      <c r="CJ293" s="109"/>
      <c r="CK293" s="109"/>
      <c r="CL293" s="109"/>
      <c r="CM293" s="109"/>
      <c r="CN293" s="109"/>
      <c r="CO293" s="109"/>
      <c r="CP293" s="109"/>
      <c r="CQ293" s="109"/>
      <c r="CR293" s="109"/>
      <c r="CS293" s="109"/>
      <c r="CT293" s="109"/>
      <c r="CU293" s="109"/>
      <c r="CV293" s="109"/>
      <c r="CW293" s="109"/>
    </row>
    <row r="294" spans="1:101" s="60" customFormat="1" x14ac:dyDescent="0.2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09"/>
      <c r="BV294" s="109"/>
      <c r="BW294" s="109"/>
      <c r="BX294" s="109"/>
      <c r="BY294" s="109"/>
      <c r="BZ294" s="109"/>
      <c r="CA294" s="109"/>
      <c r="CB294" s="109"/>
      <c r="CC294" s="109"/>
      <c r="CD294" s="109"/>
      <c r="CE294" s="109"/>
      <c r="CF294" s="109"/>
      <c r="CG294" s="109"/>
      <c r="CH294" s="109"/>
      <c r="CI294" s="109"/>
      <c r="CJ294" s="109"/>
      <c r="CK294" s="109"/>
      <c r="CL294" s="109"/>
      <c r="CM294" s="109"/>
      <c r="CN294" s="109"/>
      <c r="CO294" s="109"/>
      <c r="CP294" s="109"/>
      <c r="CQ294" s="109"/>
      <c r="CR294" s="109"/>
      <c r="CS294" s="109"/>
      <c r="CT294" s="109"/>
      <c r="CU294" s="109"/>
      <c r="CV294" s="109"/>
      <c r="CW294" s="109"/>
    </row>
    <row r="295" spans="1:101" s="60" customFormat="1" x14ac:dyDescent="0.2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09"/>
      <c r="BV295" s="109"/>
      <c r="BW295" s="109"/>
      <c r="BX295" s="109"/>
      <c r="BY295" s="109"/>
      <c r="BZ295" s="109"/>
      <c r="CA295" s="109"/>
      <c r="CB295" s="109"/>
      <c r="CC295" s="109"/>
      <c r="CD295" s="109"/>
      <c r="CE295" s="109"/>
      <c r="CF295" s="109"/>
      <c r="CG295" s="109"/>
      <c r="CH295" s="109"/>
      <c r="CI295" s="109"/>
      <c r="CJ295" s="109"/>
      <c r="CK295" s="109"/>
      <c r="CL295" s="109"/>
      <c r="CM295" s="109"/>
      <c r="CN295" s="109"/>
      <c r="CO295" s="109"/>
      <c r="CP295" s="109"/>
      <c r="CQ295" s="109"/>
      <c r="CR295" s="109"/>
      <c r="CS295" s="109"/>
      <c r="CT295" s="109"/>
      <c r="CU295" s="109"/>
      <c r="CV295" s="109"/>
      <c r="CW295" s="109"/>
    </row>
    <row r="296" spans="1:101" s="60" customFormat="1" x14ac:dyDescent="0.2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/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09"/>
      <c r="CF296" s="109"/>
      <c r="CG296" s="109"/>
      <c r="CH296" s="109"/>
      <c r="CI296" s="109"/>
      <c r="CJ296" s="109"/>
      <c r="CK296" s="109"/>
      <c r="CL296" s="109"/>
      <c r="CM296" s="109"/>
      <c r="CN296" s="109"/>
      <c r="CO296" s="109"/>
      <c r="CP296" s="109"/>
      <c r="CQ296" s="109"/>
      <c r="CR296" s="109"/>
      <c r="CS296" s="109"/>
      <c r="CT296" s="109"/>
      <c r="CU296" s="109"/>
      <c r="CV296" s="109"/>
      <c r="CW296" s="109"/>
    </row>
    <row r="297" spans="1:101" s="60" customFormat="1" x14ac:dyDescent="0.2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09"/>
      <c r="BV297" s="109"/>
      <c r="BW297" s="109"/>
      <c r="BX297" s="109"/>
      <c r="BY297" s="109"/>
      <c r="BZ297" s="109"/>
      <c r="CA297" s="109"/>
      <c r="CB297" s="109"/>
      <c r="CC297" s="109"/>
      <c r="CD297" s="109"/>
      <c r="CE297" s="109"/>
      <c r="CF297" s="109"/>
      <c r="CG297" s="109"/>
      <c r="CH297" s="109"/>
      <c r="CI297" s="109"/>
      <c r="CJ297" s="109"/>
      <c r="CK297" s="109"/>
      <c r="CL297" s="109"/>
      <c r="CM297" s="109"/>
      <c r="CN297" s="109"/>
      <c r="CO297" s="109"/>
      <c r="CP297" s="109"/>
      <c r="CQ297" s="109"/>
      <c r="CR297" s="109"/>
      <c r="CS297" s="109"/>
      <c r="CT297" s="109"/>
      <c r="CU297" s="109"/>
      <c r="CV297" s="109"/>
      <c r="CW297" s="109"/>
    </row>
    <row r="298" spans="1:101" s="60" customFormat="1" x14ac:dyDescent="0.2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09"/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09"/>
      <c r="CF298" s="109"/>
      <c r="CG298" s="109"/>
      <c r="CH298" s="109"/>
      <c r="CI298" s="109"/>
      <c r="CJ298" s="109"/>
      <c r="CK298" s="109"/>
      <c r="CL298" s="109"/>
      <c r="CM298" s="109"/>
      <c r="CN298" s="109"/>
      <c r="CO298" s="109"/>
      <c r="CP298" s="109"/>
      <c r="CQ298" s="109"/>
      <c r="CR298" s="109"/>
      <c r="CS298" s="109"/>
      <c r="CT298" s="109"/>
      <c r="CU298" s="109"/>
      <c r="CV298" s="109"/>
      <c r="CW298" s="109"/>
    </row>
    <row r="299" spans="1:101" s="60" customFormat="1" x14ac:dyDescent="0.2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09"/>
      <c r="CA299" s="109"/>
      <c r="CB299" s="109"/>
      <c r="CC299" s="109"/>
      <c r="CD299" s="109"/>
      <c r="CE299" s="109"/>
      <c r="CF299" s="109"/>
      <c r="CG299" s="109"/>
      <c r="CH299" s="109"/>
      <c r="CI299" s="109"/>
      <c r="CJ299" s="109"/>
      <c r="CK299" s="109"/>
      <c r="CL299" s="109"/>
      <c r="CM299" s="109"/>
      <c r="CN299" s="109"/>
      <c r="CO299" s="109"/>
      <c r="CP299" s="109"/>
      <c r="CQ299" s="109"/>
      <c r="CR299" s="109"/>
      <c r="CS299" s="109"/>
      <c r="CT299" s="109"/>
      <c r="CU299" s="109"/>
      <c r="CV299" s="109"/>
      <c r="CW299" s="109"/>
    </row>
    <row r="300" spans="1:101" s="60" customFormat="1" x14ac:dyDescent="0.2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09"/>
      <c r="BV300" s="109"/>
      <c r="BW300" s="109"/>
      <c r="BX300" s="109"/>
      <c r="BY300" s="109"/>
      <c r="BZ300" s="109"/>
      <c r="CA300" s="109"/>
      <c r="CB300" s="109"/>
      <c r="CC300" s="109"/>
      <c r="CD300" s="109"/>
      <c r="CE300" s="109"/>
      <c r="CF300" s="109"/>
      <c r="CG300" s="109"/>
      <c r="CH300" s="109"/>
      <c r="CI300" s="109"/>
      <c r="CJ300" s="109"/>
      <c r="CK300" s="109"/>
      <c r="CL300" s="109"/>
      <c r="CM300" s="109"/>
      <c r="CN300" s="109"/>
      <c r="CO300" s="109"/>
      <c r="CP300" s="109"/>
      <c r="CQ300" s="109"/>
      <c r="CR300" s="109"/>
      <c r="CS300" s="109"/>
      <c r="CT300" s="109"/>
      <c r="CU300" s="109"/>
      <c r="CV300" s="109"/>
      <c r="CW300" s="109"/>
    </row>
    <row r="301" spans="1:101" s="60" customFormat="1" x14ac:dyDescent="0.2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09"/>
      <c r="CA301" s="109"/>
      <c r="CB301" s="109"/>
      <c r="CC301" s="109"/>
      <c r="CD301" s="109"/>
      <c r="CE301" s="109"/>
      <c r="CF301" s="109"/>
      <c r="CG301" s="109"/>
      <c r="CH301" s="109"/>
      <c r="CI301" s="109"/>
      <c r="CJ301" s="109"/>
      <c r="CK301" s="109"/>
      <c r="CL301" s="109"/>
      <c r="CM301" s="109"/>
      <c r="CN301" s="109"/>
      <c r="CO301" s="109"/>
      <c r="CP301" s="109"/>
      <c r="CQ301" s="109"/>
      <c r="CR301" s="109"/>
      <c r="CS301" s="109"/>
      <c r="CT301" s="109"/>
      <c r="CU301" s="109"/>
      <c r="CV301" s="109"/>
      <c r="CW301" s="109"/>
    </row>
    <row r="302" spans="1:101" s="60" customFormat="1" x14ac:dyDescent="0.2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09"/>
      <c r="CF302" s="109"/>
      <c r="CG302" s="109"/>
      <c r="CH302" s="109"/>
      <c r="CI302" s="109"/>
      <c r="CJ302" s="109"/>
      <c r="CK302" s="109"/>
      <c r="CL302" s="109"/>
      <c r="CM302" s="109"/>
      <c r="CN302" s="109"/>
      <c r="CO302" s="109"/>
      <c r="CP302" s="109"/>
      <c r="CQ302" s="109"/>
      <c r="CR302" s="109"/>
      <c r="CS302" s="109"/>
      <c r="CT302" s="109"/>
      <c r="CU302" s="109"/>
      <c r="CV302" s="109"/>
      <c r="CW302" s="109"/>
    </row>
    <row r="303" spans="1:101" s="60" customFormat="1" x14ac:dyDescent="0.2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09"/>
      <c r="CF303" s="109"/>
      <c r="CG303" s="109"/>
      <c r="CH303" s="109"/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  <c r="CW303" s="109"/>
    </row>
    <row r="304" spans="1:101" s="60" customFormat="1" x14ac:dyDescent="0.2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09"/>
      <c r="CF304" s="109"/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  <c r="CW304" s="109"/>
    </row>
    <row r="305" spans="1:101" s="60" customFormat="1" x14ac:dyDescent="0.2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09"/>
      <c r="CF305" s="109"/>
      <c r="CG305" s="109"/>
      <c r="CH305" s="109"/>
      <c r="CI305" s="109"/>
      <c r="CJ305" s="109"/>
      <c r="CK305" s="109"/>
      <c r="CL305" s="109"/>
      <c r="CM305" s="109"/>
      <c r="CN305" s="109"/>
      <c r="CO305" s="109"/>
      <c r="CP305" s="109"/>
      <c r="CQ305" s="109"/>
      <c r="CR305" s="109"/>
      <c r="CS305" s="109"/>
      <c r="CT305" s="109"/>
      <c r="CU305" s="109"/>
      <c r="CV305" s="109"/>
      <c r="CW305" s="109"/>
    </row>
    <row r="306" spans="1:101" s="60" customFormat="1" x14ac:dyDescent="0.2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09"/>
    </row>
    <row r="307" spans="1:101" s="60" customFormat="1" x14ac:dyDescent="0.2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09"/>
      <c r="CF307" s="109"/>
      <c r="CG307" s="109"/>
      <c r="CH307" s="109"/>
      <c r="CI307" s="109"/>
      <c r="CJ307" s="109"/>
      <c r="CK307" s="109"/>
      <c r="CL307" s="109"/>
      <c r="CM307" s="109"/>
      <c r="CN307" s="109"/>
      <c r="CO307" s="109"/>
      <c r="CP307" s="109"/>
      <c r="CQ307" s="109"/>
      <c r="CR307" s="109"/>
      <c r="CS307" s="109"/>
      <c r="CT307" s="109"/>
      <c r="CU307" s="109"/>
      <c r="CV307" s="109"/>
      <c r="CW307" s="109"/>
    </row>
    <row r="308" spans="1:101" s="60" customFormat="1" x14ac:dyDescent="0.2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09"/>
      <c r="BV308" s="109"/>
      <c r="BW308" s="109"/>
      <c r="BX308" s="109"/>
      <c r="BY308" s="109"/>
      <c r="BZ308" s="109"/>
      <c r="CA308" s="109"/>
      <c r="CB308" s="109"/>
      <c r="CC308" s="109"/>
      <c r="CD308" s="109"/>
      <c r="CE308" s="109"/>
      <c r="CF308" s="109"/>
      <c r="CG308" s="109"/>
      <c r="CH308" s="109"/>
      <c r="CI308" s="109"/>
      <c r="CJ308" s="109"/>
      <c r="CK308" s="109"/>
      <c r="CL308" s="109"/>
      <c r="CM308" s="109"/>
      <c r="CN308" s="109"/>
      <c r="CO308" s="109"/>
      <c r="CP308" s="109"/>
      <c r="CQ308" s="109"/>
      <c r="CR308" s="109"/>
      <c r="CS308" s="109"/>
      <c r="CT308" s="109"/>
      <c r="CU308" s="109"/>
      <c r="CV308" s="109"/>
      <c r="CW308" s="109"/>
    </row>
    <row r="309" spans="1:101" s="60" customFormat="1" x14ac:dyDescent="0.2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09"/>
      <c r="CA309" s="109"/>
      <c r="CB309" s="109"/>
      <c r="CC309" s="109"/>
      <c r="CD309" s="109"/>
      <c r="CE309" s="109"/>
      <c r="CF309" s="109"/>
      <c r="CG309" s="109"/>
      <c r="CH309" s="109"/>
      <c r="CI309" s="109"/>
      <c r="CJ309" s="109"/>
      <c r="CK309" s="109"/>
      <c r="CL309" s="109"/>
      <c r="CM309" s="109"/>
      <c r="CN309" s="109"/>
      <c r="CO309" s="109"/>
      <c r="CP309" s="109"/>
      <c r="CQ309" s="109"/>
      <c r="CR309" s="109"/>
      <c r="CS309" s="109"/>
      <c r="CT309" s="109"/>
      <c r="CU309" s="109"/>
      <c r="CV309" s="109"/>
      <c r="CW309" s="109"/>
    </row>
    <row r="310" spans="1:101" s="60" customFormat="1" x14ac:dyDescent="0.2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09"/>
      <c r="BV310" s="109"/>
      <c r="BW310" s="109"/>
      <c r="BX310" s="109"/>
      <c r="BY310" s="109"/>
      <c r="BZ310" s="109"/>
      <c r="CA310" s="109"/>
      <c r="CB310" s="109"/>
      <c r="CC310" s="109"/>
      <c r="CD310" s="109"/>
      <c r="CE310" s="109"/>
      <c r="CF310" s="109"/>
      <c r="CG310" s="109"/>
      <c r="CH310" s="109"/>
      <c r="CI310" s="109"/>
      <c r="CJ310" s="109"/>
      <c r="CK310" s="109"/>
      <c r="CL310" s="109"/>
      <c r="CM310" s="109"/>
      <c r="CN310" s="109"/>
      <c r="CO310" s="109"/>
      <c r="CP310" s="109"/>
      <c r="CQ310" s="109"/>
      <c r="CR310" s="109"/>
      <c r="CS310" s="109"/>
      <c r="CT310" s="109"/>
      <c r="CU310" s="109"/>
      <c r="CV310" s="109"/>
      <c r="CW310" s="109"/>
    </row>
    <row r="311" spans="1:101" s="60" customFormat="1" x14ac:dyDescent="0.2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09"/>
      <c r="BQ311" s="109"/>
      <c r="BR311" s="109"/>
      <c r="BS311" s="109"/>
      <c r="BT311" s="109"/>
      <c r="BU311" s="109"/>
      <c r="BV311" s="109"/>
      <c r="BW311" s="109"/>
      <c r="BX311" s="109"/>
      <c r="BY311" s="109"/>
      <c r="BZ311" s="109"/>
      <c r="CA311" s="109"/>
      <c r="CB311" s="109"/>
      <c r="CC311" s="109"/>
      <c r="CD311" s="109"/>
      <c r="CE311" s="109"/>
      <c r="CF311" s="109"/>
      <c r="CG311" s="109"/>
      <c r="CH311" s="109"/>
      <c r="CI311" s="109"/>
      <c r="CJ311" s="109"/>
      <c r="CK311" s="109"/>
      <c r="CL311" s="109"/>
      <c r="CM311" s="109"/>
      <c r="CN311" s="109"/>
      <c r="CO311" s="109"/>
      <c r="CP311" s="109"/>
      <c r="CQ311" s="109"/>
      <c r="CR311" s="109"/>
      <c r="CS311" s="109"/>
      <c r="CT311" s="109"/>
      <c r="CU311" s="109"/>
      <c r="CV311" s="109"/>
      <c r="CW311" s="109"/>
    </row>
    <row r="312" spans="1:101" s="60" customFormat="1" x14ac:dyDescent="0.2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09"/>
      <c r="BQ312" s="109"/>
      <c r="BR312" s="109"/>
      <c r="BS312" s="109"/>
      <c r="BT312" s="109"/>
      <c r="BU312" s="109"/>
      <c r="BV312" s="109"/>
      <c r="BW312" s="109"/>
      <c r="BX312" s="109"/>
      <c r="BY312" s="109"/>
      <c r="BZ312" s="109"/>
      <c r="CA312" s="109"/>
      <c r="CB312" s="109"/>
      <c r="CC312" s="109"/>
      <c r="CD312" s="109"/>
      <c r="CE312" s="109"/>
      <c r="CF312" s="109"/>
      <c r="CG312" s="109"/>
      <c r="CH312" s="109"/>
      <c r="CI312" s="109"/>
      <c r="CJ312" s="109"/>
      <c r="CK312" s="109"/>
      <c r="CL312" s="109"/>
      <c r="CM312" s="109"/>
      <c r="CN312" s="109"/>
      <c r="CO312" s="109"/>
      <c r="CP312" s="109"/>
      <c r="CQ312" s="109"/>
      <c r="CR312" s="109"/>
      <c r="CS312" s="109"/>
      <c r="CT312" s="109"/>
      <c r="CU312" s="109"/>
      <c r="CV312" s="109"/>
      <c r="CW312" s="109"/>
    </row>
    <row r="313" spans="1:101" s="60" customFormat="1" x14ac:dyDescent="0.2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09"/>
      <c r="BV313" s="109"/>
      <c r="BW313" s="109"/>
      <c r="BX313" s="109"/>
      <c r="BY313" s="109"/>
      <c r="BZ313" s="109"/>
      <c r="CA313" s="109"/>
      <c r="CB313" s="109"/>
      <c r="CC313" s="109"/>
      <c r="CD313" s="109"/>
      <c r="CE313" s="109"/>
      <c r="CF313" s="109"/>
      <c r="CG313" s="109"/>
      <c r="CH313" s="109"/>
      <c r="CI313" s="109"/>
      <c r="CJ313" s="109"/>
      <c r="CK313" s="109"/>
      <c r="CL313" s="109"/>
      <c r="CM313" s="109"/>
      <c r="CN313" s="109"/>
      <c r="CO313" s="109"/>
      <c r="CP313" s="109"/>
      <c r="CQ313" s="109"/>
      <c r="CR313" s="109"/>
      <c r="CS313" s="109"/>
      <c r="CT313" s="109"/>
      <c r="CU313" s="109"/>
      <c r="CV313" s="109"/>
      <c r="CW313" s="109"/>
    </row>
    <row r="314" spans="1:101" s="60" customFormat="1" x14ac:dyDescent="0.2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09"/>
      <c r="BV314" s="109"/>
      <c r="BW314" s="109"/>
      <c r="BX314" s="109"/>
      <c r="BY314" s="109"/>
      <c r="BZ314" s="109"/>
      <c r="CA314" s="109"/>
      <c r="CB314" s="109"/>
      <c r="CC314" s="109"/>
      <c r="CD314" s="109"/>
      <c r="CE314" s="109"/>
      <c r="CF314" s="109"/>
      <c r="CG314" s="109"/>
      <c r="CH314" s="109"/>
      <c r="CI314" s="109"/>
      <c r="CJ314" s="109"/>
      <c r="CK314" s="109"/>
      <c r="CL314" s="109"/>
      <c r="CM314" s="109"/>
      <c r="CN314" s="109"/>
      <c r="CO314" s="109"/>
      <c r="CP314" s="109"/>
      <c r="CQ314" s="109"/>
      <c r="CR314" s="109"/>
      <c r="CS314" s="109"/>
      <c r="CT314" s="109"/>
      <c r="CU314" s="109"/>
      <c r="CV314" s="109"/>
      <c r="CW314" s="109"/>
    </row>
    <row r="315" spans="1:101" s="60" customFormat="1" x14ac:dyDescent="0.2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09"/>
      <c r="BR315" s="109"/>
      <c r="BS315" s="109"/>
      <c r="BT315" s="109"/>
      <c r="BU315" s="109"/>
      <c r="BV315" s="109"/>
      <c r="BW315" s="109"/>
      <c r="BX315" s="109"/>
      <c r="BY315" s="109"/>
      <c r="BZ315" s="109"/>
      <c r="CA315" s="109"/>
      <c r="CB315" s="109"/>
      <c r="CC315" s="109"/>
      <c r="CD315" s="109"/>
      <c r="CE315" s="109"/>
      <c r="CF315" s="109"/>
      <c r="CG315" s="109"/>
      <c r="CH315" s="109"/>
      <c r="CI315" s="109"/>
      <c r="CJ315" s="109"/>
      <c r="CK315" s="109"/>
      <c r="CL315" s="109"/>
      <c r="CM315" s="109"/>
      <c r="CN315" s="109"/>
      <c r="CO315" s="109"/>
      <c r="CP315" s="109"/>
      <c r="CQ315" s="109"/>
      <c r="CR315" s="109"/>
      <c r="CS315" s="109"/>
      <c r="CT315" s="109"/>
      <c r="CU315" s="109"/>
      <c r="CV315" s="109"/>
      <c r="CW315" s="109"/>
    </row>
    <row r="316" spans="1:101" s="60" customFormat="1" x14ac:dyDescent="0.2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09"/>
      <c r="CI316" s="109"/>
      <c r="CJ316" s="109"/>
      <c r="CK316" s="109"/>
      <c r="CL316" s="109"/>
      <c r="CM316" s="109"/>
      <c r="CN316" s="109"/>
      <c r="CO316" s="109"/>
      <c r="CP316" s="109"/>
      <c r="CQ316" s="109"/>
      <c r="CR316" s="109"/>
      <c r="CS316" s="109"/>
      <c r="CT316" s="109"/>
      <c r="CU316" s="109"/>
      <c r="CV316" s="109"/>
      <c r="CW316" s="109"/>
    </row>
    <row r="317" spans="1:101" s="60" customFormat="1" x14ac:dyDescent="0.2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  <c r="CW317" s="109"/>
    </row>
    <row r="318" spans="1:101" s="60" customFormat="1" x14ac:dyDescent="0.2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/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09"/>
      <c r="CI318" s="109"/>
      <c r="CJ318" s="109"/>
      <c r="CK318" s="109"/>
      <c r="CL318" s="109"/>
      <c r="CM318" s="109"/>
      <c r="CN318" s="109"/>
      <c r="CO318" s="109"/>
      <c r="CP318" s="109"/>
      <c r="CQ318" s="109"/>
      <c r="CR318" s="109"/>
      <c r="CS318" s="109"/>
      <c r="CT318" s="109"/>
      <c r="CU318" s="109"/>
      <c r="CV318" s="109"/>
      <c r="CW318" s="109"/>
    </row>
    <row r="319" spans="1:101" s="60" customFormat="1" x14ac:dyDescent="0.2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09"/>
      <c r="CF319" s="109"/>
      <c r="CG319" s="109"/>
      <c r="CH319" s="109"/>
      <c r="CI319" s="109"/>
      <c r="CJ319" s="109"/>
      <c r="CK319" s="109"/>
      <c r="CL319" s="109"/>
      <c r="CM319" s="109"/>
      <c r="CN319" s="109"/>
      <c r="CO319" s="109"/>
      <c r="CP319" s="109"/>
      <c r="CQ319" s="109"/>
      <c r="CR319" s="109"/>
      <c r="CS319" s="109"/>
      <c r="CT319" s="109"/>
      <c r="CU319" s="109"/>
      <c r="CV319" s="109"/>
      <c r="CW319" s="109"/>
    </row>
    <row r="320" spans="1:101" s="60" customFormat="1" x14ac:dyDescent="0.2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09"/>
      <c r="BQ320" s="109"/>
      <c r="BR320" s="109"/>
      <c r="BS320" s="109"/>
      <c r="BT320" s="109"/>
      <c r="BU320" s="109"/>
      <c r="BV320" s="109"/>
      <c r="BW320" s="109"/>
      <c r="BX320" s="109"/>
      <c r="BY320" s="109"/>
      <c r="BZ320" s="109"/>
      <c r="CA320" s="109"/>
      <c r="CB320" s="109"/>
      <c r="CC320" s="109"/>
      <c r="CD320" s="109"/>
      <c r="CE320" s="109"/>
      <c r="CF320" s="109"/>
      <c r="CG320" s="109"/>
      <c r="CH320" s="109"/>
      <c r="CI320" s="109"/>
      <c r="CJ320" s="109"/>
      <c r="CK320" s="109"/>
      <c r="CL320" s="109"/>
      <c r="CM320" s="109"/>
      <c r="CN320" s="109"/>
      <c r="CO320" s="109"/>
      <c r="CP320" s="109"/>
      <c r="CQ320" s="109"/>
      <c r="CR320" s="109"/>
      <c r="CS320" s="109"/>
      <c r="CT320" s="109"/>
      <c r="CU320" s="109"/>
      <c r="CV320" s="109"/>
      <c r="CW320" s="109"/>
    </row>
    <row r="321" spans="1:101" s="60" customFormat="1" x14ac:dyDescent="0.2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09"/>
      <c r="CA321" s="109"/>
      <c r="CB321" s="109"/>
      <c r="CC321" s="109"/>
      <c r="CD321" s="109"/>
      <c r="CE321" s="109"/>
      <c r="CF321" s="109"/>
      <c r="CG321" s="109"/>
      <c r="CH321" s="109"/>
      <c r="CI321" s="109"/>
      <c r="CJ321" s="109"/>
      <c r="CK321" s="109"/>
      <c r="CL321" s="109"/>
      <c r="CM321" s="109"/>
      <c r="CN321" s="109"/>
      <c r="CO321" s="109"/>
      <c r="CP321" s="109"/>
      <c r="CQ321" s="109"/>
      <c r="CR321" s="109"/>
      <c r="CS321" s="109"/>
      <c r="CT321" s="109"/>
      <c r="CU321" s="109"/>
      <c r="CV321" s="109"/>
      <c r="CW321" s="109"/>
    </row>
    <row r="322" spans="1:101" s="60" customFormat="1" x14ac:dyDescent="0.2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09"/>
      <c r="CF322" s="109"/>
      <c r="CG322" s="109"/>
      <c r="CH322" s="109"/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  <c r="CW322" s="109"/>
    </row>
    <row r="323" spans="1:101" s="60" customFormat="1" x14ac:dyDescent="0.2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09"/>
      <c r="BV323" s="109"/>
      <c r="BW323" s="109"/>
      <c r="BX323" s="109"/>
      <c r="BY323" s="109"/>
      <c r="BZ323" s="109"/>
      <c r="CA323" s="109"/>
      <c r="CB323" s="109"/>
      <c r="CC323" s="109"/>
      <c r="CD323" s="109"/>
      <c r="CE323" s="109"/>
      <c r="CF323" s="109"/>
      <c r="CG323" s="109"/>
      <c r="CH323" s="109"/>
      <c r="CI323" s="109"/>
      <c r="CJ323" s="109"/>
      <c r="CK323" s="109"/>
      <c r="CL323" s="109"/>
      <c r="CM323" s="109"/>
      <c r="CN323" s="109"/>
      <c r="CO323" s="109"/>
      <c r="CP323" s="109"/>
      <c r="CQ323" s="109"/>
      <c r="CR323" s="109"/>
      <c r="CS323" s="109"/>
      <c r="CT323" s="109"/>
      <c r="CU323" s="109"/>
      <c r="CV323" s="109"/>
      <c r="CW323" s="109"/>
    </row>
    <row r="324" spans="1:101" s="60" customFormat="1" x14ac:dyDescent="0.2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09"/>
      <c r="BV324" s="109"/>
      <c r="BW324" s="109"/>
      <c r="BX324" s="109"/>
      <c r="BY324" s="109"/>
      <c r="BZ324" s="109"/>
      <c r="CA324" s="109"/>
      <c r="CB324" s="109"/>
      <c r="CC324" s="109"/>
      <c r="CD324" s="109"/>
      <c r="CE324" s="109"/>
      <c r="CF324" s="109"/>
      <c r="CG324" s="109"/>
      <c r="CH324" s="109"/>
      <c r="CI324" s="109"/>
      <c r="CJ324" s="109"/>
      <c r="CK324" s="109"/>
      <c r="CL324" s="109"/>
      <c r="CM324" s="109"/>
      <c r="CN324" s="109"/>
      <c r="CO324" s="109"/>
      <c r="CP324" s="109"/>
      <c r="CQ324" s="109"/>
      <c r="CR324" s="109"/>
      <c r="CS324" s="109"/>
      <c r="CT324" s="109"/>
      <c r="CU324" s="109"/>
      <c r="CV324" s="109"/>
      <c r="CW324" s="109"/>
    </row>
    <row r="325" spans="1:101" s="60" customFormat="1" x14ac:dyDescent="0.25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09"/>
      <c r="BV325" s="109"/>
      <c r="BW325" s="109"/>
      <c r="BX325" s="109"/>
      <c r="BY325" s="109"/>
      <c r="BZ325" s="109"/>
      <c r="CA325" s="109"/>
      <c r="CB325" s="109"/>
      <c r="CC325" s="109"/>
      <c r="CD325" s="109"/>
      <c r="CE325" s="109"/>
      <c r="CF325" s="109"/>
      <c r="CG325" s="109"/>
      <c r="CH325" s="109"/>
      <c r="CI325" s="109"/>
      <c r="CJ325" s="109"/>
      <c r="CK325" s="109"/>
      <c r="CL325" s="109"/>
      <c r="CM325" s="109"/>
      <c r="CN325" s="109"/>
      <c r="CO325" s="109"/>
      <c r="CP325" s="109"/>
      <c r="CQ325" s="109"/>
      <c r="CR325" s="109"/>
      <c r="CS325" s="109"/>
      <c r="CT325" s="109"/>
      <c r="CU325" s="109"/>
      <c r="CV325" s="109"/>
      <c r="CW325" s="109"/>
    </row>
    <row r="326" spans="1:101" s="60" customFormat="1" x14ac:dyDescent="0.25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09"/>
      <c r="CF326" s="109"/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  <c r="CW326" s="109"/>
    </row>
    <row r="327" spans="1:101" s="60" customFormat="1" x14ac:dyDescent="0.25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  <c r="CA327" s="109"/>
      <c r="CB327" s="109"/>
      <c r="CC327" s="109"/>
      <c r="CD327" s="109"/>
      <c r="CE327" s="109"/>
      <c r="CF327" s="109"/>
      <c r="CG327" s="109"/>
      <c r="CH327" s="109"/>
      <c r="CI327" s="109"/>
      <c r="CJ327" s="109"/>
      <c r="CK327" s="109"/>
      <c r="CL327" s="109"/>
      <c r="CM327" s="109"/>
      <c r="CN327" s="109"/>
      <c r="CO327" s="109"/>
      <c r="CP327" s="109"/>
      <c r="CQ327" s="109"/>
      <c r="CR327" s="109"/>
      <c r="CS327" s="109"/>
      <c r="CT327" s="109"/>
      <c r="CU327" s="109"/>
      <c r="CV327" s="109"/>
      <c r="CW327" s="109"/>
    </row>
    <row r="328" spans="1:101" s="60" customFormat="1" x14ac:dyDescent="0.25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09"/>
      <c r="CF328" s="109"/>
      <c r="CG328" s="109"/>
      <c r="CH328" s="109"/>
      <c r="CI328" s="109"/>
      <c r="CJ328" s="109"/>
      <c r="CK328" s="109"/>
      <c r="CL328" s="109"/>
      <c r="CM328" s="109"/>
      <c r="CN328" s="109"/>
      <c r="CO328" s="109"/>
      <c r="CP328" s="109"/>
      <c r="CQ328" s="109"/>
      <c r="CR328" s="109"/>
      <c r="CS328" s="109"/>
      <c r="CT328" s="109"/>
      <c r="CU328" s="109"/>
      <c r="CV328" s="109"/>
      <c r="CW328" s="109"/>
    </row>
    <row r="329" spans="1:101" s="60" customFormat="1" x14ac:dyDescent="0.25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</row>
    <row r="330" spans="1:101" s="60" customFormat="1" x14ac:dyDescent="0.25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</row>
    <row r="331" spans="1:101" s="60" customFormat="1" x14ac:dyDescent="0.25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</row>
    <row r="332" spans="1:101" s="60" customFormat="1" x14ac:dyDescent="0.25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</row>
    <row r="333" spans="1:101" s="60" customFormat="1" x14ac:dyDescent="0.25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</row>
    <row r="334" spans="1:101" s="60" customFormat="1" x14ac:dyDescent="0.25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</row>
    <row r="335" spans="1:101" s="60" customFormat="1" x14ac:dyDescent="0.25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</row>
    <row r="336" spans="1:101" s="60" customFormat="1" x14ac:dyDescent="0.25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</row>
    <row r="337" spans="1:101" s="60" customFormat="1" x14ac:dyDescent="0.25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09"/>
      <c r="BQ337" s="109"/>
      <c r="BR337" s="109"/>
      <c r="BS337" s="109"/>
      <c r="BT337" s="109"/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09"/>
      <c r="CE337" s="109"/>
      <c r="CF337" s="109"/>
      <c r="CG337" s="109"/>
      <c r="CH337" s="109"/>
      <c r="CI337" s="109"/>
      <c r="CJ337" s="109"/>
      <c r="CK337" s="109"/>
      <c r="CL337" s="109"/>
      <c r="CM337" s="109"/>
      <c r="CN337" s="109"/>
      <c r="CO337" s="109"/>
      <c r="CP337" s="109"/>
      <c r="CQ337" s="109"/>
      <c r="CR337" s="109"/>
      <c r="CS337" s="109"/>
      <c r="CT337" s="109"/>
      <c r="CU337" s="109"/>
      <c r="CV337" s="109"/>
      <c r="CW337" s="109"/>
    </row>
    <row r="338" spans="1:101" s="60" customFormat="1" x14ac:dyDescent="0.25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</row>
    <row r="339" spans="1:101" s="60" customFormat="1" x14ac:dyDescent="0.25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09"/>
      <c r="CF339" s="109"/>
      <c r="CG339" s="109"/>
      <c r="CH339" s="109"/>
      <c r="CI339" s="109"/>
      <c r="CJ339" s="109"/>
      <c r="CK339" s="109"/>
      <c r="CL339" s="109"/>
      <c r="CM339" s="109"/>
      <c r="CN339" s="109"/>
      <c r="CO339" s="109"/>
      <c r="CP339" s="109"/>
      <c r="CQ339" s="109"/>
      <c r="CR339" s="109"/>
      <c r="CS339" s="109"/>
      <c r="CT339" s="109"/>
      <c r="CU339" s="109"/>
      <c r="CV339" s="109"/>
      <c r="CW339" s="109"/>
    </row>
    <row r="340" spans="1:101" s="60" customFormat="1" x14ac:dyDescent="0.25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  <c r="BH340" s="109"/>
      <c r="BI340" s="109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09"/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09"/>
      <c r="CE340" s="109"/>
      <c r="CF340" s="109"/>
      <c r="CG340" s="109"/>
      <c r="CH340" s="109"/>
      <c r="CI340" s="109"/>
      <c r="CJ340" s="109"/>
      <c r="CK340" s="109"/>
      <c r="CL340" s="109"/>
      <c r="CM340" s="109"/>
      <c r="CN340" s="109"/>
      <c r="CO340" s="109"/>
      <c r="CP340" s="109"/>
      <c r="CQ340" s="109"/>
      <c r="CR340" s="109"/>
      <c r="CS340" s="109"/>
      <c r="CT340" s="109"/>
      <c r="CU340" s="109"/>
      <c r="CV340" s="109"/>
      <c r="CW340" s="109"/>
    </row>
    <row r="341" spans="1:101" s="60" customFormat="1" x14ac:dyDescent="0.25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09"/>
      <c r="CF341" s="109"/>
      <c r="CG341" s="109"/>
      <c r="CH341" s="109"/>
      <c r="CI341" s="109"/>
      <c r="CJ341" s="109"/>
      <c r="CK341" s="109"/>
      <c r="CL341" s="109"/>
      <c r="CM341" s="109"/>
      <c r="CN341" s="109"/>
      <c r="CO341" s="109"/>
      <c r="CP341" s="109"/>
      <c r="CQ341" s="109"/>
      <c r="CR341" s="109"/>
      <c r="CS341" s="109"/>
      <c r="CT341" s="109"/>
      <c r="CU341" s="109"/>
      <c r="CV341" s="109"/>
      <c r="CW341" s="109"/>
    </row>
    <row r="342" spans="1:101" s="60" customFormat="1" x14ac:dyDescent="0.25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09"/>
      <c r="CE342" s="109"/>
      <c r="CF342" s="109"/>
      <c r="CG342" s="109"/>
      <c r="CH342" s="109"/>
      <c r="CI342" s="109"/>
      <c r="CJ342" s="109"/>
      <c r="CK342" s="109"/>
      <c r="CL342" s="109"/>
      <c r="CM342" s="109"/>
      <c r="CN342" s="109"/>
      <c r="CO342" s="109"/>
      <c r="CP342" s="109"/>
      <c r="CQ342" s="109"/>
      <c r="CR342" s="109"/>
      <c r="CS342" s="109"/>
      <c r="CT342" s="109"/>
      <c r="CU342" s="109"/>
      <c r="CV342" s="109"/>
      <c r="CW342" s="109"/>
    </row>
    <row r="343" spans="1:101" s="60" customFormat="1" x14ac:dyDescent="0.25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9"/>
      <c r="CH343" s="109"/>
      <c r="CI343" s="109"/>
      <c r="CJ343" s="109"/>
      <c r="CK343" s="109"/>
      <c r="CL343" s="109"/>
      <c r="CM343" s="109"/>
      <c r="CN343" s="109"/>
      <c r="CO343" s="109"/>
      <c r="CP343" s="109"/>
      <c r="CQ343" s="109"/>
      <c r="CR343" s="109"/>
      <c r="CS343" s="109"/>
      <c r="CT343" s="109"/>
      <c r="CU343" s="109"/>
      <c r="CV343" s="109"/>
      <c r="CW343" s="109"/>
    </row>
    <row r="344" spans="1:101" s="60" customFormat="1" x14ac:dyDescent="0.25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109"/>
      <c r="BR344" s="109"/>
      <c r="BS344" s="109"/>
      <c r="BT344" s="109"/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09"/>
      <c r="CE344" s="109"/>
      <c r="CF344" s="109"/>
      <c r="CG344" s="109"/>
      <c r="CH344" s="109"/>
      <c r="CI344" s="109"/>
      <c r="CJ344" s="109"/>
      <c r="CK344" s="109"/>
      <c r="CL344" s="109"/>
      <c r="CM344" s="109"/>
      <c r="CN344" s="109"/>
      <c r="CO344" s="109"/>
      <c r="CP344" s="109"/>
      <c r="CQ344" s="109"/>
      <c r="CR344" s="109"/>
      <c r="CS344" s="109"/>
      <c r="CT344" s="109"/>
      <c r="CU344" s="109"/>
      <c r="CV344" s="109"/>
      <c r="CW344" s="109"/>
    </row>
    <row r="345" spans="1:101" s="60" customFormat="1" x14ac:dyDescent="0.25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09"/>
      <c r="BT345" s="109"/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09"/>
      <c r="CF345" s="109"/>
      <c r="CG345" s="109"/>
      <c r="CH345" s="109"/>
      <c r="CI345" s="109"/>
      <c r="CJ345" s="109"/>
      <c r="CK345" s="109"/>
      <c r="CL345" s="109"/>
      <c r="CM345" s="109"/>
      <c r="CN345" s="109"/>
      <c r="CO345" s="109"/>
      <c r="CP345" s="109"/>
      <c r="CQ345" s="109"/>
      <c r="CR345" s="109"/>
      <c r="CS345" s="109"/>
      <c r="CT345" s="109"/>
      <c r="CU345" s="109"/>
      <c r="CV345" s="109"/>
      <c r="CW345" s="109"/>
    </row>
    <row r="346" spans="1:101" s="60" customFormat="1" x14ac:dyDescent="0.25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09"/>
      <c r="BR346" s="109"/>
      <c r="BS346" s="109"/>
      <c r="BT346" s="109"/>
      <c r="BU346" s="109"/>
      <c r="BV346" s="109"/>
      <c r="BW346" s="109"/>
      <c r="BX346" s="109"/>
      <c r="BY346" s="109"/>
      <c r="BZ346" s="109"/>
      <c r="CA346" s="109"/>
      <c r="CB346" s="109"/>
      <c r="CC346" s="109"/>
      <c r="CD346" s="109"/>
      <c r="CE346" s="109"/>
      <c r="CF346" s="109"/>
      <c r="CG346" s="109"/>
      <c r="CH346" s="109"/>
      <c r="CI346" s="109"/>
      <c r="CJ346" s="109"/>
      <c r="CK346" s="109"/>
      <c r="CL346" s="109"/>
      <c r="CM346" s="109"/>
      <c r="CN346" s="109"/>
      <c r="CO346" s="109"/>
      <c r="CP346" s="109"/>
      <c r="CQ346" s="109"/>
      <c r="CR346" s="109"/>
      <c r="CS346" s="109"/>
      <c r="CT346" s="109"/>
      <c r="CU346" s="109"/>
      <c r="CV346" s="109"/>
      <c r="CW346" s="109"/>
    </row>
    <row r="347" spans="1:101" s="60" customFormat="1" x14ac:dyDescent="0.25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09"/>
      <c r="BR347" s="109"/>
      <c r="BS347" s="109"/>
      <c r="BT347" s="109"/>
      <c r="BU347" s="109"/>
      <c r="BV347" s="109"/>
      <c r="BW347" s="109"/>
      <c r="BX347" s="109"/>
      <c r="BY347" s="109"/>
      <c r="BZ347" s="109"/>
      <c r="CA347" s="109"/>
      <c r="CB347" s="109"/>
      <c r="CC347" s="109"/>
      <c r="CD347" s="109"/>
      <c r="CE347" s="109"/>
      <c r="CF347" s="109"/>
      <c r="CG347" s="109"/>
      <c r="CH347" s="109"/>
      <c r="CI347" s="109"/>
      <c r="CJ347" s="109"/>
      <c r="CK347" s="109"/>
      <c r="CL347" s="109"/>
      <c r="CM347" s="109"/>
      <c r="CN347" s="109"/>
      <c r="CO347" s="109"/>
      <c r="CP347" s="109"/>
      <c r="CQ347" s="109"/>
      <c r="CR347" s="109"/>
      <c r="CS347" s="109"/>
      <c r="CT347" s="109"/>
      <c r="CU347" s="109"/>
      <c r="CV347" s="109"/>
      <c r="CW347" s="109"/>
    </row>
    <row r="348" spans="1:101" s="60" customFormat="1" x14ac:dyDescent="0.25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09"/>
      <c r="BR348" s="109"/>
      <c r="BS348" s="109"/>
      <c r="BT348" s="109"/>
      <c r="BU348" s="109"/>
      <c r="BV348" s="109"/>
      <c r="BW348" s="109"/>
      <c r="BX348" s="109"/>
      <c r="BY348" s="109"/>
      <c r="BZ348" s="109"/>
      <c r="CA348" s="109"/>
      <c r="CB348" s="109"/>
      <c r="CC348" s="109"/>
      <c r="CD348" s="109"/>
      <c r="CE348" s="109"/>
      <c r="CF348" s="109"/>
      <c r="CG348" s="109"/>
      <c r="CH348" s="109"/>
      <c r="CI348" s="109"/>
      <c r="CJ348" s="109"/>
      <c r="CK348" s="109"/>
      <c r="CL348" s="109"/>
      <c r="CM348" s="109"/>
      <c r="CN348" s="109"/>
      <c r="CO348" s="109"/>
      <c r="CP348" s="109"/>
      <c r="CQ348" s="109"/>
      <c r="CR348" s="109"/>
      <c r="CS348" s="109"/>
      <c r="CT348" s="109"/>
      <c r="CU348" s="109"/>
      <c r="CV348" s="109"/>
      <c r="CW348" s="109"/>
    </row>
    <row r="349" spans="1:101" s="60" customFormat="1" x14ac:dyDescent="0.25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09"/>
      <c r="BV349" s="109"/>
      <c r="BW349" s="109"/>
      <c r="BX349" s="109"/>
      <c r="BY349" s="109"/>
      <c r="BZ349" s="109"/>
      <c r="CA349" s="109"/>
      <c r="CB349" s="109"/>
      <c r="CC349" s="109"/>
      <c r="CD349" s="109"/>
      <c r="CE349" s="109"/>
      <c r="CF349" s="109"/>
      <c r="CG349" s="109"/>
      <c r="CH349" s="109"/>
      <c r="CI349" s="109"/>
      <c r="CJ349" s="109"/>
      <c r="CK349" s="109"/>
      <c r="CL349" s="109"/>
      <c r="CM349" s="109"/>
      <c r="CN349" s="109"/>
      <c r="CO349" s="109"/>
      <c r="CP349" s="109"/>
      <c r="CQ349" s="109"/>
      <c r="CR349" s="109"/>
      <c r="CS349" s="109"/>
      <c r="CT349" s="109"/>
      <c r="CU349" s="109"/>
      <c r="CV349" s="109"/>
      <c r="CW349" s="109"/>
    </row>
    <row r="350" spans="1:101" s="60" customFormat="1" x14ac:dyDescent="0.25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09"/>
      <c r="CF350" s="109"/>
      <c r="CG350" s="109"/>
      <c r="CH350" s="109"/>
      <c r="CI350" s="109"/>
      <c r="CJ350" s="109"/>
      <c r="CK350" s="109"/>
      <c r="CL350" s="109"/>
      <c r="CM350" s="109"/>
      <c r="CN350" s="109"/>
      <c r="CO350" s="109"/>
      <c r="CP350" s="109"/>
      <c r="CQ350" s="109"/>
      <c r="CR350" s="109"/>
      <c r="CS350" s="109"/>
      <c r="CT350" s="109"/>
      <c r="CU350" s="109"/>
      <c r="CV350" s="109"/>
      <c r="CW350" s="109"/>
    </row>
    <row r="351" spans="1:101" s="60" customFormat="1" x14ac:dyDescent="0.25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09"/>
      <c r="BV351" s="109"/>
      <c r="BW351" s="109"/>
      <c r="BX351" s="109"/>
      <c r="BY351" s="109"/>
      <c r="BZ351" s="109"/>
      <c r="CA351" s="109"/>
      <c r="CB351" s="109"/>
      <c r="CC351" s="109"/>
      <c r="CD351" s="109"/>
      <c r="CE351" s="109"/>
      <c r="CF351" s="109"/>
      <c r="CG351" s="109"/>
      <c r="CH351" s="109"/>
      <c r="CI351" s="109"/>
      <c r="CJ351" s="109"/>
      <c r="CK351" s="109"/>
      <c r="CL351" s="109"/>
      <c r="CM351" s="109"/>
      <c r="CN351" s="109"/>
      <c r="CO351" s="109"/>
      <c r="CP351" s="109"/>
      <c r="CQ351" s="109"/>
      <c r="CR351" s="109"/>
      <c r="CS351" s="109"/>
      <c r="CT351" s="109"/>
      <c r="CU351" s="109"/>
      <c r="CV351" s="109"/>
      <c r="CW351" s="109"/>
    </row>
    <row r="352" spans="1:101" s="60" customFormat="1" x14ac:dyDescent="0.25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09"/>
      <c r="CF352" s="109"/>
      <c r="CG352" s="109"/>
      <c r="CH352" s="109"/>
      <c r="CI352" s="109"/>
      <c r="CJ352" s="109"/>
      <c r="CK352" s="109"/>
      <c r="CL352" s="109"/>
      <c r="CM352" s="109"/>
      <c r="CN352" s="109"/>
      <c r="CO352" s="109"/>
      <c r="CP352" s="109"/>
      <c r="CQ352" s="109"/>
      <c r="CR352" s="109"/>
      <c r="CS352" s="109"/>
      <c r="CT352" s="109"/>
      <c r="CU352" s="109"/>
      <c r="CV352" s="109"/>
      <c r="CW352" s="109"/>
    </row>
    <row r="353" spans="1:101" s="60" customFormat="1" x14ac:dyDescent="0.25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09"/>
      <c r="CF353" s="109"/>
      <c r="CG353" s="109"/>
      <c r="CH353" s="109"/>
      <c r="CI353" s="109"/>
      <c r="CJ353" s="109"/>
      <c r="CK353" s="109"/>
      <c r="CL353" s="109"/>
      <c r="CM353" s="109"/>
      <c r="CN353" s="109"/>
      <c r="CO353" s="109"/>
      <c r="CP353" s="109"/>
      <c r="CQ353" s="109"/>
      <c r="CR353" s="109"/>
      <c r="CS353" s="109"/>
      <c r="CT353" s="109"/>
      <c r="CU353" s="109"/>
      <c r="CV353" s="109"/>
      <c r="CW353" s="109"/>
    </row>
    <row r="354" spans="1:101" s="60" customFormat="1" x14ac:dyDescent="0.25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09"/>
      <c r="CF354" s="109"/>
      <c r="CG354" s="109"/>
      <c r="CH354" s="109"/>
      <c r="CI354" s="109"/>
      <c r="CJ354" s="109"/>
      <c r="CK354" s="109"/>
      <c r="CL354" s="109"/>
      <c r="CM354" s="109"/>
      <c r="CN354" s="109"/>
      <c r="CO354" s="109"/>
      <c r="CP354" s="109"/>
      <c r="CQ354" s="109"/>
      <c r="CR354" s="109"/>
      <c r="CS354" s="109"/>
      <c r="CT354" s="109"/>
      <c r="CU354" s="109"/>
      <c r="CV354" s="109"/>
      <c r="CW354" s="109"/>
    </row>
    <row r="355" spans="1:101" s="60" customFormat="1" x14ac:dyDescent="0.25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09"/>
      <c r="CF355" s="109"/>
      <c r="CG355" s="109"/>
      <c r="CH355" s="109"/>
      <c r="CI355" s="109"/>
      <c r="CJ355" s="109"/>
      <c r="CK355" s="109"/>
      <c r="CL355" s="109"/>
      <c r="CM355" s="109"/>
      <c r="CN355" s="109"/>
      <c r="CO355" s="109"/>
      <c r="CP355" s="109"/>
      <c r="CQ355" s="109"/>
      <c r="CR355" s="109"/>
      <c r="CS355" s="109"/>
      <c r="CT355" s="109"/>
      <c r="CU355" s="109"/>
      <c r="CV355" s="109"/>
      <c r="CW355" s="109"/>
    </row>
    <row r="356" spans="1:101" s="60" customFormat="1" x14ac:dyDescent="0.25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09"/>
      <c r="CF356" s="109"/>
      <c r="CG356" s="109"/>
      <c r="CH356" s="109"/>
      <c r="CI356" s="109"/>
      <c r="CJ356" s="109"/>
      <c r="CK356" s="109"/>
      <c r="CL356" s="109"/>
      <c r="CM356" s="109"/>
      <c r="CN356" s="109"/>
      <c r="CO356" s="109"/>
      <c r="CP356" s="109"/>
      <c r="CQ356" s="109"/>
      <c r="CR356" s="109"/>
      <c r="CS356" s="109"/>
      <c r="CT356" s="109"/>
      <c r="CU356" s="109"/>
      <c r="CV356" s="109"/>
      <c r="CW356" s="109"/>
    </row>
    <row r="357" spans="1:101" s="60" customFormat="1" x14ac:dyDescent="0.25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09"/>
      <c r="CF357" s="109"/>
      <c r="CG357" s="109"/>
      <c r="CH357" s="109"/>
      <c r="CI357" s="109"/>
      <c r="CJ357" s="109"/>
      <c r="CK357" s="109"/>
      <c r="CL357" s="109"/>
      <c r="CM357" s="109"/>
      <c r="CN357" s="109"/>
      <c r="CO357" s="109"/>
      <c r="CP357" s="109"/>
      <c r="CQ357" s="109"/>
      <c r="CR357" s="109"/>
      <c r="CS357" s="109"/>
      <c r="CT357" s="109"/>
      <c r="CU357" s="109"/>
      <c r="CV357" s="109"/>
      <c r="CW357" s="109"/>
    </row>
    <row r="358" spans="1:101" s="60" customFormat="1" x14ac:dyDescent="0.25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09"/>
      <c r="CF358" s="109"/>
      <c r="CG358" s="109"/>
      <c r="CH358" s="109"/>
      <c r="CI358" s="109"/>
      <c r="CJ358" s="109"/>
      <c r="CK358" s="109"/>
      <c r="CL358" s="109"/>
      <c r="CM358" s="109"/>
      <c r="CN358" s="109"/>
      <c r="CO358" s="109"/>
      <c r="CP358" s="109"/>
      <c r="CQ358" s="109"/>
      <c r="CR358" s="109"/>
      <c r="CS358" s="109"/>
      <c r="CT358" s="109"/>
      <c r="CU358" s="109"/>
      <c r="CV358" s="109"/>
      <c r="CW358" s="109"/>
    </row>
    <row r="359" spans="1:101" s="60" customFormat="1" x14ac:dyDescent="0.25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09"/>
      <c r="CF359" s="109"/>
      <c r="CG359" s="109"/>
      <c r="CH359" s="109"/>
      <c r="CI359" s="109"/>
      <c r="CJ359" s="109"/>
      <c r="CK359" s="109"/>
      <c r="CL359" s="109"/>
      <c r="CM359" s="109"/>
      <c r="CN359" s="109"/>
      <c r="CO359" s="109"/>
      <c r="CP359" s="109"/>
      <c r="CQ359" s="109"/>
      <c r="CR359" s="109"/>
      <c r="CS359" s="109"/>
      <c r="CT359" s="109"/>
      <c r="CU359" s="109"/>
      <c r="CV359" s="109"/>
      <c r="CW359" s="109"/>
    </row>
    <row r="360" spans="1:101" s="60" customFormat="1" x14ac:dyDescent="0.25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09"/>
      <c r="CF360" s="109"/>
      <c r="CG360" s="109"/>
      <c r="CH360" s="109"/>
      <c r="CI360" s="109"/>
      <c r="CJ360" s="109"/>
      <c r="CK360" s="109"/>
      <c r="CL360" s="109"/>
      <c r="CM360" s="109"/>
      <c r="CN360" s="109"/>
      <c r="CO360" s="109"/>
      <c r="CP360" s="109"/>
      <c r="CQ360" s="109"/>
      <c r="CR360" s="109"/>
      <c r="CS360" s="109"/>
      <c r="CT360" s="109"/>
      <c r="CU360" s="109"/>
      <c r="CV360" s="109"/>
      <c r="CW360" s="109"/>
    </row>
    <row r="361" spans="1:101" s="60" customFormat="1" x14ac:dyDescent="0.25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</row>
    <row r="362" spans="1:101" s="60" customFormat="1" x14ac:dyDescent="0.25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</row>
    <row r="363" spans="1:101" s="60" customFormat="1" x14ac:dyDescent="0.25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109"/>
      <c r="CH363" s="109"/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  <c r="CW363" s="109"/>
    </row>
    <row r="364" spans="1:101" s="60" customFormat="1" x14ac:dyDescent="0.25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</row>
    <row r="365" spans="1:101" s="60" customFormat="1" x14ac:dyDescent="0.25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</row>
    <row r="366" spans="1:101" s="60" customFormat="1" x14ac:dyDescent="0.25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</row>
    <row r="367" spans="1:101" s="60" customFormat="1" x14ac:dyDescent="0.25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09"/>
      <c r="BV367" s="109"/>
      <c r="BW367" s="109"/>
      <c r="BX367" s="109"/>
      <c r="BY367" s="109"/>
      <c r="BZ367" s="109"/>
      <c r="CA367" s="109"/>
      <c r="CB367" s="109"/>
      <c r="CC367" s="109"/>
      <c r="CD367" s="109"/>
      <c r="CE367" s="109"/>
      <c r="CF367" s="109"/>
      <c r="CG367" s="109"/>
      <c r="CH367" s="109"/>
      <c r="CI367" s="109"/>
      <c r="CJ367" s="109"/>
      <c r="CK367" s="109"/>
      <c r="CL367" s="109"/>
      <c r="CM367" s="109"/>
      <c r="CN367" s="109"/>
      <c r="CO367" s="109"/>
      <c r="CP367" s="109"/>
      <c r="CQ367" s="109"/>
      <c r="CR367" s="109"/>
      <c r="CS367" s="109"/>
      <c r="CT367" s="109"/>
      <c r="CU367" s="109"/>
      <c r="CV367" s="109"/>
      <c r="CW367" s="109"/>
    </row>
    <row r="368" spans="1:101" s="60" customFormat="1" x14ac:dyDescent="0.25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109"/>
      <c r="CB368" s="109"/>
      <c r="CC368" s="109"/>
      <c r="CD368" s="109"/>
      <c r="CE368" s="109"/>
      <c r="CF368" s="109"/>
      <c r="CG368" s="109"/>
      <c r="CH368" s="109"/>
      <c r="CI368" s="109"/>
      <c r="CJ368" s="109"/>
      <c r="CK368" s="109"/>
      <c r="CL368" s="109"/>
      <c r="CM368" s="109"/>
      <c r="CN368" s="109"/>
      <c r="CO368" s="109"/>
      <c r="CP368" s="109"/>
      <c r="CQ368" s="109"/>
      <c r="CR368" s="109"/>
      <c r="CS368" s="109"/>
      <c r="CT368" s="109"/>
      <c r="CU368" s="109"/>
      <c r="CV368" s="109"/>
      <c r="CW368" s="109"/>
    </row>
    <row r="369" spans="1:101" s="60" customFormat="1" x14ac:dyDescent="0.25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</row>
    <row r="370" spans="1:101" s="60" customFormat="1" x14ac:dyDescent="0.25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</row>
    <row r="371" spans="1:101" s="60" customFormat="1" x14ac:dyDescent="0.25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09"/>
      <c r="BV371" s="109"/>
      <c r="BW371" s="109"/>
      <c r="BX371" s="109"/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09"/>
      <c r="CO371" s="109"/>
      <c r="CP371" s="109"/>
      <c r="CQ371" s="109"/>
      <c r="CR371" s="109"/>
      <c r="CS371" s="109"/>
      <c r="CT371" s="109"/>
      <c r="CU371" s="109"/>
      <c r="CV371" s="109"/>
      <c r="CW371" s="109"/>
    </row>
    <row r="372" spans="1:101" s="60" customFormat="1" x14ac:dyDescent="0.25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09"/>
      <c r="BV372" s="109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09"/>
      <c r="CH372" s="109"/>
      <c r="CI372" s="109"/>
      <c r="CJ372" s="109"/>
      <c r="CK372" s="109"/>
      <c r="CL372" s="109"/>
      <c r="CM372" s="109"/>
      <c r="CN372" s="109"/>
      <c r="CO372" s="109"/>
      <c r="CP372" s="109"/>
      <c r="CQ372" s="109"/>
      <c r="CR372" s="109"/>
      <c r="CS372" s="109"/>
      <c r="CT372" s="109"/>
      <c r="CU372" s="109"/>
      <c r="CV372" s="109"/>
      <c r="CW372" s="109"/>
    </row>
    <row r="373" spans="1:101" s="60" customFormat="1" x14ac:dyDescent="0.25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  <c r="CW373" s="109"/>
    </row>
    <row r="374" spans="1:101" s="60" customFormat="1" x14ac:dyDescent="0.25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09"/>
      <c r="CA374" s="109"/>
      <c r="CB374" s="109"/>
      <c r="CC374" s="109"/>
      <c r="CD374" s="109"/>
      <c r="CE374" s="109"/>
      <c r="CF374" s="109"/>
      <c r="CG374" s="109"/>
      <c r="CH374" s="109"/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  <c r="CW374" s="109"/>
    </row>
    <row r="375" spans="1:101" s="60" customFormat="1" x14ac:dyDescent="0.25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09"/>
      <c r="BQ375" s="109"/>
      <c r="BR375" s="109"/>
      <c r="BS375" s="109"/>
      <c r="BT375" s="109"/>
      <c r="BU375" s="109"/>
      <c r="BV375" s="109"/>
      <c r="BW375" s="109"/>
      <c r="BX375" s="109"/>
      <c r="BY375" s="109"/>
      <c r="BZ375" s="109"/>
      <c r="CA375" s="109"/>
      <c r="CB375" s="109"/>
      <c r="CC375" s="109"/>
      <c r="CD375" s="109"/>
      <c r="CE375" s="109"/>
      <c r="CF375" s="109"/>
      <c r="CG375" s="109"/>
      <c r="CH375" s="109"/>
      <c r="CI375" s="109"/>
      <c r="CJ375" s="109"/>
      <c r="CK375" s="109"/>
      <c r="CL375" s="109"/>
      <c r="CM375" s="109"/>
      <c r="CN375" s="109"/>
      <c r="CO375" s="109"/>
      <c r="CP375" s="109"/>
      <c r="CQ375" s="109"/>
      <c r="CR375" s="109"/>
      <c r="CS375" s="109"/>
      <c r="CT375" s="109"/>
      <c r="CU375" s="109"/>
      <c r="CV375" s="109"/>
      <c r="CW375" s="109"/>
    </row>
    <row r="376" spans="1:101" s="60" customFormat="1" x14ac:dyDescent="0.25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09"/>
      <c r="BQ376" s="109"/>
      <c r="BR376" s="109"/>
      <c r="BS376" s="109"/>
      <c r="BT376" s="109"/>
      <c r="BU376" s="109"/>
      <c r="BV376" s="109"/>
      <c r="BW376" s="109"/>
      <c r="BX376" s="109"/>
      <c r="BY376" s="109"/>
      <c r="BZ376" s="109"/>
      <c r="CA376" s="109"/>
      <c r="CB376" s="109"/>
      <c r="CC376" s="109"/>
      <c r="CD376" s="109"/>
      <c r="CE376" s="109"/>
      <c r="CF376" s="109"/>
      <c r="CG376" s="109"/>
      <c r="CH376" s="109"/>
      <c r="CI376" s="109"/>
      <c r="CJ376" s="109"/>
      <c r="CK376" s="109"/>
      <c r="CL376" s="109"/>
      <c r="CM376" s="109"/>
      <c r="CN376" s="109"/>
      <c r="CO376" s="109"/>
      <c r="CP376" s="109"/>
      <c r="CQ376" s="109"/>
      <c r="CR376" s="109"/>
      <c r="CS376" s="109"/>
      <c r="CT376" s="109"/>
      <c r="CU376" s="109"/>
      <c r="CV376" s="109"/>
      <c r="CW376" s="109"/>
    </row>
    <row r="377" spans="1:101" s="60" customFormat="1" x14ac:dyDescent="0.25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09"/>
      <c r="BQ377" s="109"/>
      <c r="BR377" s="109"/>
      <c r="BS377" s="109"/>
      <c r="BT377" s="109"/>
      <c r="BU377" s="109"/>
      <c r="BV377" s="109"/>
      <c r="BW377" s="109"/>
      <c r="BX377" s="109"/>
      <c r="BY377" s="109"/>
      <c r="BZ377" s="109"/>
      <c r="CA377" s="109"/>
      <c r="CB377" s="109"/>
      <c r="CC377" s="109"/>
      <c r="CD377" s="109"/>
      <c r="CE377" s="109"/>
      <c r="CF377" s="109"/>
      <c r="CG377" s="109"/>
      <c r="CH377" s="109"/>
      <c r="CI377" s="109"/>
      <c r="CJ377" s="109"/>
      <c r="CK377" s="109"/>
      <c r="CL377" s="109"/>
      <c r="CM377" s="109"/>
      <c r="CN377" s="109"/>
      <c r="CO377" s="109"/>
      <c r="CP377" s="109"/>
      <c r="CQ377" s="109"/>
      <c r="CR377" s="109"/>
      <c r="CS377" s="109"/>
      <c r="CT377" s="109"/>
      <c r="CU377" s="109"/>
      <c r="CV377" s="109"/>
      <c r="CW377" s="109"/>
    </row>
    <row r="378" spans="1:101" s="60" customFormat="1" x14ac:dyDescent="0.25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09"/>
      <c r="BQ378" s="109"/>
      <c r="BR378" s="109"/>
      <c r="BS378" s="109"/>
      <c r="BT378" s="109"/>
      <c r="BU378" s="109"/>
      <c r="BV378" s="109"/>
      <c r="BW378" s="109"/>
      <c r="BX378" s="109"/>
      <c r="BY378" s="109"/>
      <c r="BZ378" s="109"/>
      <c r="CA378" s="109"/>
      <c r="CB378" s="109"/>
      <c r="CC378" s="109"/>
      <c r="CD378" s="109"/>
      <c r="CE378" s="109"/>
      <c r="CF378" s="109"/>
      <c r="CG378" s="109"/>
      <c r="CH378" s="109"/>
      <c r="CI378" s="109"/>
      <c r="CJ378" s="109"/>
      <c r="CK378" s="109"/>
      <c r="CL378" s="109"/>
      <c r="CM378" s="109"/>
      <c r="CN378" s="109"/>
      <c r="CO378" s="109"/>
      <c r="CP378" s="109"/>
      <c r="CQ378" s="109"/>
      <c r="CR378" s="109"/>
      <c r="CS378" s="109"/>
      <c r="CT378" s="109"/>
      <c r="CU378" s="109"/>
      <c r="CV378" s="109"/>
      <c r="CW378" s="109"/>
    </row>
    <row r="379" spans="1:101" s="60" customFormat="1" x14ac:dyDescent="0.25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09"/>
      <c r="BV379" s="109"/>
      <c r="BW379" s="109"/>
      <c r="BX379" s="109"/>
      <c r="BY379" s="109"/>
      <c r="BZ379" s="109"/>
      <c r="CA379" s="109"/>
      <c r="CB379" s="109"/>
      <c r="CC379" s="109"/>
      <c r="CD379" s="109"/>
      <c r="CE379" s="109"/>
      <c r="CF379" s="109"/>
      <c r="CG379" s="109"/>
      <c r="CH379" s="109"/>
      <c r="CI379" s="109"/>
      <c r="CJ379" s="109"/>
      <c r="CK379" s="109"/>
      <c r="CL379" s="109"/>
      <c r="CM379" s="109"/>
      <c r="CN379" s="109"/>
      <c r="CO379" s="109"/>
      <c r="CP379" s="109"/>
      <c r="CQ379" s="109"/>
      <c r="CR379" s="109"/>
      <c r="CS379" s="109"/>
      <c r="CT379" s="109"/>
      <c r="CU379" s="109"/>
      <c r="CV379" s="109"/>
      <c r="CW379" s="109"/>
    </row>
    <row r="380" spans="1:101" s="60" customFormat="1" x14ac:dyDescent="0.25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09"/>
      <c r="BV380" s="109"/>
      <c r="BW380" s="109"/>
      <c r="BX380" s="109"/>
      <c r="BY380" s="109"/>
      <c r="BZ380" s="109"/>
      <c r="CA380" s="109"/>
      <c r="CB380" s="109"/>
      <c r="CC380" s="109"/>
      <c r="CD380" s="109"/>
      <c r="CE380" s="109"/>
      <c r="CF380" s="109"/>
      <c r="CG380" s="109"/>
      <c r="CH380" s="109"/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  <c r="CW380" s="109"/>
    </row>
    <row r="381" spans="1:101" s="60" customFormat="1" x14ac:dyDescent="0.25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09"/>
      <c r="BQ381" s="109"/>
      <c r="BR381" s="109"/>
      <c r="BS381" s="109"/>
      <c r="BT381" s="109"/>
      <c r="BU381" s="109"/>
      <c r="BV381" s="109"/>
      <c r="BW381" s="109"/>
      <c r="BX381" s="109"/>
      <c r="BY381" s="109"/>
      <c r="BZ381" s="109"/>
      <c r="CA381" s="109"/>
      <c r="CB381" s="109"/>
      <c r="CC381" s="109"/>
      <c r="CD381" s="109"/>
      <c r="CE381" s="109"/>
      <c r="CF381" s="109"/>
      <c r="CG381" s="109"/>
      <c r="CH381" s="109"/>
      <c r="CI381" s="109"/>
      <c r="CJ381" s="109"/>
      <c r="CK381" s="109"/>
      <c r="CL381" s="109"/>
      <c r="CM381" s="109"/>
      <c r="CN381" s="109"/>
      <c r="CO381" s="109"/>
      <c r="CP381" s="109"/>
      <c r="CQ381" s="109"/>
      <c r="CR381" s="109"/>
      <c r="CS381" s="109"/>
      <c r="CT381" s="109"/>
      <c r="CU381" s="109"/>
      <c r="CV381" s="109"/>
      <c r="CW381" s="109"/>
    </row>
    <row r="382" spans="1:101" s="60" customFormat="1" x14ac:dyDescent="0.25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09"/>
      <c r="BQ382" s="109"/>
      <c r="BR382" s="109"/>
      <c r="BS382" s="109"/>
      <c r="BT382" s="109"/>
      <c r="BU382" s="109"/>
      <c r="BV382" s="109"/>
      <c r="BW382" s="109"/>
      <c r="BX382" s="109"/>
      <c r="BY382" s="109"/>
      <c r="BZ382" s="109"/>
      <c r="CA382" s="109"/>
      <c r="CB382" s="109"/>
      <c r="CC382" s="109"/>
      <c r="CD382" s="109"/>
      <c r="CE382" s="109"/>
      <c r="CF382" s="109"/>
      <c r="CG382" s="109"/>
      <c r="CH382" s="109"/>
      <c r="CI382" s="109"/>
      <c r="CJ382" s="109"/>
      <c r="CK382" s="109"/>
      <c r="CL382" s="109"/>
      <c r="CM382" s="109"/>
      <c r="CN382" s="109"/>
      <c r="CO382" s="109"/>
      <c r="CP382" s="109"/>
      <c r="CQ382" s="109"/>
      <c r="CR382" s="109"/>
      <c r="CS382" s="109"/>
      <c r="CT382" s="109"/>
      <c r="CU382" s="109"/>
      <c r="CV382" s="109"/>
      <c r="CW382" s="109"/>
    </row>
    <row r="383" spans="1:101" s="60" customFormat="1" x14ac:dyDescent="0.25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09"/>
      <c r="BQ383" s="109"/>
      <c r="BR383" s="109"/>
      <c r="BS383" s="109"/>
      <c r="BT383" s="109"/>
      <c r="BU383" s="109"/>
      <c r="BV383" s="109"/>
      <c r="BW383" s="109"/>
      <c r="BX383" s="109"/>
      <c r="BY383" s="109"/>
      <c r="BZ383" s="109"/>
      <c r="CA383" s="109"/>
      <c r="CB383" s="109"/>
      <c r="CC383" s="109"/>
      <c r="CD383" s="109"/>
      <c r="CE383" s="109"/>
      <c r="CF383" s="109"/>
      <c r="CG383" s="109"/>
      <c r="CH383" s="109"/>
      <c r="CI383" s="109"/>
      <c r="CJ383" s="109"/>
      <c r="CK383" s="109"/>
      <c r="CL383" s="109"/>
      <c r="CM383" s="109"/>
      <c r="CN383" s="109"/>
      <c r="CO383" s="109"/>
      <c r="CP383" s="109"/>
      <c r="CQ383" s="109"/>
      <c r="CR383" s="109"/>
      <c r="CS383" s="109"/>
      <c r="CT383" s="109"/>
      <c r="CU383" s="109"/>
      <c r="CV383" s="109"/>
      <c r="CW383" s="109"/>
    </row>
    <row r="384" spans="1:101" s="60" customFormat="1" x14ac:dyDescent="0.25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09"/>
      <c r="BQ384" s="109"/>
      <c r="BR384" s="109"/>
      <c r="BS384" s="109"/>
      <c r="BT384" s="109"/>
      <c r="BU384" s="109"/>
      <c r="BV384" s="109"/>
      <c r="BW384" s="109"/>
      <c r="BX384" s="109"/>
      <c r="BY384" s="109"/>
      <c r="BZ384" s="109"/>
      <c r="CA384" s="109"/>
      <c r="CB384" s="109"/>
      <c r="CC384" s="109"/>
      <c r="CD384" s="109"/>
      <c r="CE384" s="109"/>
      <c r="CF384" s="109"/>
      <c r="CG384" s="109"/>
      <c r="CH384" s="109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  <c r="CW384" s="109"/>
    </row>
    <row r="385" spans="1:101" s="60" customFormat="1" x14ac:dyDescent="0.25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09"/>
      <c r="CA385" s="109"/>
      <c r="CB385" s="109"/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  <c r="CW385" s="109"/>
    </row>
    <row r="386" spans="1:101" s="60" customFormat="1" x14ac:dyDescent="0.25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09"/>
      <c r="CA386" s="109"/>
      <c r="CB386" s="109"/>
      <c r="CC386" s="109"/>
      <c r="CD386" s="109"/>
      <c r="CE386" s="109"/>
      <c r="CF386" s="109"/>
      <c r="CG386" s="109"/>
      <c r="CH386" s="109"/>
      <c r="CI386" s="109"/>
      <c r="CJ386" s="109"/>
      <c r="CK386" s="109"/>
      <c r="CL386" s="109"/>
      <c r="CM386" s="109"/>
      <c r="CN386" s="109"/>
      <c r="CO386" s="109"/>
      <c r="CP386" s="109"/>
      <c r="CQ386" s="109"/>
      <c r="CR386" s="109"/>
      <c r="CS386" s="109"/>
      <c r="CT386" s="109"/>
      <c r="CU386" s="109"/>
      <c r="CV386" s="109"/>
      <c r="CW386" s="109"/>
    </row>
    <row r="387" spans="1:101" s="60" customFormat="1" x14ac:dyDescent="0.25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09"/>
      <c r="CA387" s="109"/>
      <c r="CB387" s="109"/>
      <c r="CC387" s="109"/>
      <c r="CD387" s="109"/>
      <c r="CE387" s="109"/>
      <c r="CF387" s="109"/>
      <c r="CG387" s="109"/>
      <c r="CH387" s="109"/>
      <c r="CI387" s="109"/>
      <c r="CJ387" s="109"/>
      <c r="CK387" s="109"/>
      <c r="CL387" s="109"/>
      <c r="CM387" s="109"/>
      <c r="CN387" s="109"/>
      <c r="CO387" s="109"/>
      <c r="CP387" s="109"/>
      <c r="CQ387" s="109"/>
      <c r="CR387" s="109"/>
      <c r="CS387" s="109"/>
      <c r="CT387" s="109"/>
      <c r="CU387" s="109"/>
      <c r="CV387" s="109"/>
      <c r="CW387" s="109"/>
    </row>
    <row r="388" spans="1:101" s="60" customFormat="1" x14ac:dyDescent="0.25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09"/>
      <c r="BV388" s="109"/>
      <c r="BW388" s="109"/>
      <c r="BX388" s="109"/>
      <c r="BY388" s="109"/>
      <c r="BZ388" s="109"/>
      <c r="CA388" s="109"/>
      <c r="CB388" s="109"/>
      <c r="CC388" s="109"/>
      <c r="CD388" s="109"/>
      <c r="CE388" s="109"/>
      <c r="CF388" s="109"/>
      <c r="CG388" s="109"/>
      <c r="CH388" s="109"/>
      <c r="CI388" s="109"/>
      <c r="CJ388" s="109"/>
      <c r="CK388" s="109"/>
      <c r="CL388" s="109"/>
      <c r="CM388" s="109"/>
      <c r="CN388" s="109"/>
      <c r="CO388" s="109"/>
      <c r="CP388" s="109"/>
      <c r="CQ388" s="109"/>
      <c r="CR388" s="109"/>
      <c r="CS388" s="109"/>
      <c r="CT388" s="109"/>
      <c r="CU388" s="109"/>
      <c r="CV388" s="109"/>
      <c r="CW388" s="109"/>
    </row>
    <row r="389" spans="1:101" x14ac:dyDescent="0.25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0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10"/>
      <c r="CM389" s="110"/>
      <c r="CN389" s="110"/>
      <c r="CO389" s="110"/>
      <c r="CP389" s="110"/>
      <c r="CQ389" s="110"/>
      <c r="CR389" s="110"/>
      <c r="CS389" s="110"/>
      <c r="CT389" s="110"/>
      <c r="CU389" s="110"/>
      <c r="CV389" s="110"/>
      <c r="CW389" s="110"/>
    </row>
    <row r="390" spans="1:101" x14ac:dyDescent="0.25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10"/>
      <c r="BF390" s="110"/>
      <c r="BG390" s="110"/>
      <c r="BH390" s="110"/>
      <c r="BI390" s="110"/>
      <c r="BJ390" s="110"/>
      <c r="BK390" s="110"/>
      <c r="BL390" s="110"/>
      <c r="BM390" s="110"/>
      <c r="BN390" s="110"/>
      <c r="BO390" s="110"/>
      <c r="BP390" s="110"/>
      <c r="BQ390" s="110"/>
      <c r="BR390" s="110"/>
      <c r="BS390" s="110"/>
      <c r="BT390" s="110"/>
      <c r="BU390" s="110"/>
      <c r="BV390" s="110"/>
      <c r="BW390" s="110"/>
      <c r="BX390" s="110"/>
      <c r="BY390" s="110"/>
      <c r="BZ390" s="110"/>
      <c r="CA390" s="110"/>
      <c r="CB390" s="110"/>
      <c r="CC390" s="110"/>
      <c r="CD390" s="110"/>
      <c r="CE390" s="110"/>
      <c r="CF390" s="110"/>
      <c r="CG390" s="110"/>
      <c r="CH390" s="110"/>
      <c r="CI390" s="110"/>
      <c r="CJ390" s="110"/>
      <c r="CK390" s="110"/>
      <c r="CL390" s="110"/>
      <c r="CM390" s="110"/>
      <c r="CN390" s="110"/>
      <c r="CO390" s="110"/>
      <c r="CP390" s="110"/>
      <c r="CQ390" s="110"/>
      <c r="CR390" s="110"/>
      <c r="CS390" s="110"/>
      <c r="CT390" s="110"/>
      <c r="CU390" s="110"/>
      <c r="CV390" s="110"/>
      <c r="CW390" s="110"/>
    </row>
    <row r="391" spans="1:101" x14ac:dyDescent="0.25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10"/>
      <c r="BF391" s="110"/>
      <c r="BG391" s="110"/>
      <c r="BH391" s="110"/>
      <c r="BI391" s="110"/>
      <c r="BJ391" s="110"/>
      <c r="BK391" s="110"/>
      <c r="BL391" s="110"/>
      <c r="BM391" s="110"/>
      <c r="BN391" s="110"/>
      <c r="BO391" s="110"/>
      <c r="BP391" s="110"/>
      <c r="BQ391" s="110"/>
      <c r="BR391" s="110"/>
      <c r="BS391" s="110"/>
      <c r="BT391" s="110"/>
      <c r="BU391" s="110"/>
      <c r="BV391" s="110"/>
      <c r="BW391" s="110"/>
      <c r="BX391" s="110"/>
      <c r="BY391" s="110"/>
      <c r="BZ391" s="110"/>
      <c r="CA391" s="110"/>
      <c r="CB391" s="110"/>
      <c r="CC391" s="110"/>
      <c r="CD391" s="110"/>
      <c r="CE391" s="110"/>
      <c r="CF391" s="110"/>
      <c r="CG391" s="110"/>
      <c r="CH391" s="110"/>
      <c r="CI391" s="110"/>
      <c r="CJ391" s="110"/>
      <c r="CK391" s="110"/>
      <c r="CL391" s="110"/>
      <c r="CM391" s="110"/>
      <c r="CN391" s="110"/>
      <c r="CO391" s="110"/>
      <c r="CP391" s="110"/>
      <c r="CQ391" s="110"/>
      <c r="CR391" s="110"/>
      <c r="CS391" s="110"/>
      <c r="CT391" s="110"/>
      <c r="CU391" s="110"/>
      <c r="CV391" s="110"/>
      <c r="CW391" s="110"/>
    </row>
    <row r="392" spans="1:101" x14ac:dyDescent="0.25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0"/>
      <c r="BN392" s="110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0"/>
      <c r="BZ392" s="110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10"/>
      <c r="CM392" s="110"/>
      <c r="CN392" s="110"/>
      <c r="CO392" s="110"/>
      <c r="CP392" s="110"/>
      <c r="CQ392" s="110"/>
      <c r="CR392" s="110"/>
      <c r="CS392" s="110"/>
      <c r="CT392" s="110"/>
      <c r="CU392" s="110"/>
      <c r="CV392" s="110"/>
      <c r="CW392" s="110"/>
    </row>
    <row r="393" spans="1:101" x14ac:dyDescent="0.25">
      <c r="A393" s="110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0"/>
      <c r="BN393" s="110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0"/>
      <c r="BZ393" s="110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10"/>
      <c r="CM393" s="110"/>
      <c r="CN393" s="110"/>
      <c r="CO393" s="110"/>
      <c r="CP393" s="110"/>
      <c r="CQ393" s="110"/>
      <c r="CR393" s="110"/>
      <c r="CS393" s="110"/>
      <c r="CT393" s="110"/>
      <c r="CU393" s="110"/>
      <c r="CV393" s="110"/>
      <c r="CW393" s="110"/>
    </row>
    <row r="394" spans="1:101" x14ac:dyDescent="0.25">
      <c r="A394" s="110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  <c r="BD394" s="110"/>
      <c r="BE394" s="110"/>
      <c r="BF394" s="110"/>
      <c r="BG394" s="110"/>
      <c r="BH394" s="110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0"/>
      <c r="CA394" s="110"/>
      <c r="CB394" s="110"/>
      <c r="CC394" s="110"/>
      <c r="CD394" s="110"/>
      <c r="CE394" s="110"/>
      <c r="CF394" s="110"/>
      <c r="CG394" s="110"/>
      <c r="CH394" s="110"/>
      <c r="CI394" s="110"/>
      <c r="CJ394" s="110"/>
      <c r="CK394" s="110"/>
      <c r="CL394" s="110"/>
      <c r="CM394" s="110"/>
      <c r="CN394" s="110"/>
      <c r="CO394" s="110"/>
      <c r="CP394" s="110"/>
      <c r="CQ394" s="110"/>
      <c r="CR394" s="110"/>
      <c r="CS394" s="110"/>
      <c r="CT394" s="110"/>
      <c r="CU394" s="110"/>
      <c r="CV394" s="110"/>
      <c r="CW394" s="110"/>
    </row>
    <row r="395" spans="1:101" x14ac:dyDescent="0.25">
      <c r="A395" s="110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B395" s="110"/>
      <c r="BC395" s="110"/>
      <c r="BD395" s="110"/>
      <c r="BE395" s="110"/>
      <c r="BF395" s="110"/>
      <c r="BG395" s="110"/>
      <c r="BH395" s="110"/>
      <c r="BI395" s="110"/>
      <c r="BJ395" s="110"/>
      <c r="BK395" s="110"/>
      <c r="BL395" s="110"/>
      <c r="BM395" s="110"/>
      <c r="BN395" s="110"/>
      <c r="BO395" s="110"/>
      <c r="BP395" s="110"/>
      <c r="BQ395" s="110"/>
      <c r="BR395" s="110"/>
      <c r="BS395" s="110"/>
      <c r="BT395" s="110"/>
      <c r="BU395" s="110"/>
      <c r="BV395" s="110"/>
      <c r="BW395" s="110"/>
      <c r="BX395" s="110"/>
      <c r="BY395" s="110"/>
      <c r="BZ395" s="110"/>
      <c r="CA395" s="110"/>
      <c r="CB395" s="110"/>
      <c r="CC395" s="110"/>
      <c r="CD395" s="110"/>
      <c r="CE395" s="110"/>
      <c r="CF395" s="110"/>
      <c r="CG395" s="110"/>
      <c r="CH395" s="110"/>
      <c r="CI395" s="110"/>
      <c r="CJ395" s="110"/>
      <c r="CK395" s="110"/>
      <c r="CL395" s="110"/>
      <c r="CM395" s="110"/>
      <c r="CN395" s="110"/>
      <c r="CO395" s="110"/>
      <c r="CP395" s="110"/>
      <c r="CQ395" s="110"/>
      <c r="CR395" s="110"/>
      <c r="CS395" s="110"/>
      <c r="CT395" s="110"/>
      <c r="CU395" s="110"/>
      <c r="CV395" s="110"/>
      <c r="CW395" s="110"/>
    </row>
    <row r="396" spans="1:101" x14ac:dyDescent="0.25">
      <c r="A396" s="110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  <c r="BD396" s="110"/>
      <c r="BE396" s="110"/>
      <c r="BF396" s="110"/>
      <c r="BG396" s="110"/>
      <c r="BH396" s="110"/>
      <c r="BI396" s="110"/>
      <c r="BJ396" s="110"/>
      <c r="BK396" s="110"/>
      <c r="BL396" s="110"/>
      <c r="BM396" s="110"/>
      <c r="BN396" s="110"/>
      <c r="BO396" s="110"/>
      <c r="BP396" s="110"/>
      <c r="BQ396" s="110"/>
      <c r="BR396" s="110"/>
      <c r="BS396" s="110"/>
      <c r="BT396" s="110"/>
      <c r="BU396" s="110"/>
      <c r="BV396" s="110"/>
      <c r="BW396" s="110"/>
      <c r="BX396" s="110"/>
      <c r="BY396" s="110"/>
      <c r="BZ396" s="110"/>
      <c r="CA396" s="110"/>
      <c r="CB396" s="110"/>
      <c r="CC396" s="110"/>
      <c r="CD396" s="110"/>
      <c r="CE396" s="110"/>
      <c r="CF396" s="110"/>
      <c r="CG396" s="110"/>
      <c r="CH396" s="110"/>
      <c r="CI396" s="110"/>
      <c r="CJ396" s="110"/>
      <c r="CK396" s="110"/>
      <c r="CL396" s="110"/>
      <c r="CM396" s="110"/>
      <c r="CN396" s="110"/>
      <c r="CO396" s="110"/>
      <c r="CP396" s="110"/>
      <c r="CQ396" s="110"/>
      <c r="CR396" s="110"/>
      <c r="CS396" s="110"/>
      <c r="CT396" s="110"/>
      <c r="CU396" s="110"/>
      <c r="CV396" s="110"/>
      <c r="CW396" s="110"/>
    </row>
    <row r="397" spans="1:101" x14ac:dyDescent="0.25">
      <c r="A397" s="110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0"/>
      <c r="BB397" s="110"/>
      <c r="BC397" s="110"/>
      <c r="BD397" s="110"/>
      <c r="BE397" s="110"/>
      <c r="BF397" s="110"/>
      <c r="BG397" s="110"/>
      <c r="BH397" s="110"/>
      <c r="BI397" s="110"/>
      <c r="BJ397" s="110"/>
      <c r="BK397" s="110"/>
      <c r="BL397" s="110"/>
      <c r="BM397" s="110"/>
      <c r="BN397" s="110"/>
      <c r="BO397" s="110"/>
      <c r="BP397" s="110"/>
      <c r="BQ397" s="110"/>
      <c r="BR397" s="110"/>
      <c r="BS397" s="110"/>
      <c r="BT397" s="110"/>
      <c r="BU397" s="110"/>
      <c r="BV397" s="110"/>
      <c r="BW397" s="110"/>
      <c r="BX397" s="110"/>
      <c r="BY397" s="110"/>
      <c r="BZ397" s="110"/>
      <c r="CA397" s="110"/>
      <c r="CB397" s="110"/>
      <c r="CC397" s="110"/>
      <c r="CD397" s="110"/>
      <c r="CE397" s="110"/>
      <c r="CF397" s="110"/>
      <c r="CG397" s="110"/>
      <c r="CH397" s="110"/>
      <c r="CI397" s="110"/>
      <c r="CJ397" s="110"/>
      <c r="CK397" s="110"/>
      <c r="CL397" s="110"/>
      <c r="CM397" s="110"/>
      <c r="CN397" s="110"/>
      <c r="CO397" s="110"/>
      <c r="CP397" s="110"/>
      <c r="CQ397" s="110"/>
      <c r="CR397" s="110"/>
      <c r="CS397" s="110"/>
      <c r="CT397" s="110"/>
      <c r="CU397" s="110"/>
      <c r="CV397" s="110"/>
      <c r="CW397" s="110"/>
    </row>
    <row r="398" spans="1:101" x14ac:dyDescent="0.25">
      <c r="A398" s="110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10"/>
      <c r="BF398" s="110"/>
      <c r="BG398" s="110"/>
      <c r="BH398" s="110"/>
      <c r="BI398" s="110"/>
      <c r="BJ398" s="110"/>
      <c r="BK398" s="110"/>
      <c r="BL398" s="110"/>
      <c r="BM398" s="110"/>
      <c r="BN398" s="110"/>
      <c r="BO398" s="110"/>
      <c r="BP398" s="110"/>
      <c r="BQ398" s="110"/>
      <c r="BR398" s="110"/>
      <c r="BS398" s="110"/>
      <c r="BT398" s="110"/>
      <c r="BU398" s="110"/>
      <c r="BV398" s="110"/>
      <c r="BW398" s="110"/>
      <c r="BX398" s="110"/>
      <c r="BY398" s="110"/>
      <c r="BZ398" s="110"/>
      <c r="CA398" s="110"/>
      <c r="CB398" s="110"/>
      <c r="CC398" s="110"/>
      <c r="CD398" s="110"/>
      <c r="CE398" s="110"/>
      <c r="CF398" s="110"/>
      <c r="CG398" s="110"/>
      <c r="CH398" s="110"/>
      <c r="CI398" s="110"/>
      <c r="CJ398" s="110"/>
      <c r="CK398" s="110"/>
      <c r="CL398" s="110"/>
      <c r="CM398" s="110"/>
      <c r="CN398" s="110"/>
      <c r="CO398" s="110"/>
      <c r="CP398" s="110"/>
      <c r="CQ398" s="110"/>
      <c r="CR398" s="110"/>
      <c r="CS398" s="110"/>
      <c r="CT398" s="110"/>
      <c r="CU398" s="110"/>
      <c r="CV398" s="110"/>
      <c r="CW398" s="110"/>
    </row>
    <row r="399" spans="1:101" x14ac:dyDescent="0.25">
      <c r="A399" s="110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0"/>
      <c r="BB399" s="110"/>
      <c r="BC399" s="110"/>
      <c r="BD399" s="110"/>
      <c r="BE399" s="110"/>
      <c r="BF399" s="110"/>
      <c r="BG399" s="110"/>
      <c r="BH399" s="110"/>
      <c r="BI399" s="110"/>
      <c r="BJ399" s="110"/>
      <c r="BK399" s="110"/>
      <c r="BL399" s="110"/>
      <c r="BM399" s="110"/>
      <c r="BN399" s="110"/>
      <c r="BO399" s="110"/>
      <c r="BP399" s="110"/>
      <c r="BQ399" s="110"/>
      <c r="BR399" s="110"/>
      <c r="BS399" s="110"/>
      <c r="BT399" s="110"/>
      <c r="BU399" s="110"/>
      <c r="BV399" s="110"/>
      <c r="BW399" s="110"/>
      <c r="BX399" s="110"/>
      <c r="BY399" s="110"/>
      <c r="BZ399" s="110"/>
      <c r="CA399" s="110"/>
      <c r="CB399" s="110"/>
      <c r="CC399" s="110"/>
      <c r="CD399" s="110"/>
      <c r="CE399" s="110"/>
      <c r="CF399" s="110"/>
      <c r="CG399" s="110"/>
      <c r="CH399" s="110"/>
      <c r="CI399" s="110"/>
      <c r="CJ399" s="110"/>
      <c r="CK399" s="110"/>
      <c r="CL399" s="110"/>
      <c r="CM399" s="110"/>
      <c r="CN399" s="110"/>
      <c r="CO399" s="110"/>
      <c r="CP399" s="110"/>
      <c r="CQ399" s="110"/>
      <c r="CR399" s="110"/>
      <c r="CS399" s="110"/>
      <c r="CT399" s="110"/>
      <c r="CU399" s="110"/>
      <c r="CV399" s="110"/>
      <c r="CW399" s="110"/>
    </row>
    <row r="400" spans="1:101" x14ac:dyDescent="0.25">
      <c r="A400" s="110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10"/>
      <c r="BF400" s="110"/>
      <c r="BG400" s="110"/>
      <c r="BH400" s="110"/>
      <c r="BI400" s="110"/>
      <c r="BJ400" s="110"/>
      <c r="BK400" s="110"/>
      <c r="BL400" s="110"/>
      <c r="BM400" s="110"/>
      <c r="BN400" s="110"/>
      <c r="BO400" s="110"/>
      <c r="BP400" s="110"/>
      <c r="BQ400" s="110"/>
      <c r="BR400" s="110"/>
      <c r="BS400" s="110"/>
      <c r="BT400" s="110"/>
      <c r="BU400" s="110"/>
      <c r="BV400" s="110"/>
      <c r="BW400" s="110"/>
      <c r="BX400" s="110"/>
      <c r="BY400" s="110"/>
      <c r="BZ400" s="110"/>
      <c r="CA400" s="110"/>
      <c r="CB400" s="110"/>
      <c r="CC400" s="110"/>
      <c r="CD400" s="110"/>
      <c r="CE400" s="110"/>
      <c r="CF400" s="110"/>
      <c r="CG400" s="110"/>
      <c r="CH400" s="110"/>
      <c r="CI400" s="110"/>
      <c r="CJ400" s="110"/>
      <c r="CK400" s="110"/>
      <c r="CL400" s="110"/>
      <c r="CM400" s="110"/>
      <c r="CN400" s="110"/>
      <c r="CO400" s="110"/>
      <c r="CP400" s="110"/>
      <c r="CQ400" s="110"/>
      <c r="CR400" s="110"/>
      <c r="CS400" s="110"/>
      <c r="CT400" s="110"/>
      <c r="CU400" s="110"/>
      <c r="CV400" s="110"/>
      <c r="CW400" s="110"/>
    </row>
    <row r="401" spans="1:101" x14ac:dyDescent="0.25">
      <c r="A401" s="110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10"/>
      <c r="BF401" s="110"/>
      <c r="BG401" s="110"/>
      <c r="BH401" s="110"/>
      <c r="BI401" s="110"/>
      <c r="BJ401" s="110"/>
      <c r="BK401" s="110"/>
      <c r="BL401" s="110"/>
      <c r="BM401" s="110"/>
      <c r="BN401" s="110"/>
      <c r="BO401" s="110"/>
      <c r="BP401" s="110"/>
      <c r="BQ401" s="110"/>
      <c r="BR401" s="110"/>
      <c r="BS401" s="110"/>
      <c r="BT401" s="110"/>
      <c r="BU401" s="110"/>
      <c r="BV401" s="110"/>
      <c r="BW401" s="110"/>
      <c r="BX401" s="110"/>
      <c r="BY401" s="110"/>
      <c r="BZ401" s="110"/>
      <c r="CA401" s="110"/>
      <c r="CB401" s="110"/>
      <c r="CC401" s="110"/>
      <c r="CD401" s="110"/>
      <c r="CE401" s="110"/>
      <c r="CF401" s="110"/>
      <c r="CG401" s="110"/>
      <c r="CH401" s="110"/>
      <c r="CI401" s="110"/>
      <c r="CJ401" s="110"/>
      <c r="CK401" s="110"/>
      <c r="CL401" s="110"/>
      <c r="CM401" s="110"/>
      <c r="CN401" s="110"/>
      <c r="CO401" s="110"/>
      <c r="CP401" s="110"/>
      <c r="CQ401" s="110"/>
      <c r="CR401" s="110"/>
      <c r="CS401" s="110"/>
      <c r="CT401" s="110"/>
      <c r="CU401" s="110"/>
      <c r="CV401" s="110"/>
      <c r="CW401" s="110"/>
    </row>
    <row r="402" spans="1:101" x14ac:dyDescent="0.25">
      <c r="A402" s="110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10"/>
      <c r="BF402" s="110"/>
      <c r="BG402" s="110"/>
      <c r="BH402" s="110"/>
      <c r="BI402" s="110"/>
      <c r="BJ402" s="110"/>
      <c r="BK402" s="110"/>
      <c r="BL402" s="110"/>
      <c r="BM402" s="110"/>
      <c r="BN402" s="110"/>
      <c r="BO402" s="110"/>
      <c r="BP402" s="110"/>
      <c r="BQ402" s="110"/>
      <c r="BR402" s="110"/>
      <c r="BS402" s="110"/>
      <c r="BT402" s="110"/>
      <c r="BU402" s="110"/>
      <c r="BV402" s="110"/>
      <c r="BW402" s="110"/>
      <c r="BX402" s="110"/>
      <c r="BY402" s="110"/>
      <c r="BZ402" s="110"/>
      <c r="CA402" s="110"/>
      <c r="CB402" s="110"/>
      <c r="CC402" s="110"/>
      <c r="CD402" s="110"/>
      <c r="CE402" s="110"/>
      <c r="CF402" s="110"/>
      <c r="CG402" s="110"/>
      <c r="CH402" s="110"/>
      <c r="CI402" s="110"/>
      <c r="CJ402" s="110"/>
      <c r="CK402" s="110"/>
      <c r="CL402" s="110"/>
      <c r="CM402" s="110"/>
      <c r="CN402" s="110"/>
      <c r="CO402" s="110"/>
      <c r="CP402" s="110"/>
      <c r="CQ402" s="110"/>
      <c r="CR402" s="110"/>
      <c r="CS402" s="110"/>
      <c r="CT402" s="110"/>
      <c r="CU402" s="110"/>
      <c r="CV402" s="110"/>
      <c r="CW402" s="110"/>
    </row>
    <row r="403" spans="1:101" x14ac:dyDescent="0.25">
      <c r="A403" s="110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10"/>
      <c r="BF403" s="110"/>
      <c r="BG403" s="110"/>
      <c r="BH403" s="110"/>
      <c r="BI403" s="110"/>
      <c r="BJ403" s="110"/>
      <c r="BK403" s="110"/>
      <c r="BL403" s="110"/>
      <c r="BM403" s="110"/>
      <c r="BN403" s="110"/>
      <c r="BO403" s="110"/>
      <c r="BP403" s="110"/>
      <c r="BQ403" s="110"/>
      <c r="BR403" s="110"/>
      <c r="BS403" s="110"/>
      <c r="BT403" s="110"/>
      <c r="BU403" s="110"/>
      <c r="BV403" s="110"/>
      <c r="BW403" s="110"/>
      <c r="BX403" s="110"/>
      <c r="BY403" s="110"/>
      <c r="BZ403" s="110"/>
      <c r="CA403" s="110"/>
      <c r="CB403" s="110"/>
      <c r="CC403" s="110"/>
      <c r="CD403" s="110"/>
      <c r="CE403" s="110"/>
      <c r="CF403" s="110"/>
      <c r="CG403" s="110"/>
      <c r="CH403" s="110"/>
      <c r="CI403" s="110"/>
      <c r="CJ403" s="110"/>
      <c r="CK403" s="110"/>
      <c r="CL403" s="110"/>
      <c r="CM403" s="110"/>
      <c r="CN403" s="110"/>
      <c r="CO403" s="110"/>
      <c r="CP403" s="110"/>
      <c r="CQ403" s="110"/>
      <c r="CR403" s="110"/>
      <c r="CS403" s="110"/>
      <c r="CT403" s="110"/>
      <c r="CU403" s="110"/>
      <c r="CV403" s="110"/>
      <c r="CW403" s="110"/>
    </row>
    <row r="404" spans="1:101" x14ac:dyDescent="0.25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10"/>
      <c r="BF404" s="110"/>
      <c r="BG404" s="110"/>
      <c r="BH404" s="110"/>
      <c r="BI404" s="110"/>
      <c r="BJ404" s="110"/>
      <c r="BK404" s="110"/>
      <c r="BL404" s="110"/>
      <c r="BM404" s="110"/>
      <c r="BN404" s="110"/>
      <c r="BO404" s="110"/>
      <c r="BP404" s="110"/>
      <c r="BQ404" s="110"/>
      <c r="BR404" s="110"/>
      <c r="BS404" s="110"/>
      <c r="BT404" s="110"/>
      <c r="BU404" s="110"/>
      <c r="BV404" s="110"/>
      <c r="BW404" s="110"/>
      <c r="BX404" s="110"/>
      <c r="BY404" s="110"/>
      <c r="BZ404" s="110"/>
      <c r="CA404" s="110"/>
      <c r="CB404" s="110"/>
      <c r="CC404" s="110"/>
      <c r="CD404" s="110"/>
      <c r="CE404" s="110"/>
      <c r="CF404" s="110"/>
      <c r="CG404" s="110"/>
      <c r="CH404" s="110"/>
      <c r="CI404" s="110"/>
      <c r="CJ404" s="110"/>
      <c r="CK404" s="110"/>
      <c r="CL404" s="110"/>
      <c r="CM404" s="110"/>
      <c r="CN404" s="110"/>
      <c r="CO404" s="110"/>
      <c r="CP404" s="110"/>
      <c r="CQ404" s="110"/>
      <c r="CR404" s="110"/>
      <c r="CS404" s="110"/>
      <c r="CT404" s="110"/>
      <c r="CU404" s="110"/>
      <c r="CV404" s="110"/>
      <c r="CW404" s="110"/>
    </row>
    <row r="405" spans="1:101" x14ac:dyDescent="0.25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  <c r="BD405" s="110"/>
      <c r="BE405" s="110"/>
      <c r="BF405" s="110"/>
      <c r="BG405" s="110"/>
      <c r="BH405" s="110"/>
      <c r="BI405" s="110"/>
      <c r="BJ405" s="110"/>
      <c r="BK405" s="110"/>
      <c r="BL405" s="110"/>
      <c r="BM405" s="110"/>
      <c r="BN405" s="110"/>
      <c r="BO405" s="110"/>
      <c r="BP405" s="110"/>
      <c r="BQ405" s="110"/>
      <c r="BR405" s="110"/>
      <c r="BS405" s="110"/>
      <c r="BT405" s="110"/>
      <c r="BU405" s="110"/>
      <c r="BV405" s="110"/>
      <c r="BW405" s="110"/>
      <c r="BX405" s="110"/>
      <c r="BY405" s="110"/>
      <c r="BZ405" s="110"/>
      <c r="CA405" s="110"/>
      <c r="CB405" s="110"/>
      <c r="CC405" s="110"/>
      <c r="CD405" s="110"/>
      <c r="CE405" s="110"/>
      <c r="CF405" s="110"/>
      <c r="CG405" s="110"/>
      <c r="CH405" s="110"/>
      <c r="CI405" s="110"/>
      <c r="CJ405" s="110"/>
      <c r="CK405" s="110"/>
      <c r="CL405" s="110"/>
      <c r="CM405" s="110"/>
      <c r="CN405" s="110"/>
      <c r="CO405" s="110"/>
      <c r="CP405" s="110"/>
      <c r="CQ405" s="110"/>
      <c r="CR405" s="110"/>
      <c r="CS405" s="110"/>
      <c r="CT405" s="110"/>
      <c r="CU405" s="110"/>
      <c r="CV405" s="110"/>
      <c r="CW405" s="110"/>
    </row>
    <row r="406" spans="1:101" x14ac:dyDescent="0.25">
      <c r="A406" s="110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10"/>
      <c r="BF406" s="110"/>
      <c r="BG406" s="110"/>
      <c r="BH406" s="110"/>
      <c r="BI406" s="110"/>
      <c r="BJ406" s="110"/>
      <c r="BK406" s="110"/>
      <c r="BL406" s="110"/>
      <c r="BM406" s="110"/>
      <c r="BN406" s="110"/>
      <c r="BO406" s="110"/>
      <c r="BP406" s="110"/>
      <c r="BQ406" s="110"/>
      <c r="BR406" s="110"/>
      <c r="BS406" s="110"/>
      <c r="BT406" s="110"/>
      <c r="BU406" s="110"/>
      <c r="BV406" s="110"/>
      <c r="BW406" s="110"/>
      <c r="BX406" s="110"/>
      <c r="BY406" s="110"/>
      <c r="BZ406" s="110"/>
      <c r="CA406" s="110"/>
      <c r="CB406" s="110"/>
      <c r="CC406" s="110"/>
      <c r="CD406" s="110"/>
      <c r="CE406" s="110"/>
      <c r="CF406" s="110"/>
      <c r="CG406" s="110"/>
      <c r="CH406" s="110"/>
      <c r="CI406" s="110"/>
      <c r="CJ406" s="110"/>
      <c r="CK406" s="110"/>
      <c r="CL406" s="110"/>
      <c r="CM406" s="110"/>
      <c r="CN406" s="110"/>
      <c r="CO406" s="110"/>
      <c r="CP406" s="110"/>
      <c r="CQ406" s="110"/>
      <c r="CR406" s="110"/>
      <c r="CS406" s="110"/>
      <c r="CT406" s="110"/>
      <c r="CU406" s="110"/>
      <c r="CV406" s="110"/>
      <c r="CW406" s="110"/>
    </row>
    <row r="407" spans="1:101" x14ac:dyDescent="0.25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0"/>
      <c r="BB407" s="110"/>
      <c r="BC407" s="110"/>
      <c r="BD407" s="110"/>
      <c r="BE407" s="110"/>
      <c r="BF407" s="110"/>
      <c r="BG407" s="110"/>
      <c r="BH407" s="110"/>
      <c r="BI407" s="110"/>
      <c r="BJ407" s="110"/>
      <c r="BK407" s="110"/>
      <c r="BL407" s="110"/>
      <c r="BM407" s="110"/>
      <c r="BN407" s="110"/>
      <c r="BO407" s="110"/>
      <c r="BP407" s="110"/>
      <c r="BQ407" s="110"/>
      <c r="BR407" s="110"/>
      <c r="BS407" s="110"/>
      <c r="BT407" s="110"/>
      <c r="BU407" s="110"/>
      <c r="BV407" s="110"/>
      <c r="BW407" s="110"/>
      <c r="BX407" s="110"/>
      <c r="BY407" s="110"/>
      <c r="BZ407" s="110"/>
      <c r="CA407" s="110"/>
      <c r="CB407" s="110"/>
      <c r="CC407" s="110"/>
      <c r="CD407" s="110"/>
      <c r="CE407" s="110"/>
      <c r="CF407" s="110"/>
      <c r="CG407" s="110"/>
      <c r="CH407" s="110"/>
      <c r="CI407" s="110"/>
      <c r="CJ407" s="110"/>
      <c r="CK407" s="110"/>
      <c r="CL407" s="110"/>
      <c r="CM407" s="110"/>
      <c r="CN407" s="110"/>
      <c r="CO407" s="110"/>
      <c r="CP407" s="110"/>
      <c r="CQ407" s="110"/>
      <c r="CR407" s="110"/>
      <c r="CS407" s="110"/>
      <c r="CT407" s="110"/>
      <c r="CU407" s="110"/>
      <c r="CV407" s="110"/>
      <c r="CW407" s="110"/>
    </row>
    <row r="408" spans="1:101" x14ac:dyDescent="0.25">
      <c r="A408" s="110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  <c r="BH408" s="110"/>
      <c r="BI408" s="110"/>
      <c r="BJ408" s="110"/>
      <c r="BK408" s="110"/>
      <c r="BL408" s="110"/>
      <c r="BM408" s="110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0"/>
      <c r="BZ408" s="110"/>
      <c r="CA408" s="110"/>
      <c r="CB408" s="110"/>
      <c r="CC408" s="110"/>
      <c r="CD408" s="110"/>
      <c r="CE408" s="110"/>
      <c r="CF408" s="110"/>
      <c r="CG408" s="110"/>
      <c r="CH408" s="110"/>
      <c r="CI408" s="110"/>
      <c r="CJ408" s="110"/>
      <c r="CK408" s="110"/>
      <c r="CL408" s="110"/>
      <c r="CM408" s="110"/>
      <c r="CN408" s="110"/>
      <c r="CO408" s="110"/>
      <c r="CP408" s="110"/>
      <c r="CQ408" s="110"/>
      <c r="CR408" s="110"/>
      <c r="CS408" s="110"/>
      <c r="CT408" s="110"/>
      <c r="CU408" s="110"/>
      <c r="CV408" s="110"/>
      <c r="CW408" s="110"/>
    </row>
    <row r="409" spans="1:101" x14ac:dyDescent="0.25">
      <c r="A409" s="110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10"/>
      <c r="BF409" s="110"/>
      <c r="BG409" s="110"/>
      <c r="BH409" s="110"/>
      <c r="BI409" s="110"/>
      <c r="BJ409" s="110"/>
      <c r="BK409" s="110"/>
      <c r="BL409" s="110"/>
      <c r="BM409" s="110"/>
      <c r="BN409" s="110"/>
      <c r="BO409" s="110"/>
      <c r="BP409" s="110"/>
      <c r="BQ409" s="110"/>
      <c r="BR409" s="110"/>
      <c r="BS409" s="110"/>
      <c r="BT409" s="110"/>
      <c r="BU409" s="110"/>
      <c r="BV409" s="110"/>
      <c r="BW409" s="110"/>
      <c r="BX409" s="110"/>
      <c r="BY409" s="110"/>
      <c r="BZ409" s="110"/>
      <c r="CA409" s="110"/>
      <c r="CB409" s="110"/>
      <c r="CC409" s="110"/>
      <c r="CD409" s="110"/>
      <c r="CE409" s="110"/>
      <c r="CF409" s="110"/>
      <c r="CG409" s="110"/>
      <c r="CH409" s="110"/>
      <c r="CI409" s="110"/>
      <c r="CJ409" s="110"/>
      <c r="CK409" s="110"/>
      <c r="CL409" s="110"/>
      <c r="CM409" s="110"/>
      <c r="CN409" s="110"/>
      <c r="CO409" s="110"/>
      <c r="CP409" s="110"/>
      <c r="CQ409" s="110"/>
      <c r="CR409" s="110"/>
      <c r="CS409" s="110"/>
      <c r="CT409" s="110"/>
      <c r="CU409" s="110"/>
      <c r="CV409" s="110"/>
      <c r="CW409" s="110"/>
    </row>
    <row r="410" spans="1:101" x14ac:dyDescent="0.25">
      <c r="A410" s="110"/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  <c r="BH410" s="110"/>
      <c r="BI410" s="110"/>
      <c r="BJ410" s="110"/>
      <c r="BK410" s="110"/>
      <c r="BL410" s="110"/>
      <c r="BM410" s="110"/>
      <c r="BN410" s="110"/>
      <c r="BO410" s="110"/>
      <c r="BP410" s="110"/>
      <c r="BQ410" s="110"/>
      <c r="BR410" s="110"/>
      <c r="BS410" s="110"/>
      <c r="BT410" s="110"/>
      <c r="BU410" s="110"/>
      <c r="BV410" s="110"/>
      <c r="BW410" s="110"/>
      <c r="BX410" s="110"/>
      <c r="BY410" s="110"/>
      <c r="BZ410" s="110"/>
      <c r="CA410" s="110"/>
      <c r="CB410" s="110"/>
      <c r="CC410" s="110"/>
      <c r="CD410" s="110"/>
      <c r="CE410" s="110"/>
      <c r="CF410" s="110"/>
      <c r="CG410" s="110"/>
      <c r="CH410" s="110"/>
      <c r="CI410" s="110"/>
      <c r="CJ410" s="110"/>
      <c r="CK410" s="110"/>
      <c r="CL410" s="110"/>
      <c r="CM410" s="110"/>
      <c r="CN410" s="110"/>
      <c r="CO410" s="110"/>
      <c r="CP410" s="110"/>
      <c r="CQ410" s="110"/>
      <c r="CR410" s="110"/>
      <c r="CS410" s="110"/>
      <c r="CT410" s="110"/>
      <c r="CU410" s="110"/>
      <c r="CV410" s="110"/>
      <c r="CW410" s="110"/>
    </row>
    <row r="411" spans="1:101" x14ac:dyDescent="0.25">
      <c r="A411" s="110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  <c r="BH411" s="110"/>
      <c r="BI411" s="110"/>
      <c r="BJ411" s="110"/>
      <c r="BK411" s="110"/>
      <c r="BL411" s="110"/>
      <c r="BM411" s="110"/>
      <c r="BN411" s="110"/>
      <c r="BO411" s="110"/>
      <c r="BP411" s="110"/>
      <c r="BQ411" s="110"/>
      <c r="BR411" s="110"/>
      <c r="BS411" s="110"/>
      <c r="BT411" s="110"/>
      <c r="BU411" s="110"/>
      <c r="BV411" s="110"/>
      <c r="BW411" s="110"/>
      <c r="BX411" s="110"/>
      <c r="BY411" s="110"/>
      <c r="BZ411" s="110"/>
      <c r="CA411" s="110"/>
      <c r="CB411" s="110"/>
      <c r="CC411" s="110"/>
      <c r="CD411" s="110"/>
      <c r="CE411" s="110"/>
      <c r="CF411" s="110"/>
      <c r="CG411" s="110"/>
      <c r="CH411" s="110"/>
      <c r="CI411" s="110"/>
      <c r="CJ411" s="110"/>
      <c r="CK411" s="110"/>
      <c r="CL411" s="110"/>
      <c r="CM411" s="110"/>
      <c r="CN411" s="110"/>
      <c r="CO411" s="110"/>
      <c r="CP411" s="110"/>
      <c r="CQ411" s="110"/>
      <c r="CR411" s="110"/>
      <c r="CS411" s="110"/>
      <c r="CT411" s="110"/>
      <c r="CU411" s="110"/>
      <c r="CV411" s="110"/>
      <c r="CW411" s="110"/>
    </row>
    <row r="412" spans="1:101" x14ac:dyDescent="0.25">
      <c r="A412" s="110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  <c r="BH412" s="110"/>
      <c r="BI412" s="110"/>
      <c r="BJ412" s="110"/>
      <c r="BK412" s="110"/>
      <c r="BL412" s="110"/>
      <c r="BM412" s="110"/>
      <c r="BN412" s="110"/>
      <c r="BO412" s="110"/>
      <c r="BP412" s="110"/>
      <c r="BQ412" s="110"/>
      <c r="BR412" s="110"/>
      <c r="BS412" s="110"/>
      <c r="BT412" s="110"/>
      <c r="BU412" s="110"/>
      <c r="BV412" s="110"/>
      <c r="BW412" s="110"/>
      <c r="BX412" s="110"/>
      <c r="BY412" s="110"/>
      <c r="BZ412" s="110"/>
      <c r="CA412" s="110"/>
      <c r="CB412" s="110"/>
      <c r="CC412" s="110"/>
      <c r="CD412" s="110"/>
      <c r="CE412" s="110"/>
      <c r="CF412" s="110"/>
      <c r="CG412" s="110"/>
      <c r="CH412" s="110"/>
      <c r="CI412" s="110"/>
      <c r="CJ412" s="110"/>
      <c r="CK412" s="110"/>
      <c r="CL412" s="110"/>
      <c r="CM412" s="110"/>
      <c r="CN412" s="110"/>
      <c r="CO412" s="110"/>
      <c r="CP412" s="110"/>
      <c r="CQ412" s="110"/>
      <c r="CR412" s="110"/>
      <c r="CS412" s="110"/>
      <c r="CT412" s="110"/>
      <c r="CU412" s="110"/>
      <c r="CV412" s="110"/>
      <c r="CW412" s="110"/>
    </row>
    <row r="413" spans="1:101" x14ac:dyDescent="0.25">
      <c r="A413" s="110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10"/>
      <c r="BF413" s="110"/>
      <c r="BG413" s="110"/>
      <c r="BH413" s="110"/>
      <c r="BI413" s="110"/>
      <c r="BJ413" s="110"/>
      <c r="BK413" s="110"/>
      <c r="BL413" s="110"/>
      <c r="BM413" s="110"/>
      <c r="BN413" s="110"/>
      <c r="BO413" s="110"/>
      <c r="BP413" s="110"/>
      <c r="BQ413" s="110"/>
      <c r="BR413" s="110"/>
      <c r="BS413" s="110"/>
      <c r="BT413" s="110"/>
      <c r="BU413" s="110"/>
      <c r="BV413" s="110"/>
      <c r="BW413" s="110"/>
      <c r="BX413" s="110"/>
      <c r="BY413" s="110"/>
      <c r="BZ413" s="110"/>
      <c r="CA413" s="110"/>
      <c r="CB413" s="110"/>
      <c r="CC413" s="110"/>
      <c r="CD413" s="110"/>
      <c r="CE413" s="110"/>
      <c r="CF413" s="110"/>
      <c r="CG413" s="110"/>
      <c r="CH413" s="110"/>
      <c r="CI413" s="110"/>
      <c r="CJ413" s="110"/>
      <c r="CK413" s="110"/>
      <c r="CL413" s="110"/>
      <c r="CM413" s="110"/>
      <c r="CN413" s="110"/>
      <c r="CO413" s="110"/>
      <c r="CP413" s="110"/>
      <c r="CQ413" s="110"/>
      <c r="CR413" s="110"/>
      <c r="CS413" s="110"/>
      <c r="CT413" s="110"/>
      <c r="CU413" s="110"/>
      <c r="CV413" s="110"/>
      <c r="CW413" s="110"/>
    </row>
    <row r="414" spans="1:101" x14ac:dyDescent="0.25">
      <c r="A414" s="110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10"/>
      <c r="BF414" s="110"/>
      <c r="BG414" s="110"/>
      <c r="BH414" s="110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0"/>
      <c r="CA414" s="110"/>
      <c r="CB414" s="110"/>
      <c r="CC414" s="110"/>
      <c r="CD414" s="110"/>
      <c r="CE414" s="110"/>
      <c r="CF414" s="110"/>
      <c r="CG414" s="110"/>
      <c r="CH414" s="110"/>
      <c r="CI414" s="110"/>
      <c r="CJ414" s="110"/>
      <c r="CK414" s="110"/>
      <c r="CL414" s="110"/>
      <c r="CM414" s="110"/>
      <c r="CN414" s="110"/>
      <c r="CO414" s="110"/>
      <c r="CP414" s="110"/>
      <c r="CQ414" s="110"/>
      <c r="CR414" s="110"/>
      <c r="CS414" s="110"/>
      <c r="CT414" s="110"/>
      <c r="CU414" s="110"/>
      <c r="CV414" s="110"/>
      <c r="CW414" s="110"/>
    </row>
    <row r="415" spans="1:101" x14ac:dyDescent="0.25">
      <c r="A415" s="110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/>
      <c r="BI415" s="110"/>
      <c r="BJ415" s="110"/>
      <c r="BK415" s="110"/>
      <c r="BL415" s="110"/>
      <c r="BM415" s="110"/>
      <c r="BN415" s="110"/>
      <c r="BO415" s="110"/>
      <c r="BP415" s="110"/>
      <c r="BQ415" s="110"/>
      <c r="BR415" s="110"/>
      <c r="BS415" s="110"/>
      <c r="BT415" s="110"/>
      <c r="BU415" s="110"/>
      <c r="BV415" s="110"/>
      <c r="BW415" s="110"/>
      <c r="BX415" s="110"/>
      <c r="BY415" s="110"/>
      <c r="BZ415" s="110"/>
      <c r="CA415" s="110"/>
      <c r="CB415" s="110"/>
      <c r="CC415" s="110"/>
      <c r="CD415" s="110"/>
      <c r="CE415" s="110"/>
      <c r="CF415" s="110"/>
      <c r="CG415" s="110"/>
      <c r="CH415" s="110"/>
      <c r="CI415" s="110"/>
      <c r="CJ415" s="110"/>
      <c r="CK415" s="110"/>
      <c r="CL415" s="110"/>
      <c r="CM415" s="110"/>
      <c r="CN415" s="110"/>
      <c r="CO415" s="110"/>
      <c r="CP415" s="110"/>
      <c r="CQ415" s="110"/>
      <c r="CR415" s="110"/>
      <c r="CS415" s="110"/>
      <c r="CT415" s="110"/>
      <c r="CU415" s="110"/>
      <c r="CV415" s="110"/>
      <c r="CW415" s="110"/>
    </row>
    <row r="416" spans="1:101" x14ac:dyDescent="0.25">
      <c r="A416" s="110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  <c r="BH416" s="110"/>
      <c r="BI416" s="110"/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0"/>
      <c r="CA416" s="110"/>
      <c r="CB416" s="110"/>
      <c r="CC416" s="110"/>
      <c r="CD416" s="110"/>
      <c r="CE416" s="110"/>
      <c r="CF416" s="110"/>
      <c r="CG416" s="110"/>
      <c r="CH416" s="110"/>
      <c r="CI416" s="110"/>
      <c r="CJ416" s="110"/>
      <c r="CK416" s="110"/>
      <c r="CL416" s="110"/>
      <c r="CM416" s="110"/>
      <c r="CN416" s="110"/>
      <c r="CO416" s="110"/>
      <c r="CP416" s="110"/>
      <c r="CQ416" s="110"/>
      <c r="CR416" s="110"/>
      <c r="CS416" s="110"/>
      <c r="CT416" s="110"/>
      <c r="CU416" s="110"/>
      <c r="CV416" s="110"/>
      <c r="CW416" s="110"/>
    </row>
    <row r="417" spans="1:101" x14ac:dyDescent="0.25">
      <c r="A417" s="110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10"/>
      <c r="BF417" s="110"/>
      <c r="BG417" s="110"/>
      <c r="BH417" s="110"/>
      <c r="BI417" s="110"/>
      <c r="BJ417" s="110"/>
      <c r="BK417" s="110"/>
      <c r="BL417" s="110"/>
      <c r="BM417" s="110"/>
      <c r="BN417" s="110"/>
      <c r="BO417" s="110"/>
      <c r="BP417" s="110"/>
      <c r="BQ417" s="110"/>
      <c r="BR417" s="110"/>
      <c r="BS417" s="110"/>
      <c r="BT417" s="110"/>
      <c r="BU417" s="110"/>
      <c r="BV417" s="110"/>
      <c r="BW417" s="110"/>
      <c r="BX417" s="110"/>
      <c r="BY417" s="110"/>
      <c r="BZ417" s="110"/>
      <c r="CA417" s="110"/>
      <c r="CB417" s="110"/>
      <c r="CC417" s="110"/>
      <c r="CD417" s="110"/>
      <c r="CE417" s="110"/>
      <c r="CF417" s="110"/>
      <c r="CG417" s="110"/>
      <c r="CH417" s="110"/>
      <c r="CI417" s="110"/>
      <c r="CJ417" s="110"/>
      <c r="CK417" s="110"/>
      <c r="CL417" s="110"/>
      <c r="CM417" s="110"/>
      <c r="CN417" s="110"/>
      <c r="CO417" s="110"/>
      <c r="CP417" s="110"/>
      <c r="CQ417" s="110"/>
      <c r="CR417" s="110"/>
      <c r="CS417" s="110"/>
      <c r="CT417" s="110"/>
      <c r="CU417" s="110"/>
      <c r="CV417" s="110"/>
      <c r="CW417" s="110"/>
    </row>
    <row r="418" spans="1:101" x14ac:dyDescent="0.25">
      <c r="A418" s="110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10"/>
      <c r="BF418" s="110"/>
      <c r="BG418" s="110"/>
      <c r="BH418" s="110"/>
      <c r="BI418" s="110"/>
      <c r="BJ418" s="110"/>
      <c r="BK418" s="110"/>
      <c r="BL418" s="110"/>
      <c r="BM418" s="110"/>
      <c r="BN418" s="110"/>
      <c r="BO418" s="110"/>
      <c r="BP418" s="110"/>
      <c r="BQ418" s="110"/>
      <c r="BR418" s="110"/>
      <c r="BS418" s="110"/>
      <c r="BT418" s="110"/>
      <c r="BU418" s="110"/>
      <c r="BV418" s="110"/>
      <c r="BW418" s="110"/>
      <c r="BX418" s="110"/>
      <c r="BY418" s="110"/>
      <c r="BZ418" s="110"/>
      <c r="CA418" s="110"/>
      <c r="CB418" s="110"/>
      <c r="CC418" s="110"/>
      <c r="CD418" s="110"/>
      <c r="CE418" s="110"/>
      <c r="CF418" s="110"/>
      <c r="CG418" s="110"/>
      <c r="CH418" s="110"/>
      <c r="CI418" s="110"/>
      <c r="CJ418" s="110"/>
      <c r="CK418" s="110"/>
      <c r="CL418" s="110"/>
      <c r="CM418" s="110"/>
      <c r="CN418" s="110"/>
      <c r="CO418" s="110"/>
      <c r="CP418" s="110"/>
      <c r="CQ418" s="110"/>
      <c r="CR418" s="110"/>
      <c r="CS418" s="110"/>
      <c r="CT418" s="110"/>
      <c r="CU418" s="110"/>
      <c r="CV418" s="110"/>
      <c r="CW418" s="110"/>
    </row>
    <row r="419" spans="1:101" x14ac:dyDescent="0.25">
      <c r="A419" s="110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  <c r="BD419" s="110"/>
      <c r="BE419" s="110"/>
      <c r="BF419" s="110"/>
      <c r="BG419" s="110"/>
      <c r="BH419" s="110"/>
      <c r="BI419" s="110"/>
      <c r="BJ419" s="110"/>
      <c r="BK419" s="110"/>
      <c r="BL419" s="110"/>
      <c r="BM419" s="110"/>
      <c r="BN419" s="110"/>
      <c r="BO419" s="110"/>
      <c r="BP419" s="110"/>
      <c r="BQ419" s="110"/>
      <c r="BR419" s="110"/>
      <c r="BS419" s="110"/>
      <c r="BT419" s="110"/>
      <c r="BU419" s="110"/>
      <c r="BV419" s="110"/>
      <c r="BW419" s="110"/>
      <c r="BX419" s="110"/>
      <c r="BY419" s="110"/>
      <c r="BZ419" s="110"/>
      <c r="CA419" s="110"/>
      <c r="CB419" s="110"/>
      <c r="CC419" s="110"/>
      <c r="CD419" s="110"/>
      <c r="CE419" s="110"/>
      <c r="CF419" s="110"/>
      <c r="CG419" s="110"/>
      <c r="CH419" s="110"/>
      <c r="CI419" s="110"/>
      <c r="CJ419" s="110"/>
      <c r="CK419" s="110"/>
      <c r="CL419" s="110"/>
      <c r="CM419" s="110"/>
      <c r="CN419" s="110"/>
      <c r="CO419" s="110"/>
      <c r="CP419" s="110"/>
      <c r="CQ419" s="110"/>
      <c r="CR419" s="110"/>
      <c r="CS419" s="110"/>
      <c r="CT419" s="110"/>
      <c r="CU419" s="110"/>
      <c r="CV419" s="110"/>
      <c r="CW419" s="110"/>
    </row>
    <row r="420" spans="1:101" x14ac:dyDescent="0.25">
      <c r="A420" s="110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/>
      <c r="CH420" s="110"/>
      <c r="CI420" s="110"/>
      <c r="CJ420" s="110"/>
      <c r="CK420" s="110"/>
      <c r="CL420" s="110"/>
      <c r="CM420" s="110"/>
      <c r="CN420" s="110"/>
      <c r="CO420" s="110"/>
      <c r="CP420" s="110"/>
      <c r="CQ420" s="110"/>
      <c r="CR420" s="110"/>
      <c r="CS420" s="110"/>
      <c r="CT420" s="110"/>
      <c r="CU420" s="110"/>
      <c r="CV420" s="110"/>
      <c r="CW420" s="110"/>
    </row>
    <row r="421" spans="1:101" x14ac:dyDescent="0.25">
      <c r="A421" s="110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10"/>
      <c r="BF421" s="110"/>
      <c r="BG421" s="110"/>
      <c r="BH421" s="110"/>
      <c r="BI421" s="110"/>
      <c r="BJ421" s="110"/>
      <c r="BK421" s="110"/>
      <c r="BL421" s="110"/>
      <c r="BM421" s="110"/>
      <c r="BN421" s="110"/>
      <c r="BO421" s="110"/>
      <c r="BP421" s="110"/>
      <c r="BQ421" s="110"/>
      <c r="BR421" s="110"/>
      <c r="BS421" s="110"/>
      <c r="BT421" s="110"/>
      <c r="BU421" s="110"/>
      <c r="BV421" s="110"/>
      <c r="BW421" s="110"/>
      <c r="BX421" s="110"/>
      <c r="BY421" s="110"/>
      <c r="BZ421" s="110"/>
      <c r="CA421" s="110"/>
      <c r="CB421" s="110"/>
      <c r="CC421" s="110"/>
      <c r="CD421" s="110"/>
      <c r="CE421" s="110"/>
      <c r="CF421" s="110"/>
      <c r="CG421" s="110"/>
      <c r="CH421" s="110"/>
      <c r="CI421" s="110"/>
      <c r="CJ421" s="110"/>
      <c r="CK421" s="110"/>
      <c r="CL421" s="110"/>
      <c r="CM421" s="110"/>
      <c r="CN421" s="110"/>
      <c r="CO421" s="110"/>
      <c r="CP421" s="110"/>
      <c r="CQ421" s="110"/>
      <c r="CR421" s="110"/>
      <c r="CS421" s="110"/>
      <c r="CT421" s="110"/>
      <c r="CU421" s="110"/>
      <c r="CV421" s="110"/>
      <c r="CW421" s="110"/>
    </row>
    <row r="422" spans="1:101" x14ac:dyDescent="0.25">
      <c r="A422" s="110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10"/>
      <c r="BF422" s="110"/>
      <c r="BG422" s="110"/>
      <c r="BH422" s="110"/>
      <c r="BI422" s="110"/>
      <c r="BJ422" s="110"/>
      <c r="BK422" s="110"/>
      <c r="BL422" s="110"/>
      <c r="BM422" s="110"/>
      <c r="BN422" s="110"/>
      <c r="BO422" s="110"/>
      <c r="BP422" s="110"/>
      <c r="BQ422" s="110"/>
      <c r="BR422" s="110"/>
      <c r="BS422" s="110"/>
      <c r="BT422" s="110"/>
      <c r="BU422" s="110"/>
      <c r="BV422" s="110"/>
      <c r="BW422" s="110"/>
      <c r="BX422" s="110"/>
      <c r="BY422" s="110"/>
      <c r="BZ422" s="110"/>
      <c r="CA422" s="110"/>
      <c r="CB422" s="110"/>
      <c r="CC422" s="110"/>
      <c r="CD422" s="110"/>
      <c r="CE422" s="110"/>
      <c r="CF422" s="110"/>
      <c r="CG422" s="110"/>
      <c r="CH422" s="110"/>
      <c r="CI422" s="110"/>
      <c r="CJ422" s="110"/>
      <c r="CK422" s="110"/>
      <c r="CL422" s="110"/>
      <c r="CM422" s="110"/>
      <c r="CN422" s="110"/>
      <c r="CO422" s="110"/>
      <c r="CP422" s="110"/>
      <c r="CQ422" s="110"/>
      <c r="CR422" s="110"/>
      <c r="CS422" s="110"/>
      <c r="CT422" s="110"/>
      <c r="CU422" s="110"/>
      <c r="CV422" s="110"/>
      <c r="CW422" s="110"/>
    </row>
    <row r="423" spans="1:101" x14ac:dyDescent="0.25">
      <c r="A423" s="110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  <c r="BD423" s="110"/>
      <c r="BE423" s="110"/>
      <c r="BF423" s="110"/>
      <c r="BG423" s="110"/>
      <c r="BH423" s="110"/>
      <c r="BI423" s="110"/>
      <c r="BJ423" s="110"/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0"/>
      <c r="CA423" s="110"/>
      <c r="CB423" s="110"/>
      <c r="CC423" s="110"/>
      <c r="CD423" s="110"/>
      <c r="CE423" s="110"/>
      <c r="CF423" s="110"/>
      <c r="CG423" s="110"/>
      <c r="CH423" s="110"/>
      <c r="CI423" s="110"/>
      <c r="CJ423" s="110"/>
      <c r="CK423" s="110"/>
      <c r="CL423" s="110"/>
      <c r="CM423" s="110"/>
      <c r="CN423" s="110"/>
      <c r="CO423" s="110"/>
      <c r="CP423" s="110"/>
      <c r="CQ423" s="110"/>
      <c r="CR423" s="110"/>
      <c r="CS423" s="110"/>
      <c r="CT423" s="110"/>
      <c r="CU423" s="110"/>
      <c r="CV423" s="110"/>
      <c r="CW423" s="110"/>
    </row>
    <row r="424" spans="1:101" x14ac:dyDescent="0.25">
      <c r="A424" s="110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  <c r="BH424" s="110"/>
      <c r="BI424" s="110"/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0"/>
      <c r="CA424" s="110"/>
      <c r="CB424" s="110"/>
      <c r="CC424" s="110"/>
      <c r="CD424" s="110"/>
      <c r="CE424" s="110"/>
      <c r="CF424" s="110"/>
      <c r="CG424" s="110"/>
      <c r="CH424" s="110"/>
      <c r="CI424" s="110"/>
      <c r="CJ424" s="110"/>
      <c r="CK424" s="110"/>
      <c r="CL424" s="110"/>
      <c r="CM424" s="110"/>
      <c r="CN424" s="110"/>
      <c r="CO424" s="110"/>
      <c r="CP424" s="110"/>
      <c r="CQ424" s="110"/>
      <c r="CR424" s="110"/>
      <c r="CS424" s="110"/>
      <c r="CT424" s="110"/>
      <c r="CU424" s="110"/>
      <c r="CV424" s="110"/>
      <c r="CW424" s="110"/>
    </row>
    <row r="425" spans="1:101" x14ac:dyDescent="0.25">
      <c r="A425" s="110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  <c r="BH425" s="110"/>
      <c r="BI425" s="110"/>
      <c r="BJ425" s="110"/>
      <c r="BK425" s="110"/>
      <c r="BL425" s="110"/>
      <c r="BM425" s="110"/>
      <c r="BN425" s="110"/>
      <c r="BO425" s="110"/>
      <c r="BP425" s="110"/>
      <c r="BQ425" s="110"/>
      <c r="BR425" s="110"/>
      <c r="BS425" s="110"/>
      <c r="BT425" s="110"/>
      <c r="BU425" s="110"/>
      <c r="BV425" s="110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</row>
    <row r="426" spans="1:101" x14ac:dyDescent="0.25">
      <c r="A426" s="110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  <c r="BH426" s="110"/>
      <c r="BI426" s="110"/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0"/>
      <c r="CA426" s="110"/>
      <c r="CB426" s="110"/>
      <c r="CC426" s="110"/>
      <c r="CD426" s="110"/>
      <c r="CE426" s="110"/>
      <c r="CF426" s="110"/>
      <c r="CG426" s="110"/>
      <c r="CH426" s="110"/>
      <c r="CI426" s="110"/>
      <c r="CJ426" s="110"/>
      <c r="CK426" s="110"/>
      <c r="CL426" s="110"/>
      <c r="CM426" s="110"/>
      <c r="CN426" s="110"/>
      <c r="CO426" s="110"/>
      <c r="CP426" s="110"/>
      <c r="CQ426" s="110"/>
      <c r="CR426" s="110"/>
      <c r="CS426" s="110"/>
      <c r="CT426" s="110"/>
      <c r="CU426" s="110"/>
      <c r="CV426" s="110"/>
      <c r="CW426" s="110"/>
    </row>
    <row r="427" spans="1:101" x14ac:dyDescent="0.25">
      <c r="A427" s="110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  <c r="BD427" s="110"/>
      <c r="BE427" s="110"/>
      <c r="BF427" s="110"/>
      <c r="BG427" s="110"/>
      <c r="BH427" s="110"/>
      <c r="BI427" s="110"/>
      <c r="BJ427" s="110"/>
      <c r="BK427" s="110"/>
      <c r="BL427" s="110"/>
      <c r="BM427" s="110"/>
      <c r="BN427" s="110"/>
      <c r="BO427" s="110"/>
      <c r="BP427" s="110"/>
      <c r="BQ427" s="110"/>
      <c r="BR427" s="110"/>
      <c r="BS427" s="110"/>
      <c r="BT427" s="110"/>
      <c r="BU427" s="110"/>
      <c r="BV427" s="110"/>
      <c r="BW427" s="110"/>
      <c r="BX427" s="110"/>
      <c r="BY427" s="110"/>
      <c r="BZ427" s="110"/>
      <c r="CA427" s="110"/>
      <c r="CB427" s="110"/>
      <c r="CC427" s="110"/>
      <c r="CD427" s="110"/>
      <c r="CE427" s="110"/>
      <c r="CF427" s="110"/>
      <c r="CG427" s="110"/>
      <c r="CH427" s="110"/>
      <c r="CI427" s="110"/>
      <c r="CJ427" s="110"/>
      <c r="CK427" s="110"/>
      <c r="CL427" s="110"/>
      <c r="CM427" s="110"/>
      <c r="CN427" s="110"/>
      <c r="CO427" s="110"/>
      <c r="CP427" s="110"/>
      <c r="CQ427" s="110"/>
      <c r="CR427" s="110"/>
      <c r="CS427" s="110"/>
      <c r="CT427" s="110"/>
      <c r="CU427" s="110"/>
      <c r="CV427" s="110"/>
      <c r="CW427" s="110"/>
    </row>
    <row r="428" spans="1:101" x14ac:dyDescent="0.25">
      <c r="A428" s="110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10"/>
      <c r="BF428" s="110"/>
      <c r="BG428" s="110"/>
      <c r="BH428" s="110"/>
      <c r="BI428" s="110"/>
      <c r="BJ428" s="110"/>
      <c r="BK428" s="110"/>
      <c r="BL428" s="110"/>
      <c r="BM428" s="110"/>
      <c r="BN428" s="110"/>
      <c r="BO428" s="110"/>
      <c r="BP428" s="110"/>
      <c r="BQ428" s="110"/>
      <c r="BR428" s="110"/>
      <c r="BS428" s="110"/>
      <c r="BT428" s="110"/>
      <c r="BU428" s="110"/>
      <c r="BV428" s="110"/>
      <c r="BW428" s="110"/>
      <c r="BX428" s="110"/>
      <c r="BY428" s="110"/>
      <c r="BZ428" s="110"/>
      <c r="CA428" s="110"/>
      <c r="CB428" s="110"/>
      <c r="CC428" s="110"/>
      <c r="CD428" s="110"/>
      <c r="CE428" s="110"/>
      <c r="CF428" s="110"/>
      <c r="CG428" s="110"/>
      <c r="CH428" s="110"/>
      <c r="CI428" s="110"/>
      <c r="CJ428" s="110"/>
      <c r="CK428" s="110"/>
      <c r="CL428" s="110"/>
      <c r="CM428" s="110"/>
      <c r="CN428" s="110"/>
      <c r="CO428" s="110"/>
      <c r="CP428" s="110"/>
      <c r="CQ428" s="110"/>
      <c r="CR428" s="110"/>
      <c r="CS428" s="110"/>
      <c r="CT428" s="110"/>
      <c r="CU428" s="110"/>
      <c r="CV428" s="110"/>
      <c r="CW428" s="110"/>
    </row>
    <row r="429" spans="1:101" x14ac:dyDescent="0.25">
      <c r="A429" s="110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10"/>
      <c r="BF429" s="110"/>
      <c r="BG429" s="110"/>
      <c r="BH429" s="110"/>
      <c r="BI429" s="110"/>
      <c r="BJ429" s="110"/>
      <c r="BK429" s="110"/>
      <c r="BL429" s="110"/>
      <c r="BM429" s="110"/>
      <c r="BN429" s="110"/>
      <c r="BO429" s="110"/>
      <c r="BP429" s="110"/>
      <c r="BQ429" s="110"/>
      <c r="BR429" s="110"/>
      <c r="BS429" s="110"/>
      <c r="BT429" s="110"/>
      <c r="BU429" s="110"/>
      <c r="BV429" s="110"/>
      <c r="BW429" s="110"/>
      <c r="BX429" s="110"/>
      <c r="BY429" s="110"/>
      <c r="BZ429" s="110"/>
      <c r="CA429" s="110"/>
      <c r="CB429" s="110"/>
      <c r="CC429" s="110"/>
      <c r="CD429" s="110"/>
      <c r="CE429" s="110"/>
      <c r="CF429" s="110"/>
      <c r="CG429" s="110"/>
      <c r="CH429" s="110"/>
      <c r="CI429" s="110"/>
      <c r="CJ429" s="110"/>
      <c r="CK429" s="110"/>
      <c r="CL429" s="110"/>
      <c r="CM429" s="110"/>
      <c r="CN429" s="110"/>
      <c r="CO429" s="110"/>
      <c r="CP429" s="110"/>
      <c r="CQ429" s="110"/>
      <c r="CR429" s="110"/>
      <c r="CS429" s="110"/>
      <c r="CT429" s="110"/>
      <c r="CU429" s="110"/>
      <c r="CV429" s="110"/>
      <c r="CW429" s="110"/>
    </row>
    <row r="430" spans="1:101" x14ac:dyDescent="0.25">
      <c r="A430" s="110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B430" s="110"/>
      <c r="BC430" s="110"/>
      <c r="BD430" s="110"/>
      <c r="BE430" s="110"/>
      <c r="BF430" s="110"/>
      <c r="BG430" s="110"/>
      <c r="BH430" s="110"/>
      <c r="BI430" s="110"/>
      <c r="BJ430" s="110"/>
      <c r="BK430" s="110"/>
      <c r="BL430" s="110"/>
      <c r="BM430" s="110"/>
      <c r="BN430" s="110"/>
      <c r="BO430" s="110"/>
      <c r="BP430" s="110"/>
      <c r="BQ430" s="110"/>
      <c r="BR430" s="110"/>
      <c r="BS430" s="110"/>
      <c r="BT430" s="110"/>
      <c r="BU430" s="110"/>
      <c r="BV430" s="110"/>
      <c r="BW430" s="110"/>
      <c r="BX430" s="110"/>
      <c r="BY430" s="110"/>
      <c r="BZ430" s="110"/>
      <c r="CA430" s="110"/>
      <c r="CB430" s="110"/>
      <c r="CC430" s="110"/>
      <c r="CD430" s="110"/>
      <c r="CE430" s="110"/>
      <c r="CF430" s="110"/>
      <c r="CG430" s="110"/>
      <c r="CH430" s="110"/>
      <c r="CI430" s="110"/>
      <c r="CJ430" s="110"/>
      <c r="CK430" s="110"/>
      <c r="CL430" s="110"/>
      <c r="CM430" s="110"/>
      <c r="CN430" s="110"/>
      <c r="CO430" s="110"/>
      <c r="CP430" s="110"/>
      <c r="CQ430" s="110"/>
      <c r="CR430" s="110"/>
      <c r="CS430" s="110"/>
      <c r="CT430" s="110"/>
      <c r="CU430" s="110"/>
      <c r="CV430" s="110"/>
      <c r="CW430" s="110"/>
    </row>
    <row r="431" spans="1:101" x14ac:dyDescent="0.25">
      <c r="A431" s="110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B431" s="110"/>
      <c r="BC431" s="110"/>
      <c r="BD431" s="110"/>
      <c r="BE431" s="110"/>
      <c r="BF431" s="110"/>
      <c r="BG431" s="110"/>
      <c r="BH431" s="110"/>
      <c r="BI431" s="110"/>
      <c r="BJ431" s="110"/>
      <c r="BK431" s="110"/>
      <c r="BL431" s="110"/>
      <c r="BM431" s="110"/>
      <c r="BN431" s="110"/>
      <c r="BO431" s="110"/>
      <c r="BP431" s="110"/>
      <c r="BQ431" s="110"/>
      <c r="BR431" s="110"/>
      <c r="BS431" s="110"/>
      <c r="BT431" s="110"/>
      <c r="BU431" s="110"/>
      <c r="BV431" s="110"/>
      <c r="BW431" s="110"/>
      <c r="BX431" s="110"/>
      <c r="BY431" s="110"/>
      <c r="BZ431" s="110"/>
      <c r="CA431" s="110"/>
      <c r="CB431" s="110"/>
      <c r="CC431" s="110"/>
      <c r="CD431" s="110"/>
      <c r="CE431" s="110"/>
      <c r="CF431" s="110"/>
      <c r="CG431" s="110"/>
      <c r="CH431" s="110"/>
      <c r="CI431" s="110"/>
      <c r="CJ431" s="110"/>
      <c r="CK431" s="110"/>
      <c r="CL431" s="110"/>
      <c r="CM431" s="110"/>
      <c r="CN431" s="110"/>
      <c r="CO431" s="110"/>
      <c r="CP431" s="110"/>
      <c r="CQ431" s="110"/>
      <c r="CR431" s="110"/>
      <c r="CS431" s="110"/>
      <c r="CT431" s="110"/>
      <c r="CU431" s="110"/>
      <c r="CV431" s="110"/>
      <c r="CW431" s="110"/>
    </row>
    <row r="432" spans="1:101" x14ac:dyDescent="0.25">
      <c r="A432" s="110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  <c r="BD432" s="110"/>
      <c r="BE432" s="110"/>
      <c r="BF432" s="110"/>
      <c r="BG432" s="110"/>
      <c r="BH432" s="110"/>
      <c r="BI432" s="110"/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0"/>
      <c r="CA432" s="110"/>
      <c r="CB432" s="110"/>
      <c r="CC432" s="110"/>
      <c r="CD432" s="110"/>
      <c r="CE432" s="110"/>
      <c r="CF432" s="110"/>
      <c r="CG432" s="110"/>
      <c r="CH432" s="110"/>
      <c r="CI432" s="110"/>
      <c r="CJ432" s="110"/>
      <c r="CK432" s="110"/>
      <c r="CL432" s="110"/>
      <c r="CM432" s="110"/>
      <c r="CN432" s="110"/>
      <c r="CO432" s="110"/>
      <c r="CP432" s="110"/>
      <c r="CQ432" s="110"/>
      <c r="CR432" s="110"/>
      <c r="CS432" s="110"/>
      <c r="CT432" s="110"/>
      <c r="CU432" s="110"/>
      <c r="CV432" s="110"/>
      <c r="CW432" s="110"/>
    </row>
    <row r="433" spans="1:101" x14ac:dyDescent="0.25">
      <c r="A433" s="110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10"/>
      <c r="BF433" s="110"/>
      <c r="BG433" s="110"/>
      <c r="BH433" s="110"/>
      <c r="BI433" s="110"/>
      <c r="BJ433" s="110"/>
      <c r="BK433" s="110"/>
      <c r="BL433" s="110"/>
      <c r="BM433" s="110"/>
      <c r="BN433" s="110"/>
      <c r="BO433" s="110"/>
      <c r="BP433" s="110"/>
      <c r="BQ433" s="110"/>
      <c r="BR433" s="110"/>
      <c r="BS433" s="110"/>
      <c r="BT433" s="110"/>
      <c r="BU433" s="110"/>
      <c r="BV433" s="110"/>
      <c r="BW433" s="110"/>
      <c r="BX433" s="110"/>
      <c r="BY433" s="110"/>
      <c r="BZ433" s="110"/>
      <c r="CA433" s="110"/>
      <c r="CB433" s="110"/>
      <c r="CC433" s="110"/>
      <c r="CD433" s="110"/>
      <c r="CE433" s="110"/>
      <c r="CF433" s="110"/>
      <c r="CG433" s="110"/>
      <c r="CH433" s="110"/>
      <c r="CI433" s="110"/>
      <c r="CJ433" s="110"/>
      <c r="CK433" s="110"/>
      <c r="CL433" s="110"/>
      <c r="CM433" s="110"/>
      <c r="CN433" s="110"/>
      <c r="CO433" s="110"/>
      <c r="CP433" s="110"/>
      <c r="CQ433" s="110"/>
      <c r="CR433" s="110"/>
      <c r="CS433" s="110"/>
      <c r="CT433" s="110"/>
      <c r="CU433" s="110"/>
      <c r="CV433" s="110"/>
      <c r="CW433" s="110"/>
    </row>
    <row r="434" spans="1:101" x14ac:dyDescent="0.25">
      <c r="A434" s="110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10"/>
      <c r="BF434" s="110"/>
      <c r="BG434" s="110"/>
      <c r="BH434" s="110"/>
      <c r="BI434" s="110"/>
      <c r="BJ434" s="110"/>
      <c r="BK434" s="110"/>
      <c r="BL434" s="110"/>
      <c r="BM434" s="110"/>
      <c r="BN434" s="110"/>
      <c r="BO434" s="110"/>
      <c r="BP434" s="110"/>
      <c r="BQ434" s="110"/>
      <c r="BR434" s="110"/>
      <c r="BS434" s="110"/>
      <c r="BT434" s="110"/>
      <c r="BU434" s="110"/>
      <c r="BV434" s="110"/>
      <c r="BW434" s="110"/>
      <c r="BX434" s="110"/>
      <c r="BY434" s="110"/>
      <c r="BZ434" s="110"/>
      <c r="CA434" s="110"/>
      <c r="CB434" s="110"/>
      <c r="CC434" s="110"/>
      <c r="CD434" s="110"/>
      <c r="CE434" s="110"/>
      <c r="CF434" s="110"/>
      <c r="CG434" s="110"/>
      <c r="CH434" s="110"/>
      <c r="CI434" s="110"/>
      <c r="CJ434" s="110"/>
      <c r="CK434" s="110"/>
      <c r="CL434" s="110"/>
      <c r="CM434" s="110"/>
      <c r="CN434" s="110"/>
      <c r="CO434" s="110"/>
      <c r="CP434" s="110"/>
      <c r="CQ434" s="110"/>
      <c r="CR434" s="110"/>
      <c r="CS434" s="110"/>
      <c r="CT434" s="110"/>
      <c r="CU434" s="110"/>
      <c r="CV434" s="110"/>
      <c r="CW434" s="110"/>
    </row>
    <row r="435" spans="1:101" x14ac:dyDescent="0.25">
      <c r="A435" s="110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  <c r="BD435" s="110"/>
      <c r="BE435" s="110"/>
      <c r="BF435" s="110"/>
      <c r="BG435" s="110"/>
      <c r="BH435" s="110"/>
      <c r="BI435" s="110"/>
      <c r="BJ435" s="110"/>
      <c r="BK435" s="110"/>
      <c r="BL435" s="110"/>
      <c r="BM435" s="110"/>
      <c r="BN435" s="110"/>
      <c r="BO435" s="110"/>
      <c r="BP435" s="110"/>
      <c r="BQ435" s="110"/>
      <c r="BR435" s="110"/>
      <c r="BS435" s="110"/>
      <c r="BT435" s="110"/>
      <c r="BU435" s="110"/>
      <c r="BV435" s="110"/>
      <c r="BW435" s="110"/>
      <c r="BX435" s="110"/>
      <c r="BY435" s="110"/>
      <c r="BZ435" s="110"/>
      <c r="CA435" s="110"/>
      <c r="CB435" s="110"/>
      <c r="CC435" s="110"/>
      <c r="CD435" s="110"/>
      <c r="CE435" s="110"/>
      <c r="CF435" s="110"/>
      <c r="CG435" s="110"/>
      <c r="CH435" s="110"/>
      <c r="CI435" s="110"/>
      <c r="CJ435" s="110"/>
      <c r="CK435" s="110"/>
      <c r="CL435" s="110"/>
      <c r="CM435" s="110"/>
      <c r="CN435" s="110"/>
      <c r="CO435" s="110"/>
      <c r="CP435" s="110"/>
      <c r="CQ435" s="110"/>
      <c r="CR435" s="110"/>
      <c r="CS435" s="110"/>
      <c r="CT435" s="110"/>
      <c r="CU435" s="110"/>
      <c r="CV435" s="110"/>
      <c r="CW435" s="110"/>
    </row>
    <row r="436" spans="1:101" x14ac:dyDescent="0.25">
      <c r="A436" s="110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10"/>
      <c r="BE436" s="110"/>
      <c r="BF436" s="110"/>
      <c r="BG436" s="110"/>
      <c r="BH436" s="110"/>
      <c r="BI436" s="110"/>
      <c r="BJ436" s="110"/>
      <c r="BK436" s="110"/>
      <c r="BL436" s="110"/>
      <c r="BM436" s="110"/>
      <c r="BN436" s="110"/>
      <c r="BO436" s="110"/>
      <c r="BP436" s="110"/>
      <c r="BQ436" s="110"/>
      <c r="BR436" s="110"/>
      <c r="BS436" s="110"/>
      <c r="BT436" s="110"/>
      <c r="BU436" s="110"/>
      <c r="BV436" s="110"/>
      <c r="BW436" s="110"/>
      <c r="BX436" s="110"/>
      <c r="BY436" s="110"/>
      <c r="BZ436" s="110"/>
      <c r="CA436" s="110"/>
      <c r="CB436" s="110"/>
      <c r="CC436" s="110"/>
      <c r="CD436" s="110"/>
      <c r="CE436" s="110"/>
      <c r="CF436" s="110"/>
      <c r="CG436" s="110"/>
      <c r="CH436" s="110"/>
      <c r="CI436" s="110"/>
      <c r="CJ436" s="110"/>
      <c r="CK436" s="110"/>
      <c r="CL436" s="110"/>
      <c r="CM436" s="110"/>
      <c r="CN436" s="110"/>
      <c r="CO436" s="110"/>
      <c r="CP436" s="110"/>
      <c r="CQ436" s="110"/>
      <c r="CR436" s="110"/>
      <c r="CS436" s="110"/>
      <c r="CT436" s="110"/>
      <c r="CU436" s="110"/>
      <c r="CV436" s="110"/>
      <c r="CW436" s="110"/>
    </row>
    <row r="437" spans="1:101" x14ac:dyDescent="0.25">
      <c r="A437" s="110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  <c r="BD437" s="110"/>
      <c r="BE437" s="110"/>
      <c r="BF437" s="110"/>
      <c r="BG437" s="110"/>
      <c r="BH437" s="110"/>
      <c r="BI437" s="110"/>
      <c r="BJ437" s="110"/>
      <c r="BK437" s="110"/>
      <c r="BL437" s="110"/>
      <c r="BM437" s="110"/>
      <c r="BN437" s="110"/>
      <c r="BO437" s="110"/>
      <c r="BP437" s="110"/>
      <c r="BQ437" s="110"/>
      <c r="BR437" s="110"/>
      <c r="BS437" s="110"/>
      <c r="BT437" s="110"/>
      <c r="BU437" s="110"/>
      <c r="BV437" s="110"/>
      <c r="BW437" s="110"/>
      <c r="BX437" s="110"/>
      <c r="BY437" s="110"/>
      <c r="BZ437" s="110"/>
      <c r="CA437" s="110"/>
      <c r="CB437" s="110"/>
      <c r="CC437" s="110"/>
      <c r="CD437" s="110"/>
      <c r="CE437" s="110"/>
      <c r="CF437" s="110"/>
      <c r="CG437" s="110"/>
      <c r="CH437" s="110"/>
      <c r="CI437" s="110"/>
      <c r="CJ437" s="110"/>
      <c r="CK437" s="110"/>
      <c r="CL437" s="110"/>
      <c r="CM437" s="110"/>
      <c r="CN437" s="110"/>
      <c r="CO437" s="110"/>
      <c r="CP437" s="110"/>
      <c r="CQ437" s="110"/>
      <c r="CR437" s="110"/>
      <c r="CS437" s="110"/>
      <c r="CT437" s="110"/>
      <c r="CU437" s="110"/>
      <c r="CV437" s="110"/>
      <c r="CW437" s="110"/>
    </row>
    <row r="438" spans="1:101" x14ac:dyDescent="0.25">
      <c r="A438" s="110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  <c r="BD438" s="110"/>
      <c r="BE438" s="110"/>
      <c r="BF438" s="110"/>
      <c r="BG438" s="110"/>
      <c r="BH438" s="110"/>
      <c r="BI438" s="110"/>
      <c r="BJ438" s="110"/>
      <c r="BK438" s="110"/>
      <c r="BL438" s="110"/>
      <c r="BM438" s="110"/>
      <c r="BN438" s="110"/>
      <c r="BO438" s="110"/>
      <c r="BP438" s="110"/>
      <c r="BQ438" s="110"/>
      <c r="BR438" s="110"/>
      <c r="BS438" s="110"/>
      <c r="BT438" s="110"/>
      <c r="BU438" s="110"/>
      <c r="BV438" s="110"/>
      <c r="BW438" s="110"/>
      <c r="BX438" s="110"/>
      <c r="BY438" s="110"/>
      <c r="BZ438" s="110"/>
      <c r="CA438" s="110"/>
      <c r="CB438" s="110"/>
      <c r="CC438" s="110"/>
      <c r="CD438" s="110"/>
      <c r="CE438" s="110"/>
      <c r="CF438" s="110"/>
      <c r="CG438" s="110"/>
      <c r="CH438" s="110"/>
      <c r="CI438" s="110"/>
      <c r="CJ438" s="110"/>
      <c r="CK438" s="110"/>
      <c r="CL438" s="110"/>
      <c r="CM438" s="110"/>
      <c r="CN438" s="110"/>
      <c r="CO438" s="110"/>
      <c r="CP438" s="110"/>
      <c r="CQ438" s="110"/>
      <c r="CR438" s="110"/>
      <c r="CS438" s="110"/>
      <c r="CT438" s="110"/>
      <c r="CU438" s="110"/>
      <c r="CV438" s="110"/>
      <c r="CW438" s="110"/>
    </row>
    <row r="439" spans="1:101" x14ac:dyDescent="0.25">
      <c r="A439" s="110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  <c r="BD439" s="110"/>
      <c r="BE439" s="110"/>
      <c r="BF439" s="110"/>
      <c r="BG439" s="110"/>
      <c r="BH439" s="110"/>
      <c r="BI439" s="110"/>
      <c r="BJ439" s="110"/>
      <c r="BK439" s="110"/>
      <c r="BL439" s="110"/>
      <c r="BM439" s="110"/>
      <c r="BN439" s="110"/>
      <c r="BO439" s="110"/>
      <c r="BP439" s="110"/>
      <c r="BQ439" s="110"/>
      <c r="BR439" s="110"/>
      <c r="BS439" s="110"/>
      <c r="BT439" s="110"/>
      <c r="BU439" s="110"/>
      <c r="BV439" s="110"/>
      <c r="BW439" s="110"/>
      <c r="BX439" s="110"/>
      <c r="BY439" s="110"/>
      <c r="BZ439" s="110"/>
      <c r="CA439" s="110"/>
      <c r="CB439" s="110"/>
      <c r="CC439" s="110"/>
      <c r="CD439" s="110"/>
      <c r="CE439" s="110"/>
      <c r="CF439" s="110"/>
      <c r="CG439" s="110"/>
      <c r="CH439" s="110"/>
      <c r="CI439" s="110"/>
      <c r="CJ439" s="110"/>
      <c r="CK439" s="110"/>
      <c r="CL439" s="110"/>
      <c r="CM439" s="110"/>
      <c r="CN439" s="110"/>
      <c r="CO439" s="110"/>
      <c r="CP439" s="110"/>
      <c r="CQ439" s="110"/>
      <c r="CR439" s="110"/>
      <c r="CS439" s="110"/>
      <c r="CT439" s="110"/>
      <c r="CU439" s="110"/>
      <c r="CV439" s="110"/>
      <c r="CW439" s="110"/>
    </row>
    <row r="440" spans="1:101" x14ac:dyDescent="0.25">
      <c r="A440" s="110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10"/>
      <c r="BF440" s="110"/>
      <c r="BG440" s="110"/>
      <c r="BH440" s="110"/>
      <c r="BI440" s="110"/>
      <c r="BJ440" s="110"/>
      <c r="BK440" s="110"/>
      <c r="BL440" s="110"/>
      <c r="BM440" s="110"/>
      <c r="BN440" s="110"/>
      <c r="BO440" s="110"/>
      <c r="BP440" s="110"/>
      <c r="BQ440" s="110"/>
      <c r="BR440" s="110"/>
      <c r="BS440" s="110"/>
      <c r="BT440" s="110"/>
      <c r="BU440" s="110"/>
      <c r="BV440" s="110"/>
      <c r="BW440" s="110"/>
      <c r="BX440" s="110"/>
      <c r="BY440" s="110"/>
      <c r="BZ440" s="110"/>
      <c r="CA440" s="110"/>
      <c r="CB440" s="110"/>
      <c r="CC440" s="110"/>
      <c r="CD440" s="110"/>
      <c r="CE440" s="110"/>
      <c r="CF440" s="110"/>
      <c r="CG440" s="110"/>
      <c r="CH440" s="110"/>
      <c r="CI440" s="110"/>
      <c r="CJ440" s="110"/>
      <c r="CK440" s="110"/>
      <c r="CL440" s="110"/>
      <c r="CM440" s="110"/>
      <c r="CN440" s="110"/>
      <c r="CO440" s="110"/>
      <c r="CP440" s="110"/>
      <c r="CQ440" s="110"/>
      <c r="CR440" s="110"/>
      <c r="CS440" s="110"/>
      <c r="CT440" s="110"/>
      <c r="CU440" s="110"/>
      <c r="CV440" s="110"/>
      <c r="CW440" s="110"/>
    </row>
    <row r="441" spans="1:101" x14ac:dyDescent="0.25">
      <c r="A441" s="110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10"/>
      <c r="BF441" s="110"/>
      <c r="BG441" s="110"/>
      <c r="BH441" s="110"/>
      <c r="BI441" s="110"/>
      <c r="BJ441" s="110"/>
      <c r="BK441" s="110"/>
      <c r="BL441" s="110"/>
      <c r="BM441" s="110"/>
      <c r="BN441" s="110"/>
      <c r="BO441" s="110"/>
      <c r="BP441" s="110"/>
      <c r="BQ441" s="110"/>
      <c r="BR441" s="110"/>
      <c r="BS441" s="110"/>
      <c r="BT441" s="110"/>
      <c r="BU441" s="110"/>
      <c r="BV441" s="110"/>
      <c r="BW441" s="110"/>
      <c r="BX441" s="110"/>
      <c r="BY441" s="110"/>
      <c r="BZ441" s="110"/>
      <c r="CA441" s="110"/>
      <c r="CB441" s="110"/>
      <c r="CC441" s="110"/>
      <c r="CD441" s="110"/>
      <c r="CE441" s="110"/>
      <c r="CF441" s="110"/>
      <c r="CG441" s="110"/>
      <c r="CH441" s="110"/>
      <c r="CI441" s="110"/>
      <c r="CJ441" s="110"/>
      <c r="CK441" s="110"/>
      <c r="CL441" s="110"/>
      <c r="CM441" s="110"/>
      <c r="CN441" s="110"/>
      <c r="CO441" s="110"/>
      <c r="CP441" s="110"/>
      <c r="CQ441" s="110"/>
      <c r="CR441" s="110"/>
      <c r="CS441" s="110"/>
      <c r="CT441" s="110"/>
      <c r="CU441" s="110"/>
      <c r="CV441" s="110"/>
      <c r="CW441" s="110"/>
    </row>
    <row r="442" spans="1:101" x14ac:dyDescent="0.25">
      <c r="A442" s="110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  <c r="BD442" s="110"/>
      <c r="BE442" s="110"/>
      <c r="BF442" s="110"/>
      <c r="BG442" s="110"/>
      <c r="BH442" s="110"/>
      <c r="BI442" s="110"/>
      <c r="BJ442" s="110"/>
      <c r="BK442" s="110"/>
      <c r="BL442" s="110"/>
      <c r="BM442" s="110"/>
      <c r="BN442" s="110"/>
      <c r="BO442" s="110"/>
      <c r="BP442" s="110"/>
      <c r="BQ442" s="110"/>
      <c r="BR442" s="110"/>
      <c r="BS442" s="110"/>
      <c r="BT442" s="110"/>
      <c r="BU442" s="110"/>
      <c r="BV442" s="110"/>
      <c r="BW442" s="110"/>
      <c r="BX442" s="110"/>
      <c r="BY442" s="110"/>
      <c r="BZ442" s="110"/>
      <c r="CA442" s="110"/>
      <c r="CB442" s="110"/>
      <c r="CC442" s="110"/>
      <c r="CD442" s="110"/>
      <c r="CE442" s="110"/>
      <c r="CF442" s="110"/>
      <c r="CG442" s="110"/>
      <c r="CH442" s="110"/>
      <c r="CI442" s="110"/>
      <c r="CJ442" s="110"/>
      <c r="CK442" s="110"/>
      <c r="CL442" s="110"/>
      <c r="CM442" s="110"/>
      <c r="CN442" s="110"/>
      <c r="CO442" s="110"/>
      <c r="CP442" s="110"/>
      <c r="CQ442" s="110"/>
      <c r="CR442" s="110"/>
      <c r="CS442" s="110"/>
      <c r="CT442" s="110"/>
      <c r="CU442" s="110"/>
      <c r="CV442" s="110"/>
      <c r="CW442" s="110"/>
    </row>
    <row r="443" spans="1:101" x14ac:dyDescent="0.25">
      <c r="A443" s="110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  <c r="BD443" s="110"/>
      <c r="BE443" s="110"/>
      <c r="BF443" s="110"/>
      <c r="BG443" s="110"/>
      <c r="BH443" s="110"/>
      <c r="BI443" s="110"/>
      <c r="BJ443" s="110"/>
      <c r="BK443" s="110"/>
      <c r="BL443" s="110"/>
      <c r="BM443" s="110"/>
      <c r="BN443" s="110"/>
      <c r="BO443" s="110"/>
      <c r="BP443" s="110"/>
      <c r="BQ443" s="110"/>
      <c r="BR443" s="110"/>
      <c r="BS443" s="110"/>
      <c r="BT443" s="110"/>
      <c r="BU443" s="110"/>
      <c r="BV443" s="110"/>
      <c r="BW443" s="110"/>
      <c r="BX443" s="110"/>
      <c r="BY443" s="110"/>
      <c r="BZ443" s="110"/>
      <c r="CA443" s="110"/>
      <c r="CB443" s="110"/>
      <c r="CC443" s="110"/>
      <c r="CD443" s="110"/>
      <c r="CE443" s="110"/>
      <c r="CF443" s="110"/>
      <c r="CG443" s="110"/>
      <c r="CH443" s="110"/>
      <c r="CI443" s="110"/>
      <c r="CJ443" s="110"/>
      <c r="CK443" s="110"/>
      <c r="CL443" s="110"/>
      <c r="CM443" s="110"/>
      <c r="CN443" s="110"/>
      <c r="CO443" s="110"/>
      <c r="CP443" s="110"/>
      <c r="CQ443" s="110"/>
      <c r="CR443" s="110"/>
      <c r="CS443" s="110"/>
      <c r="CT443" s="110"/>
      <c r="CU443" s="110"/>
      <c r="CV443" s="110"/>
      <c r="CW443" s="110"/>
    </row>
    <row r="444" spans="1:101" x14ac:dyDescent="0.25">
      <c r="A444" s="110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  <c r="BD444" s="110"/>
      <c r="BE444" s="110"/>
      <c r="BF444" s="110"/>
      <c r="BG444" s="110"/>
      <c r="BH444" s="110"/>
      <c r="BI444" s="110"/>
      <c r="BJ444" s="110"/>
      <c r="BK444" s="110"/>
      <c r="BL444" s="110"/>
      <c r="BM444" s="110"/>
      <c r="BN444" s="110"/>
      <c r="BO444" s="110"/>
      <c r="BP444" s="110"/>
      <c r="BQ444" s="110"/>
      <c r="BR444" s="110"/>
      <c r="BS444" s="110"/>
      <c r="BT444" s="110"/>
      <c r="BU444" s="110"/>
      <c r="BV444" s="110"/>
      <c r="BW444" s="110"/>
      <c r="BX444" s="110"/>
      <c r="BY444" s="110"/>
      <c r="BZ444" s="110"/>
      <c r="CA444" s="110"/>
      <c r="CB444" s="110"/>
      <c r="CC444" s="110"/>
      <c r="CD444" s="110"/>
      <c r="CE444" s="110"/>
      <c r="CF444" s="110"/>
      <c r="CG444" s="110"/>
      <c r="CH444" s="110"/>
      <c r="CI444" s="110"/>
      <c r="CJ444" s="110"/>
      <c r="CK444" s="110"/>
      <c r="CL444" s="110"/>
      <c r="CM444" s="110"/>
      <c r="CN444" s="110"/>
      <c r="CO444" s="110"/>
      <c r="CP444" s="110"/>
      <c r="CQ444" s="110"/>
      <c r="CR444" s="110"/>
      <c r="CS444" s="110"/>
      <c r="CT444" s="110"/>
      <c r="CU444" s="110"/>
      <c r="CV444" s="110"/>
      <c r="CW444" s="110"/>
    </row>
    <row r="445" spans="1:101" x14ac:dyDescent="0.25">
      <c r="A445" s="110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110"/>
      <c r="AY445" s="110"/>
      <c r="AZ445" s="110"/>
      <c r="BA445" s="110"/>
      <c r="BB445" s="110"/>
      <c r="BC445" s="110"/>
      <c r="BD445" s="110"/>
      <c r="BE445" s="110"/>
      <c r="BF445" s="110"/>
      <c r="BG445" s="110"/>
      <c r="BH445" s="110"/>
      <c r="BI445" s="110"/>
      <c r="BJ445" s="110"/>
      <c r="BK445" s="110"/>
      <c r="BL445" s="110"/>
      <c r="BM445" s="110"/>
      <c r="BN445" s="110"/>
      <c r="BO445" s="110"/>
      <c r="BP445" s="110"/>
      <c r="BQ445" s="110"/>
      <c r="BR445" s="110"/>
      <c r="BS445" s="110"/>
      <c r="BT445" s="110"/>
      <c r="BU445" s="110"/>
      <c r="BV445" s="110"/>
      <c r="BW445" s="110"/>
      <c r="BX445" s="110"/>
      <c r="BY445" s="110"/>
      <c r="BZ445" s="110"/>
      <c r="CA445" s="110"/>
      <c r="CB445" s="110"/>
      <c r="CC445" s="110"/>
      <c r="CD445" s="110"/>
      <c r="CE445" s="110"/>
      <c r="CF445" s="110"/>
      <c r="CG445" s="110"/>
      <c r="CH445" s="110"/>
      <c r="CI445" s="110"/>
      <c r="CJ445" s="110"/>
      <c r="CK445" s="110"/>
      <c r="CL445" s="110"/>
      <c r="CM445" s="110"/>
      <c r="CN445" s="110"/>
      <c r="CO445" s="110"/>
      <c r="CP445" s="110"/>
      <c r="CQ445" s="110"/>
      <c r="CR445" s="110"/>
      <c r="CS445" s="110"/>
      <c r="CT445" s="110"/>
      <c r="CU445" s="110"/>
      <c r="CV445" s="110"/>
      <c r="CW445" s="110"/>
    </row>
    <row r="446" spans="1:101" x14ac:dyDescent="0.25">
      <c r="A446" s="110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0"/>
      <c r="BB446" s="110"/>
      <c r="BC446" s="110"/>
      <c r="BD446" s="110"/>
      <c r="BE446" s="110"/>
      <c r="BF446" s="110"/>
      <c r="BG446" s="110"/>
      <c r="BH446" s="110"/>
      <c r="BI446" s="110"/>
      <c r="BJ446" s="110"/>
      <c r="BK446" s="110"/>
      <c r="BL446" s="110"/>
      <c r="BM446" s="110"/>
      <c r="BN446" s="110"/>
      <c r="BO446" s="110"/>
      <c r="BP446" s="110"/>
      <c r="BQ446" s="110"/>
      <c r="BR446" s="110"/>
      <c r="BS446" s="110"/>
      <c r="BT446" s="110"/>
      <c r="BU446" s="110"/>
      <c r="BV446" s="110"/>
      <c r="BW446" s="110"/>
      <c r="BX446" s="110"/>
      <c r="BY446" s="110"/>
      <c r="BZ446" s="110"/>
      <c r="CA446" s="110"/>
      <c r="CB446" s="110"/>
      <c r="CC446" s="110"/>
      <c r="CD446" s="110"/>
      <c r="CE446" s="110"/>
      <c r="CF446" s="110"/>
      <c r="CG446" s="110"/>
      <c r="CH446" s="110"/>
      <c r="CI446" s="110"/>
      <c r="CJ446" s="110"/>
      <c r="CK446" s="110"/>
      <c r="CL446" s="110"/>
      <c r="CM446" s="110"/>
      <c r="CN446" s="110"/>
      <c r="CO446" s="110"/>
      <c r="CP446" s="110"/>
      <c r="CQ446" s="110"/>
      <c r="CR446" s="110"/>
      <c r="CS446" s="110"/>
      <c r="CT446" s="110"/>
      <c r="CU446" s="110"/>
      <c r="CV446" s="110"/>
      <c r="CW446" s="110"/>
    </row>
    <row r="447" spans="1:101" x14ac:dyDescent="0.25">
      <c r="A447" s="110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  <c r="BD447" s="110"/>
      <c r="BE447" s="110"/>
      <c r="BF447" s="110"/>
      <c r="BG447" s="110"/>
      <c r="BH447" s="110"/>
      <c r="BI447" s="110"/>
      <c r="BJ447" s="110"/>
      <c r="BK447" s="110"/>
      <c r="BL447" s="110"/>
      <c r="BM447" s="110"/>
      <c r="BN447" s="110"/>
      <c r="BO447" s="110"/>
      <c r="BP447" s="110"/>
      <c r="BQ447" s="110"/>
      <c r="BR447" s="110"/>
      <c r="BS447" s="110"/>
      <c r="BT447" s="110"/>
      <c r="BU447" s="110"/>
      <c r="BV447" s="110"/>
      <c r="BW447" s="110"/>
      <c r="BX447" s="110"/>
      <c r="BY447" s="110"/>
      <c r="BZ447" s="110"/>
      <c r="CA447" s="110"/>
      <c r="CB447" s="110"/>
      <c r="CC447" s="110"/>
      <c r="CD447" s="110"/>
      <c r="CE447" s="110"/>
      <c r="CF447" s="110"/>
      <c r="CG447" s="110"/>
      <c r="CH447" s="110"/>
      <c r="CI447" s="110"/>
      <c r="CJ447" s="110"/>
      <c r="CK447" s="110"/>
      <c r="CL447" s="110"/>
      <c r="CM447" s="110"/>
      <c r="CN447" s="110"/>
      <c r="CO447" s="110"/>
      <c r="CP447" s="110"/>
      <c r="CQ447" s="110"/>
      <c r="CR447" s="110"/>
      <c r="CS447" s="110"/>
      <c r="CT447" s="110"/>
      <c r="CU447" s="110"/>
      <c r="CV447" s="110"/>
      <c r="CW447" s="110"/>
    </row>
    <row r="448" spans="1:101" x14ac:dyDescent="0.25">
      <c r="A448" s="110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10"/>
      <c r="BF448" s="110"/>
      <c r="BG448" s="110"/>
      <c r="BH448" s="110"/>
      <c r="BI448" s="110"/>
      <c r="BJ448" s="110"/>
      <c r="BK448" s="110"/>
      <c r="BL448" s="110"/>
      <c r="BM448" s="110"/>
      <c r="BN448" s="110"/>
      <c r="BO448" s="110"/>
      <c r="BP448" s="110"/>
      <c r="BQ448" s="110"/>
      <c r="BR448" s="110"/>
      <c r="BS448" s="110"/>
      <c r="BT448" s="110"/>
      <c r="BU448" s="110"/>
      <c r="BV448" s="110"/>
      <c r="BW448" s="110"/>
      <c r="BX448" s="110"/>
      <c r="BY448" s="110"/>
      <c r="BZ448" s="110"/>
      <c r="CA448" s="110"/>
      <c r="CB448" s="110"/>
      <c r="CC448" s="110"/>
      <c r="CD448" s="110"/>
      <c r="CE448" s="110"/>
      <c r="CF448" s="110"/>
      <c r="CG448" s="110"/>
      <c r="CH448" s="110"/>
      <c r="CI448" s="110"/>
      <c r="CJ448" s="110"/>
      <c r="CK448" s="110"/>
      <c r="CL448" s="110"/>
      <c r="CM448" s="110"/>
      <c r="CN448" s="110"/>
      <c r="CO448" s="110"/>
      <c r="CP448" s="110"/>
      <c r="CQ448" s="110"/>
      <c r="CR448" s="110"/>
      <c r="CS448" s="110"/>
      <c r="CT448" s="110"/>
      <c r="CU448" s="110"/>
      <c r="CV448" s="110"/>
      <c r="CW448" s="110"/>
    </row>
    <row r="449" spans="1:101" x14ac:dyDescent="0.25">
      <c r="A449" s="110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  <c r="BH449" s="110"/>
      <c r="BI449" s="110"/>
      <c r="BJ449" s="110"/>
      <c r="BK449" s="110"/>
      <c r="BL449" s="110"/>
      <c r="BM449" s="110"/>
      <c r="BN449" s="110"/>
      <c r="BO449" s="110"/>
      <c r="BP449" s="110"/>
      <c r="BQ449" s="110"/>
      <c r="BR449" s="110"/>
      <c r="BS449" s="110"/>
      <c r="BT449" s="110"/>
      <c r="BU449" s="110"/>
      <c r="BV449" s="110"/>
      <c r="BW449" s="110"/>
      <c r="BX449" s="110"/>
      <c r="BY449" s="110"/>
      <c r="BZ449" s="110"/>
      <c r="CA449" s="110"/>
      <c r="CB449" s="110"/>
      <c r="CC449" s="110"/>
      <c r="CD449" s="110"/>
      <c r="CE449" s="110"/>
      <c r="CF449" s="110"/>
      <c r="CG449" s="110"/>
      <c r="CH449" s="110"/>
      <c r="CI449" s="110"/>
      <c r="CJ449" s="110"/>
      <c r="CK449" s="110"/>
      <c r="CL449" s="110"/>
      <c r="CM449" s="110"/>
      <c r="CN449" s="110"/>
      <c r="CO449" s="110"/>
      <c r="CP449" s="110"/>
      <c r="CQ449" s="110"/>
      <c r="CR449" s="110"/>
      <c r="CS449" s="110"/>
      <c r="CT449" s="110"/>
      <c r="CU449" s="110"/>
      <c r="CV449" s="110"/>
      <c r="CW449" s="110"/>
    </row>
    <row r="450" spans="1:101" x14ac:dyDescent="0.25">
      <c r="A450" s="110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  <c r="BH450" s="110"/>
      <c r="BI450" s="110"/>
      <c r="BJ450" s="110"/>
      <c r="BK450" s="110"/>
      <c r="BL450" s="110"/>
      <c r="BM450" s="110"/>
      <c r="BN450" s="110"/>
      <c r="BO450" s="110"/>
      <c r="BP450" s="110"/>
      <c r="BQ450" s="110"/>
      <c r="BR450" s="110"/>
      <c r="BS450" s="110"/>
      <c r="BT450" s="110"/>
      <c r="BU450" s="110"/>
      <c r="BV450" s="110"/>
      <c r="BW450" s="110"/>
      <c r="BX450" s="110"/>
      <c r="BY450" s="110"/>
      <c r="BZ450" s="110"/>
      <c r="CA450" s="110"/>
      <c r="CB450" s="110"/>
      <c r="CC450" s="110"/>
      <c r="CD450" s="110"/>
      <c r="CE450" s="110"/>
      <c r="CF450" s="110"/>
      <c r="CG450" s="110"/>
      <c r="CH450" s="110"/>
      <c r="CI450" s="110"/>
      <c r="CJ450" s="110"/>
      <c r="CK450" s="110"/>
      <c r="CL450" s="110"/>
      <c r="CM450" s="110"/>
      <c r="CN450" s="110"/>
      <c r="CO450" s="110"/>
      <c r="CP450" s="110"/>
      <c r="CQ450" s="110"/>
      <c r="CR450" s="110"/>
      <c r="CS450" s="110"/>
      <c r="CT450" s="110"/>
      <c r="CU450" s="110"/>
      <c r="CV450" s="110"/>
      <c r="CW450" s="110"/>
    </row>
    <row r="451" spans="1:101" x14ac:dyDescent="0.25">
      <c r="A451" s="110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10"/>
      <c r="BF451" s="110"/>
      <c r="BG451" s="110"/>
      <c r="BH451" s="110"/>
      <c r="BI451" s="110"/>
      <c r="BJ451" s="110"/>
      <c r="BK451" s="110"/>
      <c r="BL451" s="110"/>
      <c r="BM451" s="110"/>
      <c r="BN451" s="110"/>
      <c r="BO451" s="110"/>
      <c r="BP451" s="110"/>
      <c r="BQ451" s="110"/>
      <c r="BR451" s="110"/>
      <c r="BS451" s="110"/>
      <c r="BT451" s="110"/>
      <c r="BU451" s="110"/>
      <c r="BV451" s="110"/>
      <c r="BW451" s="110"/>
      <c r="BX451" s="110"/>
      <c r="BY451" s="110"/>
      <c r="BZ451" s="110"/>
      <c r="CA451" s="110"/>
      <c r="CB451" s="110"/>
      <c r="CC451" s="110"/>
      <c r="CD451" s="110"/>
      <c r="CE451" s="110"/>
      <c r="CF451" s="110"/>
      <c r="CG451" s="110"/>
      <c r="CH451" s="110"/>
      <c r="CI451" s="110"/>
      <c r="CJ451" s="110"/>
      <c r="CK451" s="110"/>
      <c r="CL451" s="110"/>
      <c r="CM451" s="110"/>
      <c r="CN451" s="110"/>
      <c r="CO451" s="110"/>
      <c r="CP451" s="110"/>
      <c r="CQ451" s="110"/>
      <c r="CR451" s="110"/>
      <c r="CS451" s="110"/>
      <c r="CT451" s="110"/>
      <c r="CU451" s="110"/>
      <c r="CV451" s="110"/>
      <c r="CW451" s="110"/>
    </row>
    <row r="452" spans="1:101" x14ac:dyDescent="0.25">
      <c r="A452" s="110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  <c r="BD452" s="110"/>
      <c r="BE452" s="110"/>
      <c r="BF452" s="110"/>
      <c r="BG452" s="110"/>
      <c r="BH452" s="110"/>
      <c r="BI452" s="110"/>
      <c r="BJ452" s="110"/>
      <c r="BK452" s="110"/>
      <c r="BL452" s="110"/>
      <c r="BM452" s="110"/>
      <c r="BN452" s="110"/>
      <c r="BO452" s="110"/>
      <c r="BP452" s="110"/>
      <c r="BQ452" s="110"/>
      <c r="BR452" s="110"/>
      <c r="BS452" s="110"/>
      <c r="BT452" s="110"/>
      <c r="BU452" s="110"/>
      <c r="BV452" s="110"/>
      <c r="BW452" s="110"/>
      <c r="BX452" s="110"/>
      <c r="BY452" s="110"/>
      <c r="BZ452" s="110"/>
      <c r="CA452" s="110"/>
      <c r="CB452" s="110"/>
      <c r="CC452" s="110"/>
      <c r="CD452" s="110"/>
      <c r="CE452" s="110"/>
      <c r="CF452" s="110"/>
      <c r="CG452" s="110"/>
      <c r="CH452" s="110"/>
      <c r="CI452" s="110"/>
      <c r="CJ452" s="110"/>
      <c r="CK452" s="110"/>
      <c r="CL452" s="110"/>
      <c r="CM452" s="110"/>
      <c r="CN452" s="110"/>
      <c r="CO452" s="110"/>
      <c r="CP452" s="110"/>
      <c r="CQ452" s="110"/>
      <c r="CR452" s="110"/>
      <c r="CS452" s="110"/>
      <c r="CT452" s="110"/>
      <c r="CU452" s="110"/>
      <c r="CV452" s="110"/>
      <c r="CW452" s="110"/>
    </row>
    <row r="453" spans="1:101" x14ac:dyDescent="0.25">
      <c r="A453" s="110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10"/>
      <c r="BF453" s="110"/>
      <c r="BG453" s="110"/>
      <c r="BH453" s="110"/>
      <c r="BI453" s="110"/>
      <c r="BJ453" s="110"/>
      <c r="BK453" s="110"/>
      <c r="BL453" s="110"/>
      <c r="BM453" s="110"/>
      <c r="BN453" s="110"/>
      <c r="BO453" s="110"/>
      <c r="BP453" s="110"/>
      <c r="BQ453" s="110"/>
      <c r="BR453" s="110"/>
      <c r="BS453" s="110"/>
      <c r="BT453" s="110"/>
      <c r="BU453" s="110"/>
      <c r="BV453" s="110"/>
      <c r="BW453" s="110"/>
      <c r="BX453" s="110"/>
      <c r="BY453" s="110"/>
      <c r="BZ453" s="110"/>
      <c r="CA453" s="110"/>
      <c r="CB453" s="110"/>
      <c r="CC453" s="110"/>
      <c r="CD453" s="110"/>
      <c r="CE453" s="110"/>
      <c r="CF453" s="110"/>
      <c r="CG453" s="110"/>
      <c r="CH453" s="110"/>
      <c r="CI453" s="110"/>
      <c r="CJ453" s="110"/>
      <c r="CK453" s="110"/>
      <c r="CL453" s="110"/>
      <c r="CM453" s="110"/>
      <c r="CN453" s="110"/>
      <c r="CO453" s="110"/>
      <c r="CP453" s="110"/>
      <c r="CQ453" s="110"/>
      <c r="CR453" s="110"/>
      <c r="CS453" s="110"/>
      <c r="CT453" s="110"/>
      <c r="CU453" s="110"/>
      <c r="CV453" s="110"/>
      <c r="CW453" s="110"/>
    </row>
    <row r="454" spans="1:101" x14ac:dyDescent="0.25">
      <c r="A454" s="110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10"/>
      <c r="BF454" s="110"/>
      <c r="BG454" s="110"/>
      <c r="BH454" s="110"/>
      <c r="BI454" s="110"/>
      <c r="BJ454" s="110"/>
      <c r="BK454" s="110"/>
      <c r="BL454" s="110"/>
      <c r="BM454" s="110"/>
      <c r="BN454" s="110"/>
      <c r="BO454" s="110"/>
      <c r="BP454" s="110"/>
      <c r="BQ454" s="110"/>
      <c r="BR454" s="110"/>
      <c r="BS454" s="110"/>
      <c r="BT454" s="110"/>
      <c r="BU454" s="110"/>
      <c r="BV454" s="110"/>
      <c r="BW454" s="110"/>
      <c r="BX454" s="110"/>
      <c r="BY454" s="110"/>
      <c r="BZ454" s="110"/>
      <c r="CA454" s="110"/>
      <c r="CB454" s="110"/>
      <c r="CC454" s="110"/>
      <c r="CD454" s="110"/>
      <c r="CE454" s="110"/>
      <c r="CF454" s="110"/>
      <c r="CG454" s="110"/>
      <c r="CH454" s="110"/>
      <c r="CI454" s="110"/>
      <c r="CJ454" s="110"/>
      <c r="CK454" s="110"/>
      <c r="CL454" s="110"/>
      <c r="CM454" s="110"/>
      <c r="CN454" s="110"/>
      <c r="CO454" s="110"/>
      <c r="CP454" s="110"/>
      <c r="CQ454" s="110"/>
      <c r="CR454" s="110"/>
      <c r="CS454" s="110"/>
      <c r="CT454" s="110"/>
      <c r="CU454" s="110"/>
      <c r="CV454" s="110"/>
      <c r="CW454" s="110"/>
    </row>
    <row r="455" spans="1:101" x14ac:dyDescent="0.25">
      <c r="A455" s="110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10"/>
      <c r="BF455" s="110"/>
      <c r="BG455" s="110"/>
      <c r="BH455" s="110"/>
      <c r="BI455" s="110"/>
      <c r="BJ455" s="110"/>
      <c r="BK455" s="110"/>
      <c r="BL455" s="110"/>
      <c r="BM455" s="110"/>
      <c r="BN455" s="110"/>
      <c r="BO455" s="110"/>
      <c r="BP455" s="110"/>
      <c r="BQ455" s="110"/>
      <c r="BR455" s="110"/>
      <c r="BS455" s="110"/>
      <c r="BT455" s="110"/>
      <c r="BU455" s="110"/>
      <c r="BV455" s="110"/>
      <c r="BW455" s="110"/>
      <c r="BX455" s="110"/>
      <c r="BY455" s="110"/>
      <c r="BZ455" s="110"/>
      <c r="CA455" s="110"/>
      <c r="CB455" s="110"/>
      <c r="CC455" s="110"/>
      <c r="CD455" s="110"/>
      <c r="CE455" s="110"/>
      <c r="CF455" s="110"/>
      <c r="CG455" s="110"/>
      <c r="CH455" s="110"/>
      <c r="CI455" s="110"/>
      <c r="CJ455" s="110"/>
      <c r="CK455" s="110"/>
      <c r="CL455" s="110"/>
      <c r="CM455" s="110"/>
      <c r="CN455" s="110"/>
      <c r="CO455" s="110"/>
      <c r="CP455" s="110"/>
      <c r="CQ455" s="110"/>
      <c r="CR455" s="110"/>
      <c r="CS455" s="110"/>
      <c r="CT455" s="110"/>
      <c r="CU455" s="110"/>
      <c r="CV455" s="110"/>
      <c r="CW455" s="110"/>
    </row>
    <row r="456" spans="1:101" x14ac:dyDescent="0.25">
      <c r="A456" s="110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10"/>
      <c r="BF456" s="110"/>
      <c r="BG456" s="110"/>
      <c r="BH456" s="110"/>
      <c r="BI456" s="110"/>
      <c r="BJ456" s="110"/>
      <c r="BK456" s="110"/>
      <c r="BL456" s="110"/>
      <c r="BM456" s="110"/>
      <c r="BN456" s="110"/>
      <c r="BO456" s="110"/>
      <c r="BP456" s="110"/>
      <c r="BQ456" s="110"/>
      <c r="BR456" s="110"/>
      <c r="BS456" s="110"/>
      <c r="BT456" s="110"/>
      <c r="BU456" s="110"/>
      <c r="BV456" s="110"/>
      <c r="BW456" s="110"/>
      <c r="BX456" s="110"/>
      <c r="BY456" s="110"/>
      <c r="BZ456" s="110"/>
      <c r="CA456" s="110"/>
      <c r="CB456" s="110"/>
      <c r="CC456" s="110"/>
      <c r="CD456" s="110"/>
      <c r="CE456" s="110"/>
      <c r="CF456" s="110"/>
      <c r="CG456" s="110"/>
      <c r="CH456" s="110"/>
      <c r="CI456" s="110"/>
      <c r="CJ456" s="110"/>
      <c r="CK456" s="110"/>
      <c r="CL456" s="110"/>
      <c r="CM456" s="110"/>
      <c r="CN456" s="110"/>
      <c r="CO456" s="110"/>
      <c r="CP456" s="110"/>
      <c r="CQ456" s="110"/>
      <c r="CR456" s="110"/>
      <c r="CS456" s="110"/>
      <c r="CT456" s="110"/>
      <c r="CU456" s="110"/>
      <c r="CV456" s="110"/>
      <c r="CW456" s="110"/>
    </row>
    <row r="457" spans="1:101" x14ac:dyDescent="0.25">
      <c r="A457" s="110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10"/>
      <c r="BF457" s="110"/>
      <c r="BG457" s="110"/>
      <c r="BH457" s="110"/>
      <c r="BI457" s="110"/>
      <c r="BJ457" s="110"/>
      <c r="BK457" s="110"/>
      <c r="BL457" s="110"/>
      <c r="BM457" s="110"/>
      <c r="BN457" s="110"/>
      <c r="BO457" s="110"/>
      <c r="BP457" s="110"/>
      <c r="BQ457" s="110"/>
      <c r="BR457" s="110"/>
      <c r="BS457" s="110"/>
      <c r="BT457" s="110"/>
      <c r="BU457" s="110"/>
      <c r="BV457" s="110"/>
      <c r="BW457" s="110"/>
      <c r="BX457" s="110"/>
      <c r="BY457" s="110"/>
      <c r="BZ457" s="110"/>
      <c r="CA457" s="110"/>
      <c r="CB457" s="110"/>
      <c r="CC457" s="110"/>
      <c r="CD457" s="110"/>
      <c r="CE457" s="110"/>
      <c r="CF457" s="110"/>
      <c r="CG457" s="110"/>
      <c r="CH457" s="110"/>
      <c r="CI457" s="110"/>
      <c r="CJ457" s="110"/>
      <c r="CK457" s="110"/>
      <c r="CL457" s="110"/>
      <c r="CM457" s="110"/>
      <c r="CN457" s="110"/>
      <c r="CO457" s="110"/>
      <c r="CP457" s="110"/>
      <c r="CQ457" s="110"/>
      <c r="CR457" s="110"/>
      <c r="CS457" s="110"/>
      <c r="CT457" s="110"/>
      <c r="CU457" s="110"/>
      <c r="CV457" s="110"/>
      <c r="CW457" s="110"/>
    </row>
    <row r="458" spans="1:101" x14ac:dyDescent="0.25">
      <c r="A458" s="110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10"/>
      <c r="BF458" s="110"/>
      <c r="BG458" s="110"/>
      <c r="BH458" s="110"/>
      <c r="BI458" s="110"/>
      <c r="BJ458" s="110"/>
      <c r="BK458" s="110"/>
      <c r="BL458" s="110"/>
      <c r="BM458" s="110"/>
      <c r="BN458" s="110"/>
      <c r="BO458" s="110"/>
      <c r="BP458" s="110"/>
      <c r="BQ458" s="110"/>
      <c r="BR458" s="110"/>
      <c r="BS458" s="110"/>
      <c r="BT458" s="110"/>
      <c r="BU458" s="110"/>
      <c r="BV458" s="110"/>
      <c r="BW458" s="110"/>
      <c r="BX458" s="110"/>
      <c r="BY458" s="110"/>
      <c r="BZ458" s="110"/>
      <c r="CA458" s="110"/>
      <c r="CB458" s="110"/>
      <c r="CC458" s="110"/>
      <c r="CD458" s="110"/>
      <c r="CE458" s="110"/>
      <c r="CF458" s="110"/>
      <c r="CG458" s="110"/>
      <c r="CH458" s="110"/>
      <c r="CI458" s="110"/>
      <c r="CJ458" s="110"/>
      <c r="CK458" s="110"/>
      <c r="CL458" s="110"/>
      <c r="CM458" s="110"/>
      <c r="CN458" s="110"/>
      <c r="CO458" s="110"/>
      <c r="CP458" s="110"/>
      <c r="CQ458" s="110"/>
      <c r="CR458" s="110"/>
      <c r="CS458" s="110"/>
      <c r="CT458" s="110"/>
      <c r="CU458" s="110"/>
      <c r="CV458" s="110"/>
      <c r="CW458" s="110"/>
    </row>
    <row r="459" spans="1:101" x14ac:dyDescent="0.25">
      <c r="A459" s="110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10"/>
      <c r="BF459" s="110"/>
      <c r="BG459" s="110"/>
      <c r="BH459" s="110"/>
      <c r="BI459" s="110"/>
      <c r="BJ459" s="110"/>
      <c r="BK459" s="110"/>
      <c r="BL459" s="110"/>
      <c r="BM459" s="110"/>
      <c r="BN459" s="110"/>
      <c r="BO459" s="110"/>
      <c r="BP459" s="110"/>
      <c r="BQ459" s="110"/>
      <c r="BR459" s="110"/>
      <c r="BS459" s="110"/>
      <c r="BT459" s="110"/>
      <c r="BU459" s="110"/>
      <c r="BV459" s="110"/>
      <c r="BW459" s="110"/>
      <c r="BX459" s="110"/>
      <c r="BY459" s="110"/>
      <c r="BZ459" s="110"/>
      <c r="CA459" s="110"/>
      <c r="CB459" s="110"/>
      <c r="CC459" s="110"/>
      <c r="CD459" s="110"/>
      <c r="CE459" s="110"/>
      <c r="CF459" s="110"/>
      <c r="CG459" s="110"/>
      <c r="CH459" s="110"/>
      <c r="CI459" s="110"/>
      <c r="CJ459" s="110"/>
      <c r="CK459" s="110"/>
      <c r="CL459" s="110"/>
      <c r="CM459" s="110"/>
      <c r="CN459" s="110"/>
      <c r="CO459" s="110"/>
      <c r="CP459" s="110"/>
      <c r="CQ459" s="110"/>
      <c r="CR459" s="110"/>
      <c r="CS459" s="110"/>
      <c r="CT459" s="110"/>
      <c r="CU459" s="110"/>
      <c r="CV459" s="110"/>
      <c r="CW459" s="110"/>
    </row>
    <row r="460" spans="1:101" x14ac:dyDescent="0.25">
      <c r="A460" s="110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10"/>
      <c r="BF460" s="110"/>
      <c r="BG460" s="110"/>
      <c r="BH460" s="110"/>
      <c r="BI460" s="110"/>
      <c r="BJ460" s="110"/>
      <c r="BK460" s="110"/>
      <c r="BL460" s="110"/>
      <c r="BM460" s="110"/>
      <c r="BN460" s="110"/>
      <c r="BO460" s="110"/>
      <c r="BP460" s="110"/>
      <c r="BQ460" s="110"/>
      <c r="BR460" s="110"/>
      <c r="BS460" s="110"/>
      <c r="BT460" s="110"/>
      <c r="BU460" s="110"/>
      <c r="BV460" s="110"/>
      <c r="BW460" s="110"/>
      <c r="BX460" s="110"/>
      <c r="BY460" s="110"/>
      <c r="BZ460" s="110"/>
      <c r="CA460" s="110"/>
      <c r="CB460" s="110"/>
      <c r="CC460" s="110"/>
      <c r="CD460" s="110"/>
      <c r="CE460" s="110"/>
      <c r="CF460" s="110"/>
      <c r="CG460" s="110"/>
      <c r="CH460" s="110"/>
      <c r="CI460" s="110"/>
      <c r="CJ460" s="110"/>
      <c r="CK460" s="110"/>
      <c r="CL460" s="110"/>
      <c r="CM460" s="110"/>
      <c r="CN460" s="110"/>
      <c r="CO460" s="110"/>
      <c r="CP460" s="110"/>
      <c r="CQ460" s="110"/>
      <c r="CR460" s="110"/>
      <c r="CS460" s="110"/>
      <c r="CT460" s="110"/>
      <c r="CU460" s="110"/>
      <c r="CV460" s="110"/>
      <c r="CW460" s="110"/>
    </row>
    <row r="461" spans="1:101" x14ac:dyDescent="0.25">
      <c r="A461" s="110"/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10"/>
      <c r="BF461" s="110"/>
      <c r="BG461" s="110"/>
      <c r="BH461" s="110"/>
      <c r="BI461" s="110"/>
      <c r="BJ461" s="110"/>
      <c r="BK461" s="110"/>
      <c r="BL461" s="110"/>
      <c r="BM461" s="110"/>
      <c r="BN461" s="110"/>
      <c r="BO461" s="110"/>
      <c r="BP461" s="110"/>
      <c r="BQ461" s="110"/>
      <c r="BR461" s="110"/>
      <c r="BS461" s="110"/>
      <c r="BT461" s="110"/>
      <c r="BU461" s="110"/>
      <c r="BV461" s="110"/>
      <c r="BW461" s="110"/>
      <c r="BX461" s="110"/>
      <c r="BY461" s="110"/>
      <c r="BZ461" s="110"/>
      <c r="CA461" s="110"/>
      <c r="CB461" s="110"/>
      <c r="CC461" s="110"/>
      <c r="CD461" s="110"/>
      <c r="CE461" s="110"/>
      <c r="CF461" s="110"/>
      <c r="CG461" s="110"/>
      <c r="CH461" s="110"/>
      <c r="CI461" s="110"/>
      <c r="CJ461" s="110"/>
      <c r="CK461" s="110"/>
      <c r="CL461" s="110"/>
      <c r="CM461" s="110"/>
      <c r="CN461" s="110"/>
      <c r="CO461" s="110"/>
      <c r="CP461" s="110"/>
      <c r="CQ461" s="110"/>
      <c r="CR461" s="110"/>
      <c r="CS461" s="110"/>
      <c r="CT461" s="110"/>
      <c r="CU461" s="110"/>
      <c r="CV461" s="110"/>
      <c r="CW461" s="110"/>
    </row>
    <row r="462" spans="1:101" x14ac:dyDescent="0.25">
      <c r="A462" s="110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10"/>
      <c r="BF462" s="110"/>
      <c r="BG462" s="110"/>
      <c r="BH462" s="110"/>
      <c r="BI462" s="110"/>
      <c r="BJ462" s="110"/>
      <c r="BK462" s="110"/>
      <c r="BL462" s="110"/>
      <c r="BM462" s="110"/>
      <c r="BN462" s="110"/>
      <c r="BO462" s="110"/>
      <c r="BP462" s="110"/>
      <c r="BQ462" s="110"/>
      <c r="BR462" s="110"/>
      <c r="BS462" s="110"/>
      <c r="BT462" s="110"/>
      <c r="BU462" s="110"/>
      <c r="BV462" s="110"/>
      <c r="BW462" s="110"/>
      <c r="BX462" s="110"/>
      <c r="BY462" s="110"/>
      <c r="BZ462" s="110"/>
      <c r="CA462" s="110"/>
      <c r="CB462" s="110"/>
      <c r="CC462" s="110"/>
      <c r="CD462" s="110"/>
      <c r="CE462" s="110"/>
      <c r="CF462" s="110"/>
      <c r="CG462" s="110"/>
      <c r="CH462" s="110"/>
      <c r="CI462" s="110"/>
      <c r="CJ462" s="110"/>
      <c r="CK462" s="110"/>
      <c r="CL462" s="110"/>
      <c r="CM462" s="110"/>
      <c r="CN462" s="110"/>
      <c r="CO462" s="110"/>
      <c r="CP462" s="110"/>
      <c r="CQ462" s="110"/>
      <c r="CR462" s="110"/>
      <c r="CS462" s="110"/>
      <c r="CT462" s="110"/>
      <c r="CU462" s="110"/>
      <c r="CV462" s="110"/>
      <c r="CW462" s="110"/>
    </row>
    <row r="463" spans="1:101" x14ac:dyDescent="0.25">
      <c r="A463" s="110"/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10"/>
      <c r="BF463" s="110"/>
      <c r="BG463" s="110"/>
      <c r="BH463" s="110"/>
      <c r="BI463" s="110"/>
      <c r="BJ463" s="110"/>
      <c r="BK463" s="110"/>
      <c r="BL463" s="110"/>
      <c r="BM463" s="110"/>
      <c r="BN463" s="110"/>
      <c r="BO463" s="110"/>
      <c r="BP463" s="110"/>
      <c r="BQ463" s="110"/>
      <c r="BR463" s="110"/>
      <c r="BS463" s="110"/>
      <c r="BT463" s="110"/>
      <c r="BU463" s="110"/>
      <c r="BV463" s="110"/>
      <c r="BW463" s="110"/>
      <c r="BX463" s="110"/>
      <c r="BY463" s="110"/>
      <c r="BZ463" s="110"/>
      <c r="CA463" s="110"/>
      <c r="CB463" s="110"/>
      <c r="CC463" s="110"/>
      <c r="CD463" s="110"/>
      <c r="CE463" s="110"/>
      <c r="CF463" s="110"/>
      <c r="CG463" s="110"/>
      <c r="CH463" s="110"/>
      <c r="CI463" s="110"/>
      <c r="CJ463" s="110"/>
      <c r="CK463" s="110"/>
      <c r="CL463" s="110"/>
      <c r="CM463" s="110"/>
      <c r="CN463" s="110"/>
      <c r="CO463" s="110"/>
      <c r="CP463" s="110"/>
      <c r="CQ463" s="110"/>
      <c r="CR463" s="110"/>
      <c r="CS463" s="110"/>
      <c r="CT463" s="110"/>
      <c r="CU463" s="110"/>
      <c r="CV463" s="110"/>
      <c r="CW463" s="110"/>
    </row>
    <row r="464" spans="1:101" x14ac:dyDescent="0.25">
      <c r="A464" s="110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10"/>
      <c r="BF464" s="110"/>
      <c r="BG464" s="110"/>
      <c r="BH464" s="110"/>
      <c r="BI464" s="110"/>
      <c r="BJ464" s="110"/>
      <c r="BK464" s="110"/>
      <c r="BL464" s="110"/>
      <c r="BM464" s="110"/>
      <c r="BN464" s="110"/>
      <c r="BO464" s="110"/>
      <c r="BP464" s="110"/>
      <c r="BQ464" s="110"/>
      <c r="BR464" s="110"/>
      <c r="BS464" s="110"/>
      <c r="BT464" s="110"/>
      <c r="BU464" s="110"/>
      <c r="BV464" s="110"/>
      <c r="BW464" s="110"/>
      <c r="BX464" s="110"/>
      <c r="BY464" s="110"/>
      <c r="BZ464" s="110"/>
      <c r="CA464" s="110"/>
      <c r="CB464" s="110"/>
      <c r="CC464" s="110"/>
      <c r="CD464" s="110"/>
      <c r="CE464" s="110"/>
      <c r="CF464" s="110"/>
      <c r="CG464" s="110"/>
      <c r="CH464" s="110"/>
      <c r="CI464" s="110"/>
      <c r="CJ464" s="110"/>
      <c r="CK464" s="110"/>
      <c r="CL464" s="110"/>
      <c r="CM464" s="110"/>
      <c r="CN464" s="110"/>
      <c r="CO464" s="110"/>
      <c r="CP464" s="110"/>
      <c r="CQ464" s="110"/>
      <c r="CR464" s="110"/>
      <c r="CS464" s="110"/>
      <c r="CT464" s="110"/>
      <c r="CU464" s="110"/>
      <c r="CV464" s="110"/>
      <c r="CW464" s="110"/>
    </row>
    <row r="465" spans="1:101" x14ac:dyDescent="0.25">
      <c r="A465" s="110"/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  <c r="BD465" s="110"/>
      <c r="BE465" s="110"/>
      <c r="BF465" s="110"/>
      <c r="BG465" s="110"/>
      <c r="BH465" s="110"/>
      <c r="BI465" s="110"/>
      <c r="BJ465" s="110"/>
      <c r="BK465" s="110"/>
      <c r="BL465" s="110"/>
      <c r="BM465" s="110"/>
      <c r="BN465" s="110"/>
      <c r="BO465" s="110"/>
      <c r="BP465" s="110"/>
      <c r="BQ465" s="110"/>
      <c r="BR465" s="110"/>
      <c r="BS465" s="110"/>
      <c r="BT465" s="110"/>
      <c r="BU465" s="110"/>
      <c r="BV465" s="110"/>
      <c r="BW465" s="110"/>
      <c r="BX465" s="110"/>
      <c r="BY465" s="110"/>
      <c r="BZ465" s="110"/>
      <c r="CA465" s="110"/>
      <c r="CB465" s="110"/>
      <c r="CC465" s="110"/>
      <c r="CD465" s="110"/>
      <c r="CE465" s="110"/>
      <c r="CF465" s="110"/>
      <c r="CG465" s="110"/>
      <c r="CH465" s="110"/>
      <c r="CI465" s="110"/>
      <c r="CJ465" s="110"/>
      <c r="CK465" s="110"/>
      <c r="CL465" s="110"/>
      <c r="CM465" s="110"/>
      <c r="CN465" s="110"/>
      <c r="CO465" s="110"/>
      <c r="CP465" s="110"/>
      <c r="CQ465" s="110"/>
      <c r="CR465" s="110"/>
      <c r="CS465" s="110"/>
      <c r="CT465" s="110"/>
      <c r="CU465" s="110"/>
      <c r="CV465" s="110"/>
      <c r="CW465" s="110"/>
    </row>
    <row r="466" spans="1:101" x14ac:dyDescent="0.25">
      <c r="A466" s="110"/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  <c r="BD466" s="110"/>
      <c r="BE466" s="110"/>
      <c r="BF466" s="110"/>
      <c r="BG466" s="110"/>
      <c r="BH466" s="110"/>
      <c r="BI466" s="110"/>
      <c r="BJ466" s="110"/>
      <c r="BK466" s="110"/>
      <c r="BL466" s="110"/>
      <c r="BM466" s="110"/>
      <c r="BN466" s="110"/>
      <c r="BO466" s="110"/>
      <c r="BP466" s="110"/>
      <c r="BQ466" s="110"/>
      <c r="BR466" s="110"/>
      <c r="BS466" s="110"/>
      <c r="BT466" s="110"/>
      <c r="BU466" s="110"/>
      <c r="BV466" s="110"/>
      <c r="BW466" s="110"/>
      <c r="BX466" s="110"/>
      <c r="BY466" s="110"/>
      <c r="BZ466" s="110"/>
      <c r="CA466" s="110"/>
      <c r="CB466" s="110"/>
      <c r="CC466" s="110"/>
      <c r="CD466" s="110"/>
      <c r="CE466" s="110"/>
      <c r="CF466" s="110"/>
      <c r="CG466" s="110"/>
      <c r="CH466" s="110"/>
      <c r="CI466" s="110"/>
      <c r="CJ466" s="110"/>
      <c r="CK466" s="110"/>
      <c r="CL466" s="110"/>
      <c r="CM466" s="110"/>
      <c r="CN466" s="110"/>
      <c r="CO466" s="110"/>
      <c r="CP466" s="110"/>
      <c r="CQ466" s="110"/>
      <c r="CR466" s="110"/>
      <c r="CS466" s="110"/>
      <c r="CT466" s="110"/>
      <c r="CU466" s="110"/>
      <c r="CV466" s="110"/>
      <c r="CW466" s="110"/>
    </row>
    <row r="467" spans="1:101" x14ac:dyDescent="0.25">
      <c r="A467" s="110"/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  <c r="BD467" s="110"/>
      <c r="BE467" s="110"/>
      <c r="BF467" s="110"/>
      <c r="BG467" s="110"/>
      <c r="BH467" s="110"/>
      <c r="BI467" s="110"/>
      <c r="BJ467" s="110"/>
      <c r="BK467" s="110"/>
      <c r="BL467" s="110"/>
      <c r="BM467" s="110"/>
      <c r="BN467" s="110"/>
      <c r="BO467" s="110"/>
      <c r="BP467" s="110"/>
      <c r="BQ467" s="110"/>
      <c r="BR467" s="110"/>
      <c r="BS467" s="110"/>
      <c r="BT467" s="110"/>
      <c r="BU467" s="110"/>
      <c r="BV467" s="110"/>
      <c r="BW467" s="110"/>
      <c r="BX467" s="110"/>
      <c r="BY467" s="110"/>
      <c r="BZ467" s="110"/>
      <c r="CA467" s="110"/>
      <c r="CB467" s="110"/>
      <c r="CC467" s="110"/>
      <c r="CD467" s="110"/>
      <c r="CE467" s="110"/>
      <c r="CF467" s="110"/>
      <c r="CG467" s="110"/>
      <c r="CH467" s="110"/>
      <c r="CI467" s="110"/>
      <c r="CJ467" s="110"/>
      <c r="CK467" s="110"/>
      <c r="CL467" s="110"/>
      <c r="CM467" s="110"/>
      <c r="CN467" s="110"/>
      <c r="CO467" s="110"/>
      <c r="CP467" s="110"/>
      <c r="CQ467" s="110"/>
      <c r="CR467" s="110"/>
      <c r="CS467" s="110"/>
      <c r="CT467" s="110"/>
      <c r="CU467" s="110"/>
      <c r="CV467" s="110"/>
      <c r="CW467" s="110"/>
    </row>
    <row r="468" spans="1:101" x14ac:dyDescent="0.25">
      <c r="A468" s="110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10"/>
      <c r="BF468" s="110"/>
      <c r="BG468" s="110"/>
      <c r="BH468" s="110"/>
      <c r="BI468" s="110"/>
      <c r="BJ468" s="110"/>
      <c r="BK468" s="110"/>
      <c r="BL468" s="110"/>
      <c r="BM468" s="110"/>
      <c r="BN468" s="110"/>
      <c r="BO468" s="110"/>
      <c r="BP468" s="110"/>
      <c r="BQ468" s="110"/>
      <c r="BR468" s="110"/>
      <c r="BS468" s="110"/>
      <c r="BT468" s="110"/>
      <c r="BU468" s="110"/>
      <c r="BV468" s="110"/>
      <c r="BW468" s="110"/>
      <c r="BX468" s="110"/>
      <c r="BY468" s="110"/>
      <c r="BZ468" s="110"/>
      <c r="CA468" s="110"/>
      <c r="CB468" s="110"/>
      <c r="CC468" s="110"/>
      <c r="CD468" s="110"/>
      <c r="CE468" s="110"/>
      <c r="CF468" s="110"/>
      <c r="CG468" s="110"/>
      <c r="CH468" s="110"/>
      <c r="CI468" s="110"/>
      <c r="CJ468" s="110"/>
      <c r="CK468" s="110"/>
      <c r="CL468" s="110"/>
      <c r="CM468" s="110"/>
      <c r="CN468" s="110"/>
      <c r="CO468" s="110"/>
      <c r="CP468" s="110"/>
      <c r="CQ468" s="110"/>
      <c r="CR468" s="110"/>
      <c r="CS468" s="110"/>
      <c r="CT468" s="110"/>
      <c r="CU468" s="110"/>
      <c r="CV468" s="110"/>
      <c r="CW468" s="110"/>
    </row>
    <row r="469" spans="1:101" x14ac:dyDescent="0.25">
      <c r="A469" s="110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10"/>
      <c r="BF469" s="110"/>
      <c r="BG469" s="110"/>
      <c r="BH469" s="110"/>
      <c r="BI469" s="110"/>
      <c r="BJ469" s="110"/>
      <c r="BK469" s="110"/>
      <c r="BL469" s="110"/>
      <c r="BM469" s="110"/>
      <c r="BN469" s="110"/>
      <c r="BO469" s="110"/>
      <c r="BP469" s="110"/>
      <c r="BQ469" s="110"/>
      <c r="BR469" s="110"/>
      <c r="BS469" s="110"/>
      <c r="BT469" s="110"/>
      <c r="BU469" s="110"/>
      <c r="BV469" s="110"/>
      <c r="BW469" s="110"/>
      <c r="BX469" s="110"/>
      <c r="BY469" s="110"/>
      <c r="BZ469" s="110"/>
      <c r="CA469" s="110"/>
      <c r="CB469" s="110"/>
      <c r="CC469" s="110"/>
      <c r="CD469" s="110"/>
      <c r="CE469" s="110"/>
      <c r="CF469" s="110"/>
      <c r="CG469" s="110"/>
      <c r="CH469" s="110"/>
      <c r="CI469" s="110"/>
      <c r="CJ469" s="110"/>
      <c r="CK469" s="110"/>
      <c r="CL469" s="110"/>
      <c r="CM469" s="110"/>
      <c r="CN469" s="110"/>
      <c r="CO469" s="110"/>
      <c r="CP469" s="110"/>
      <c r="CQ469" s="110"/>
      <c r="CR469" s="110"/>
      <c r="CS469" s="110"/>
      <c r="CT469" s="110"/>
      <c r="CU469" s="110"/>
      <c r="CV469" s="110"/>
      <c r="CW469" s="110"/>
    </row>
    <row r="470" spans="1:101" x14ac:dyDescent="0.25">
      <c r="A470" s="110"/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/>
      <c r="BE470" s="110"/>
      <c r="BF470" s="110"/>
      <c r="BG470" s="110"/>
      <c r="BH470" s="110"/>
      <c r="BI470" s="110"/>
      <c r="BJ470" s="110"/>
      <c r="BK470" s="110"/>
      <c r="BL470" s="110"/>
      <c r="BM470" s="110"/>
      <c r="BN470" s="110"/>
      <c r="BO470" s="110"/>
      <c r="BP470" s="110"/>
      <c r="BQ470" s="110"/>
      <c r="BR470" s="110"/>
      <c r="BS470" s="110"/>
      <c r="BT470" s="110"/>
      <c r="BU470" s="110"/>
      <c r="BV470" s="110"/>
      <c r="BW470" s="110"/>
      <c r="BX470" s="110"/>
      <c r="BY470" s="110"/>
      <c r="BZ470" s="110"/>
      <c r="CA470" s="110"/>
      <c r="CB470" s="110"/>
      <c r="CC470" s="110"/>
      <c r="CD470" s="110"/>
      <c r="CE470" s="110"/>
      <c r="CF470" s="110"/>
      <c r="CG470" s="110"/>
      <c r="CH470" s="110"/>
      <c r="CI470" s="110"/>
      <c r="CJ470" s="110"/>
      <c r="CK470" s="110"/>
      <c r="CL470" s="110"/>
      <c r="CM470" s="110"/>
      <c r="CN470" s="110"/>
      <c r="CO470" s="110"/>
      <c r="CP470" s="110"/>
      <c r="CQ470" s="110"/>
      <c r="CR470" s="110"/>
      <c r="CS470" s="110"/>
      <c r="CT470" s="110"/>
      <c r="CU470" s="110"/>
      <c r="CV470" s="110"/>
      <c r="CW470" s="110"/>
    </row>
    <row r="471" spans="1:101" x14ac:dyDescent="0.25">
      <c r="A471" s="110"/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/>
      <c r="AM471" s="110"/>
      <c r="AN471" s="110"/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0"/>
      <c r="BB471" s="110"/>
      <c r="BC471" s="110"/>
      <c r="BD471" s="110"/>
      <c r="BE471" s="110"/>
      <c r="BF471" s="110"/>
      <c r="BG471" s="110"/>
      <c r="BH471" s="110"/>
      <c r="BI471" s="110"/>
      <c r="BJ471" s="110"/>
      <c r="BK471" s="110"/>
      <c r="BL471" s="110"/>
      <c r="BM471" s="110"/>
      <c r="BN471" s="110"/>
      <c r="BO471" s="110"/>
      <c r="BP471" s="110"/>
      <c r="BQ471" s="110"/>
      <c r="BR471" s="110"/>
      <c r="BS471" s="110"/>
      <c r="BT471" s="110"/>
      <c r="BU471" s="110"/>
      <c r="BV471" s="110"/>
      <c r="BW471" s="110"/>
      <c r="BX471" s="110"/>
      <c r="BY471" s="110"/>
      <c r="BZ471" s="110"/>
      <c r="CA471" s="110"/>
      <c r="CB471" s="110"/>
      <c r="CC471" s="110"/>
      <c r="CD471" s="110"/>
      <c r="CE471" s="110"/>
      <c r="CF471" s="110"/>
      <c r="CG471" s="110"/>
      <c r="CH471" s="110"/>
      <c r="CI471" s="110"/>
      <c r="CJ471" s="110"/>
      <c r="CK471" s="110"/>
      <c r="CL471" s="110"/>
      <c r="CM471" s="110"/>
      <c r="CN471" s="110"/>
      <c r="CO471" s="110"/>
      <c r="CP471" s="110"/>
      <c r="CQ471" s="110"/>
      <c r="CR471" s="110"/>
      <c r="CS471" s="110"/>
      <c r="CT471" s="110"/>
      <c r="CU471" s="110"/>
      <c r="CV471" s="110"/>
      <c r="CW471" s="110"/>
    </row>
    <row r="472" spans="1:101" x14ac:dyDescent="0.25">
      <c r="A472" s="110"/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/>
      <c r="BB472" s="110"/>
      <c r="BC472" s="110"/>
      <c r="BD472" s="110"/>
      <c r="BE472" s="110"/>
      <c r="BF472" s="110"/>
      <c r="BG472" s="110"/>
      <c r="BH472" s="110"/>
      <c r="BI472" s="110"/>
      <c r="BJ472" s="110"/>
      <c r="BK472" s="110"/>
      <c r="BL472" s="110"/>
      <c r="BM472" s="110"/>
      <c r="BN472" s="110"/>
      <c r="BO472" s="110"/>
      <c r="BP472" s="110"/>
      <c r="BQ472" s="110"/>
      <c r="BR472" s="110"/>
      <c r="BS472" s="110"/>
      <c r="BT472" s="110"/>
      <c r="BU472" s="110"/>
      <c r="BV472" s="110"/>
      <c r="BW472" s="110"/>
      <c r="BX472" s="110"/>
      <c r="BY472" s="110"/>
      <c r="BZ472" s="110"/>
      <c r="CA472" s="110"/>
      <c r="CB472" s="110"/>
      <c r="CC472" s="110"/>
      <c r="CD472" s="110"/>
      <c r="CE472" s="110"/>
      <c r="CF472" s="110"/>
      <c r="CG472" s="110"/>
      <c r="CH472" s="110"/>
      <c r="CI472" s="110"/>
      <c r="CJ472" s="110"/>
      <c r="CK472" s="110"/>
      <c r="CL472" s="110"/>
      <c r="CM472" s="110"/>
      <c r="CN472" s="110"/>
      <c r="CO472" s="110"/>
      <c r="CP472" s="110"/>
      <c r="CQ472" s="110"/>
      <c r="CR472" s="110"/>
      <c r="CS472" s="110"/>
      <c r="CT472" s="110"/>
      <c r="CU472" s="110"/>
      <c r="CV472" s="110"/>
      <c r="CW472" s="110"/>
    </row>
    <row r="473" spans="1:101" x14ac:dyDescent="0.25">
      <c r="A473" s="110"/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  <c r="BD473" s="110"/>
      <c r="BE473" s="110"/>
      <c r="BF473" s="110"/>
      <c r="BG473" s="110"/>
      <c r="BH473" s="110"/>
      <c r="BI473" s="110"/>
      <c r="BJ473" s="110"/>
      <c r="BK473" s="110"/>
      <c r="BL473" s="110"/>
      <c r="BM473" s="110"/>
      <c r="BN473" s="110"/>
      <c r="BO473" s="110"/>
      <c r="BP473" s="110"/>
      <c r="BQ473" s="110"/>
      <c r="BR473" s="110"/>
      <c r="BS473" s="110"/>
      <c r="BT473" s="110"/>
      <c r="BU473" s="110"/>
      <c r="BV473" s="110"/>
      <c r="BW473" s="110"/>
      <c r="BX473" s="110"/>
      <c r="BY473" s="110"/>
      <c r="BZ473" s="110"/>
      <c r="CA473" s="110"/>
      <c r="CB473" s="110"/>
      <c r="CC473" s="110"/>
      <c r="CD473" s="110"/>
      <c r="CE473" s="110"/>
      <c r="CF473" s="110"/>
      <c r="CG473" s="110"/>
      <c r="CH473" s="110"/>
      <c r="CI473" s="110"/>
      <c r="CJ473" s="110"/>
      <c r="CK473" s="110"/>
      <c r="CL473" s="110"/>
      <c r="CM473" s="110"/>
      <c r="CN473" s="110"/>
      <c r="CO473" s="110"/>
      <c r="CP473" s="110"/>
      <c r="CQ473" s="110"/>
      <c r="CR473" s="110"/>
      <c r="CS473" s="110"/>
      <c r="CT473" s="110"/>
      <c r="CU473" s="110"/>
      <c r="CV473" s="110"/>
      <c r="CW473" s="110"/>
    </row>
    <row r="474" spans="1:101" x14ac:dyDescent="0.25">
      <c r="A474" s="110"/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0"/>
      <c r="BD474" s="110"/>
      <c r="BE474" s="110"/>
      <c r="BF474" s="110"/>
      <c r="BG474" s="110"/>
      <c r="BH474" s="110"/>
      <c r="BI474" s="110"/>
      <c r="BJ474" s="110"/>
      <c r="BK474" s="110"/>
      <c r="BL474" s="110"/>
      <c r="BM474" s="110"/>
      <c r="BN474" s="110"/>
      <c r="BO474" s="110"/>
      <c r="BP474" s="110"/>
      <c r="BQ474" s="110"/>
      <c r="BR474" s="110"/>
      <c r="BS474" s="110"/>
      <c r="BT474" s="110"/>
      <c r="BU474" s="110"/>
      <c r="BV474" s="110"/>
      <c r="BW474" s="110"/>
      <c r="BX474" s="110"/>
      <c r="BY474" s="110"/>
      <c r="BZ474" s="110"/>
      <c r="CA474" s="110"/>
      <c r="CB474" s="110"/>
      <c r="CC474" s="110"/>
      <c r="CD474" s="110"/>
      <c r="CE474" s="110"/>
      <c r="CF474" s="110"/>
      <c r="CG474" s="110"/>
      <c r="CH474" s="110"/>
      <c r="CI474" s="110"/>
      <c r="CJ474" s="110"/>
      <c r="CK474" s="110"/>
      <c r="CL474" s="110"/>
      <c r="CM474" s="110"/>
      <c r="CN474" s="110"/>
      <c r="CO474" s="110"/>
      <c r="CP474" s="110"/>
      <c r="CQ474" s="110"/>
      <c r="CR474" s="110"/>
      <c r="CS474" s="110"/>
      <c r="CT474" s="110"/>
      <c r="CU474" s="110"/>
      <c r="CV474" s="110"/>
      <c r="CW474" s="110"/>
    </row>
    <row r="475" spans="1:101" x14ac:dyDescent="0.25">
      <c r="A475" s="110"/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/>
      <c r="BE475" s="110"/>
      <c r="BF475" s="110"/>
      <c r="BG475" s="110"/>
      <c r="BH475" s="110"/>
      <c r="BI475" s="110"/>
      <c r="BJ475" s="110"/>
      <c r="BK475" s="110"/>
      <c r="BL475" s="110"/>
      <c r="BM475" s="110"/>
      <c r="BN475" s="110"/>
      <c r="BO475" s="110"/>
      <c r="BP475" s="110"/>
      <c r="BQ475" s="110"/>
      <c r="BR475" s="110"/>
      <c r="BS475" s="110"/>
      <c r="BT475" s="110"/>
      <c r="BU475" s="110"/>
      <c r="BV475" s="110"/>
      <c r="BW475" s="110"/>
      <c r="BX475" s="110"/>
      <c r="BY475" s="110"/>
      <c r="BZ475" s="110"/>
      <c r="CA475" s="110"/>
      <c r="CB475" s="110"/>
      <c r="CC475" s="110"/>
      <c r="CD475" s="110"/>
      <c r="CE475" s="110"/>
      <c r="CF475" s="110"/>
      <c r="CG475" s="110"/>
      <c r="CH475" s="110"/>
      <c r="CI475" s="110"/>
      <c r="CJ475" s="110"/>
      <c r="CK475" s="110"/>
      <c r="CL475" s="110"/>
      <c r="CM475" s="110"/>
      <c r="CN475" s="110"/>
      <c r="CO475" s="110"/>
      <c r="CP475" s="110"/>
      <c r="CQ475" s="110"/>
      <c r="CR475" s="110"/>
      <c r="CS475" s="110"/>
      <c r="CT475" s="110"/>
      <c r="CU475" s="110"/>
      <c r="CV475" s="110"/>
      <c r="CW475" s="110"/>
    </row>
    <row r="476" spans="1:101" x14ac:dyDescent="0.25">
      <c r="A476" s="110"/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10"/>
      <c r="BF476" s="110"/>
      <c r="BG476" s="110"/>
      <c r="BH476" s="110"/>
      <c r="BI476" s="110"/>
      <c r="BJ476" s="110"/>
      <c r="BK476" s="110"/>
      <c r="BL476" s="110"/>
      <c r="BM476" s="110"/>
      <c r="BN476" s="110"/>
      <c r="BO476" s="110"/>
      <c r="BP476" s="110"/>
      <c r="BQ476" s="110"/>
      <c r="BR476" s="110"/>
      <c r="BS476" s="110"/>
      <c r="BT476" s="110"/>
      <c r="BU476" s="110"/>
      <c r="BV476" s="110"/>
      <c r="BW476" s="110"/>
      <c r="BX476" s="110"/>
      <c r="BY476" s="110"/>
      <c r="BZ476" s="110"/>
      <c r="CA476" s="110"/>
      <c r="CB476" s="110"/>
      <c r="CC476" s="110"/>
      <c r="CD476" s="110"/>
      <c r="CE476" s="110"/>
      <c r="CF476" s="110"/>
      <c r="CG476" s="110"/>
      <c r="CH476" s="110"/>
      <c r="CI476" s="110"/>
      <c r="CJ476" s="110"/>
      <c r="CK476" s="110"/>
      <c r="CL476" s="110"/>
      <c r="CM476" s="110"/>
      <c r="CN476" s="110"/>
      <c r="CO476" s="110"/>
      <c r="CP476" s="110"/>
      <c r="CQ476" s="110"/>
      <c r="CR476" s="110"/>
      <c r="CS476" s="110"/>
      <c r="CT476" s="110"/>
      <c r="CU476" s="110"/>
      <c r="CV476" s="110"/>
      <c r="CW476" s="110"/>
    </row>
    <row r="477" spans="1:101" x14ac:dyDescent="0.25">
      <c r="A477" s="110"/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0"/>
      <c r="BD477" s="110"/>
      <c r="BE477" s="110"/>
      <c r="BF477" s="110"/>
      <c r="BG477" s="110"/>
      <c r="BH477" s="110"/>
      <c r="BI477" s="110"/>
      <c r="BJ477" s="110"/>
      <c r="BK477" s="110"/>
      <c r="BL477" s="110"/>
      <c r="BM477" s="110"/>
      <c r="BN477" s="110"/>
      <c r="BO477" s="110"/>
      <c r="BP477" s="110"/>
      <c r="BQ477" s="110"/>
      <c r="BR477" s="110"/>
      <c r="BS477" s="110"/>
      <c r="BT477" s="110"/>
      <c r="BU477" s="110"/>
      <c r="BV477" s="110"/>
      <c r="BW477" s="110"/>
      <c r="BX477" s="110"/>
      <c r="BY477" s="110"/>
      <c r="BZ477" s="110"/>
      <c r="CA477" s="110"/>
      <c r="CB477" s="110"/>
      <c r="CC477" s="110"/>
      <c r="CD477" s="110"/>
      <c r="CE477" s="110"/>
      <c r="CF477" s="110"/>
      <c r="CG477" s="110"/>
      <c r="CH477" s="110"/>
      <c r="CI477" s="110"/>
      <c r="CJ477" s="110"/>
      <c r="CK477" s="110"/>
      <c r="CL477" s="110"/>
      <c r="CM477" s="110"/>
      <c r="CN477" s="110"/>
      <c r="CO477" s="110"/>
      <c r="CP477" s="110"/>
      <c r="CQ477" s="110"/>
      <c r="CR477" s="110"/>
      <c r="CS477" s="110"/>
      <c r="CT477" s="110"/>
      <c r="CU477" s="110"/>
      <c r="CV477" s="110"/>
      <c r="CW477" s="110"/>
    </row>
    <row r="478" spans="1:101" x14ac:dyDescent="0.25">
      <c r="A478" s="110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10"/>
      <c r="BF478" s="110"/>
      <c r="BG478" s="110"/>
      <c r="BH478" s="110"/>
      <c r="BI478" s="110"/>
      <c r="BJ478" s="110"/>
      <c r="BK478" s="110"/>
      <c r="BL478" s="110"/>
      <c r="BM478" s="110"/>
      <c r="BN478" s="110"/>
      <c r="BO478" s="110"/>
      <c r="BP478" s="110"/>
      <c r="BQ478" s="110"/>
      <c r="BR478" s="110"/>
      <c r="BS478" s="110"/>
      <c r="BT478" s="110"/>
      <c r="BU478" s="110"/>
      <c r="BV478" s="110"/>
      <c r="BW478" s="110"/>
      <c r="BX478" s="110"/>
      <c r="BY478" s="110"/>
      <c r="BZ478" s="110"/>
      <c r="CA478" s="110"/>
      <c r="CB478" s="110"/>
      <c r="CC478" s="110"/>
      <c r="CD478" s="110"/>
      <c r="CE478" s="110"/>
      <c r="CF478" s="110"/>
      <c r="CG478" s="110"/>
      <c r="CH478" s="110"/>
      <c r="CI478" s="110"/>
      <c r="CJ478" s="110"/>
      <c r="CK478" s="110"/>
      <c r="CL478" s="110"/>
      <c r="CM478" s="110"/>
      <c r="CN478" s="110"/>
      <c r="CO478" s="110"/>
      <c r="CP478" s="110"/>
      <c r="CQ478" s="110"/>
      <c r="CR478" s="110"/>
      <c r="CS478" s="110"/>
      <c r="CT478" s="110"/>
      <c r="CU478" s="110"/>
      <c r="CV478" s="110"/>
      <c r="CW478" s="110"/>
    </row>
    <row r="479" spans="1:101" x14ac:dyDescent="0.25">
      <c r="A479" s="110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  <c r="BD479" s="110"/>
      <c r="BE479" s="110"/>
      <c r="BF479" s="110"/>
      <c r="BG479" s="110"/>
      <c r="BH479" s="110"/>
      <c r="BI479" s="110"/>
      <c r="BJ479" s="110"/>
      <c r="BK479" s="110"/>
      <c r="BL479" s="110"/>
      <c r="BM479" s="110"/>
      <c r="BN479" s="110"/>
      <c r="BO479" s="110"/>
      <c r="BP479" s="110"/>
      <c r="BQ479" s="110"/>
      <c r="BR479" s="110"/>
      <c r="BS479" s="110"/>
      <c r="BT479" s="110"/>
      <c r="BU479" s="110"/>
      <c r="BV479" s="110"/>
      <c r="BW479" s="110"/>
      <c r="BX479" s="110"/>
      <c r="BY479" s="110"/>
      <c r="BZ479" s="110"/>
      <c r="CA479" s="110"/>
      <c r="CB479" s="110"/>
      <c r="CC479" s="110"/>
      <c r="CD479" s="110"/>
      <c r="CE479" s="110"/>
      <c r="CF479" s="110"/>
      <c r="CG479" s="110"/>
      <c r="CH479" s="110"/>
      <c r="CI479" s="110"/>
      <c r="CJ479" s="110"/>
      <c r="CK479" s="110"/>
      <c r="CL479" s="110"/>
      <c r="CM479" s="110"/>
      <c r="CN479" s="110"/>
      <c r="CO479" s="110"/>
      <c r="CP479" s="110"/>
      <c r="CQ479" s="110"/>
      <c r="CR479" s="110"/>
      <c r="CS479" s="110"/>
      <c r="CT479" s="110"/>
      <c r="CU479" s="110"/>
      <c r="CV479" s="110"/>
      <c r="CW479" s="110"/>
    </row>
    <row r="480" spans="1:101" x14ac:dyDescent="0.25">
      <c r="A480" s="110"/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10"/>
      <c r="BF480" s="110"/>
      <c r="BG480" s="110"/>
      <c r="BH480" s="110"/>
      <c r="BI480" s="110"/>
      <c r="BJ480" s="110"/>
      <c r="BK480" s="110"/>
      <c r="BL480" s="110"/>
      <c r="BM480" s="110"/>
      <c r="BN480" s="110"/>
      <c r="BO480" s="110"/>
      <c r="BP480" s="110"/>
      <c r="BQ480" s="110"/>
      <c r="BR480" s="110"/>
      <c r="BS480" s="110"/>
      <c r="BT480" s="110"/>
      <c r="BU480" s="110"/>
      <c r="BV480" s="110"/>
      <c r="BW480" s="110"/>
      <c r="BX480" s="110"/>
      <c r="BY480" s="110"/>
      <c r="BZ480" s="110"/>
      <c r="CA480" s="110"/>
      <c r="CB480" s="110"/>
      <c r="CC480" s="110"/>
      <c r="CD480" s="110"/>
      <c r="CE480" s="110"/>
      <c r="CF480" s="110"/>
      <c r="CG480" s="110"/>
      <c r="CH480" s="110"/>
      <c r="CI480" s="110"/>
      <c r="CJ480" s="110"/>
      <c r="CK480" s="110"/>
      <c r="CL480" s="110"/>
      <c r="CM480" s="110"/>
      <c r="CN480" s="110"/>
      <c r="CO480" s="110"/>
      <c r="CP480" s="110"/>
      <c r="CQ480" s="110"/>
      <c r="CR480" s="110"/>
      <c r="CS480" s="110"/>
      <c r="CT480" s="110"/>
      <c r="CU480" s="110"/>
      <c r="CV480" s="110"/>
      <c r="CW480" s="110"/>
    </row>
    <row r="481" spans="1:101" x14ac:dyDescent="0.25">
      <c r="A481" s="110"/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  <c r="BD481" s="110"/>
      <c r="BE481" s="110"/>
      <c r="BF481" s="110"/>
      <c r="BG481" s="110"/>
      <c r="BH481" s="110"/>
      <c r="BI481" s="110"/>
      <c r="BJ481" s="110"/>
      <c r="BK481" s="110"/>
      <c r="BL481" s="110"/>
      <c r="BM481" s="110"/>
      <c r="BN481" s="110"/>
      <c r="BO481" s="110"/>
      <c r="BP481" s="110"/>
      <c r="BQ481" s="110"/>
      <c r="BR481" s="110"/>
      <c r="BS481" s="110"/>
      <c r="BT481" s="110"/>
      <c r="BU481" s="110"/>
      <c r="BV481" s="110"/>
      <c r="BW481" s="110"/>
      <c r="BX481" s="110"/>
      <c r="BY481" s="110"/>
      <c r="BZ481" s="110"/>
      <c r="CA481" s="110"/>
      <c r="CB481" s="110"/>
      <c r="CC481" s="110"/>
      <c r="CD481" s="110"/>
      <c r="CE481" s="110"/>
      <c r="CF481" s="110"/>
      <c r="CG481" s="110"/>
      <c r="CH481" s="110"/>
      <c r="CI481" s="110"/>
      <c r="CJ481" s="110"/>
      <c r="CK481" s="110"/>
      <c r="CL481" s="110"/>
      <c r="CM481" s="110"/>
      <c r="CN481" s="110"/>
      <c r="CO481" s="110"/>
      <c r="CP481" s="110"/>
      <c r="CQ481" s="110"/>
      <c r="CR481" s="110"/>
      <c r="CS481" s="110"/>
      <c r="CT481" s="110"/>
      <c r="CU481" s="110"/>
      <c r="CV481" s="110"/>
      <c r="CW481" s="110"/>
    </row>
    <row r="482" spans="1:101" x14ac:dyDescent="0.25">
      <c r="A482" s="110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10"/>
      <c r="BF482" s="110"/>
      <c r="BG482" s="110"/>
      <c r="BH482" s="110"/>
      <c r="BI482" s="110"/>
      <c r="BJ482" s="110"/>
      <c r="BK482" s="110"/>
      <c r="BL482" s="110"/>
      <c r="BM482" s="110"/>
      <c r="BN482" s="110"/>
      <c r="BO482" s="110"/>
      <c r="BP482" s="110"/>
      <c r="BQ482" s="110"/>
      <c r="BR482" s="110"/>
      <c r="BS482" s="110"/>
      <c r="BT482" s="110"/>
      <c r="BU482" s="110"/>
      <c r="BV482" s="110"/>
      <c r="BW482" s="110"/>
      <c r="BX482" s="110"/>
      <c r="BY482" s="110"/>
      <c r="BZ482" s="110"/>
      <c r="CA482" s="110"/>
      <c r="CB482" s="110"/>
      <c r="CC482" s="110"/>
      <c r="CD482" s="110"/>
      <c r="CE482" s="110"/>
      <c r="CF482" s="110"/>
      <c r="CG482" s="110"/>
      <c r="CH482" s="110"/>
      <c r="CI482" s="110"/>
      <c r="CJ482" s="110"/>
      <c r="CK482" s="110"/>
      <c r="CL482" s="110"/>
      <c r="CM482" s="110"/>
      <c r="CN482" s="110"/>
      <c r="CO482" s="110"/>
      <c r="CP482" s="110"/>
      <c r="CQ482" s="110"/>
      <c r="CR482" s="110"/>
      <c r="CS482" s="110"/>
      <c r="CT482" s="110"/>
      <c r="CU482" s="110"/>
      <c r="CV482" s="110"/>
      <c r="CW482" s="110"/>
    </row>
    <row r="483" spans="1:101" x14ac:dyDescent="0.25">
      <c r="A483" s="110"/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  <c r="BD483" s="110"/>
      <c r="BE483" s="110"/>
      <c r="BF483" s="110"/>
      <c r="BG483" s="110"/>
      <c r="BH483" s="110"/>
      <c r="BI483" s="110"/>
      <c r="BJ483" s="110"/>
      <c r="BK483" s="110"/>
      <c r="BL483" s="110"/>
      <c r="BM483" s="110"/>
      <c r="BN483" s="110"/>
      <c r="BO483" s="110"/>
      <c r="BP483" s="110"/>
      <c r="BQ483" s="110"/>
      <c r="BR483" s="110"/>
      <c r="BS483" s="110"/>
      <c r="BT483" s="110"/>
      <c r="BU483" s="110"/>
      <c r="BV483" s="110"/>
      <c r="BW483" s="110"/>
      <c r="BX483" s="110"/>
      <c r="BY483" s="110"/>
      <c r="BZ483" s="110"/>
      <c r="CA483" s="110"/>
      <c r="CB483" s="110"/>
      <c r="CC483" s="110"/>
      <c r="CD483" s="110"/>
      <c r="CE483" s="110"/>
      <c r="CF483" s="110"/>
      <c r="CG483" s="110"/>
      <c r="CH483" s="110"/>
      <c r="CI483" s="110"/>
      <c r="CJ483" s="110"/>
      <c r="CK483" s="110"/>
      <c r="CL483" s="110"/>
      <c r="CM483" s="110"/>
      <c r="CN483" s="110"/>
      <c r="CO483" s="110"/>
      <c r="CP483" s="110"/>
      <c r="CQ483" s="110"/>
      <c r="CR483" s="110"/>
      <c r="CS483" s="110"/>
      <c r="CT483" s="110"/>
      <c r="CU483" s="110"/>
      <c r="CV483" s="110"/>
      <c r="CW483" s="110"/>
    </row>
    <row r="484" spans="1:101" x14ac:dyDescent="0.25">
      <c r="A484" s="110"/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10"/>
      <c r="BF484" s="110"/>
      <c r="BG484" s="110"/>
      <c r="BH484" s="110"/>
      <c r="BI484" s="110"/>
      <c r="BJ484" s="110"/>
      <c r="BK484" s="110"/>
      <c r="BL484" s="110"/>
      <c r="BM484" s="110"/>
      <c r="BN484" s="110"/>
      <c r="BO484" s="110"/>
      <c r="BP484" s="110"/>
      <c r="BQ484" s="110"/>
      <c r="BR484" s="110"/>
      <c r="BS484" s="110"/>
      <c r="BT484" s="110"/>
      <c r="BU484" s="110"/>
      <c r="BV484" s="110"/>
      <c r="BW484" s="110"/>
      <c r="BX484" s="110"/>
      <c r="BY484" s="110"/>
      <c r="BZ484" s="110"/>
      <c r="CA484" s="110"/>
      <c r="CB484" s="110"/>
      <c r="CC484" s="110"/>
      <c r="CD484" s="110"/>
      <c r="CE484" s="110"/>
      <c r="CF484" s="110"/>
      <c r="CG484" s="110"/>
      <c r="CH484" s="110"/>
      <c r="CI484" s="110"/>
      <c r="CJ484" s="110"/>
      <c r="CK484" s="110"/>
      <c r="CL484" s="110"/>
      <c r="CM484" s="110"/>
      <c r="CN484" s="110"/>
      <c r="CO484" s="110"/>
      <c r="CP484" s="110"/>
      <c r="CQ484" s="110"/>
      <c r="CR484" s="110"/>
      <c r="CS484" s="110"/>
      <c r="CT484" s="110"/>
      <c r="CU484" s="110"/>
      <c r="CV484" s="110"/>
      <c r="CW484" s="110"/>
    </row>
    <row r="485" spans="1:101" x14ac:dyDescent="0.25">
      <c r="A485" s="110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B485" s="110"/>
      <c r="BC485" s="110"/>
      <c r="BD485" s="110"/>
      <c r="BE485" s="110"/>
      <c r="BF485" s="110"/>
      <c r="BG485" s="110"/>
      <c r="BH485" s="110"/>
      <c r="BI485" s="110"/>
      <c r="BJ485" s="110"/>
      <c r="BK485" s="110"/>
      <c r="BL485" s="110"/>
      <c r="BM485" s="110"/>
      <c r="BN485" s="110"/>
      <c r="BO485" s="110"/>
      <c r="BP485" s="110"/>
      <c r="BQ485" s="110"/>
      <c r="BR485" s="110"/>
      <c r="BS485" s="110"/>
      <c r="BT485" s="110"/>
      <c r="BU485" s="110"/>
      <c r="BV485" s="110"/>
      <c r="BW485" s="110"/>
      <c r="BX485" s="110"/>
      <c r="BY485" s="110"/>
      <c r="BZ485" s="110"/>
      <c r="CA485" s="110"/>
      <c r="CB485" s="110"/>
      <c r="CC485" s="110"/>
      <c r="CD485" s="110"/>
      <c r="CE485" s="110"/>
      <c r="CF485" s="110"/>
      <c r="CG485" s="110"/>
      <c r="CH485" s="110"/>
      <c r="CI485" s="110"/>
      <c r="CJ485" s="110"/>
      <c r="CK485" s="110"/>
      <c r="CL485" s="110"/>
      <c r="CM485" s="110"/>
      <c r="CN485" s="110"/>
      <c r="CO485" s="110"/>
      <c r="CP485" s="110"/>
      <c r="CQ485" s="110"/>
      <c r="CR485" s="110"/>
      <c r="CS485" s="110"/>
      <c r="CT485" s="110"/>
      <c r="CU485" s="110"/>
      <c r="CV485" s="110"/>
      <c r="CW485" s="110"/>
    </row>
    <row r="486" spans="1:101" x14ac:dyDescent="0.25">
      <c r="A486" s="110"/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10"/>
      <c r="BF486" s="110"/>
      <c r="BG486" s="110"/>
      <c r="BH486" s="110"/>
      <c r="BI486" s="110"/>
      <c r="BJ486" s="110"/>
      <c r="BK486" s="110"/>
      <c r="BL486" s="110"/>
      <c r="BM486" s="110"/>
      <c r="BN486" s="110"/>
      <c r="BO486" s="110"/>
      <c r="BP486" s="110"/>
      <c r="BQ486" s="110"/>
      <c r="BR486" s="110"/>
      <c r="BS486" s="110"/>
      <c r="BT486" s="110"/>
      <c r="BU486" s="110"/>
      <c r="BV486" s="110"/>
      <c r="BW486" s="110"/>
      <c r="BX486" s="110"/>
      <c r="BY486" s="110"/>
      <c r="BZ486" s="110"/>
      <c r="CA486" s="110"/>
      <c r="CB486" s="110"/>
      <c r="CC486" s="110"/>
      <c r="CD486" s="110"/>
      <c r="CE486" s="110"/>
      <c r="CF486" s="110"/>
      <c r="CG486" s="110"/>
      <c r="CH486" s="110"/>
      <c r="CI486" s="110"/>
      <c r="CJ486" s="110"/>
      <c r="CK486" s="110"/>
      <c r="CL486" s="110"/>
      <c r="CM486" s="110"/>
      <c r="CN486" s="110"/>
      <c r="CO486" s="110"/>
      <c r="CP486" s="110"/>
      <c r="CQ486" s="110"/>
      <c r="CR486" s="110"/>
      <c r="CS486" s="110"/>
      <c r="CT486" s="110"/>
      <c r="CU486" s="110"/>
      <c r="CV486" s="110"/>
      <c r="CW486" s="110"/>
    </row>
    <row r="487" spans="1:101" x14ac:dyDescent="0.25">
      <c r="A487" s="110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10"/>
      <c r="BF487" s="110"/>
      <c r="BG487" s="110"/>
      <c r="BH487" s="110"/>
      <c r="BI487" s="110"/>
      <c r="BJ487" s="110"/>
      <c r="BK487" s="110"/>
      <c r="BL487" s="110"/>
      <c r="BM487" s="110"/>
      <c r="BN487" s="110"/>
      <c r="BO487" s="110"/>
      <c r="BP487" s="110"/>
      <c r="BQ487" s="110"/>
      <c r="BR487" s="110"/>
      <c r="BS487" s="110"/>
      <c r="BT487" s="110"/>
      <c r="BU487" s="110"/>
      <c r="BV487" s="110"/>
      <c r="BW487" s="110"/>
      <c r="BX487" s="110"/>
      <c r="BY487" s="110"/>
      <c r="BZ487" s="110"/>
      <c r="CA487" s="110"/>
      <c r="CB487" s="110"/>
      <c r="CC487" s="110"/>
      <c r="CD487" s="110"/>
      <c r="CE487" s="110"/>
      <c r="CF487" s="110"/>
      <c r="CG487" s="110"/>
      <c r="CH487" s="110"/>
      <c r="CI487" s="110"/>
      <c r="CJ487" s="110"/>
      <c r="CK487" s="110"/>
      <c r="CL487" s="110"/>
      <c r="CM487" s="110"/>
      <c r="CN487" s="110"/>
      <c r="CO487" s="110"/>
      <c r="CP487" s="110"/>
      <c r="CQ487" s="110"/>
      <c r="CR487" s="110"/>
      <c r="CS487" s="110"/>
      <c r="CT487" s="110"/>
      <c r="CU487" s="110"/>
      <c r="CV487" s="110"/>
      <c r="CW487" s="110"/>
    </row>
    <row r="488" spans="1:101" x14ac:dyDescent="0.25">
      <c r="A488" s="110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10"/>
      <c r="BF488" s="110"/>
      <c r="BG488" s="110"/>
      <c r="BH488" s="110"/>
      <c r="BI488" s="110"/>
      <c r="BJ488" s="110"/>
      <c r="BK488" s="110"/>
      <c r="BL488" s="110"/>
      <c r="BM488" s="110"/>
      <c r="BN488" s="110"/>
      <c r="BO488" s="110"/>
      <c r="BP488" s="110"/>
      <c r="BQ488" s="110"/>
      <c r="BR488" s="110"/>
      <c r="BS488" s="110"/>
      <c r="BT488" s="110"/>
      <c r="BU488" s="110"/>
      <c r="BV488" s="110"/>
      <c r="BW488" s="110"/>
      <c r="BX488" s="110"/>
      <c r="BY488" s="110"/>
      <c r="BZ488" s="110"/>
      <c r="CA488" s="110"/>
      <c r="CB488" s="110"/>
      <c r="CC488" s="110"/>
      <c r="CD488" s="110"/>
      <c r="CE488" s="110"/>
      <c r="CF488" s="110"/>
      <c r="CG488" s="110"/>
      <c r="CH488" s="110"/>
      <c r="CI488" s="110"/>
      <c r="CJ488" s="110"/>
      <c r="CK488" s="110"/>
      <c r="CL488" s="110"/>
      <c r="CM488" s="110"/>
      <c r="CN488" s="110"/>
      <c r="CO488" s="110"/>
      <c r="CP488" s="110"/>
      <c r="CQ488" s="110"/>
      <c r="CR488" s="110"/>
      <c r="CS488" s="110"/>
      <c r="CT488" s="110"/>
      <c r="CU488" s="110"/>
      <c r="CV488" s="110"/>
      <c r="CW488" s="110"/>
    </row>
    <row r="489" spans="1:101" x14ac:dyDescent="0.25">
      <c r="A489" s="110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10"/>
      <c r="BF489" s="110"/>
      <c r="BG489" s="110"/>
      <c r="BH489" s="110"/>
      <c r="BI489" s="110"/>
      <c r="BJ489" s="110"/>
      <c r="BK489" s="110"/>
      <c r="BL489" s="110"/>
      <c r="BM489" s="110"/>
      <c r="BN489" s="110"/>
      <c r="BO489" s="110"/>
      <c r="BP489" s="110"/>
      <c r="BQ489" s="110"/>
      <c r="BR489" s="110"/>
      <c r="BS489" s="110"/>
      <c r="BT489" s="110"/>
      <c r="BU489" s="110"/>
      <c r="BV489" s="110"/>
      <c r="BW489" s="110"/>
      <c r="BX489" s="110"/>
      <c r="BY489" s="110"/>
      <c r="BZ489" s="110"/>
      <c r="CA489" s="110"/>
      <c r="CB489" s="110"/>
      <c r="CC489" s="110"/>
      <c r="CD489" s="110"/>
      <c r="CE489" s="110"/>
      <c r="CF489" s="110"/>
      <c r="CG489" s="110"/>
      <c r="CH489" s="110"/>
      <c r="CI489" s="110"/>
      <c r="CJ489" s="110"/>
      <c r="CK489" s="110"/>
      <c r="CL489" s="110"/>
      <c r="CM489" s="110"/>
      <c r="CN489" s="110"/>
      <c r="CO489" s="110"/>
      <c r="CP489" s="110"/>
      <c r="CQ489" s="110"/>
      <c r="CR489" s="110"/>
      <c r="CS489" s="110"/>
      <c r="CT489" s="110"/>
      <c r="CU489" s="110"/>
      <c r="CV489" s="110"/>
      <c r="CW489" s="110"/>
    </row>
    <row r="490" spans="1:101" x14ac:dyDescent="0.25">
      <c r="A490" s="110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  <c r="BH490" s="110"/>
      <c r="BI490" s="110"/>
      <c r="BJ490" s="110"/>
      <c r="BK490" s="110"/>
      <c r="BL490" s="110"/>
      <c r="BM490" s="110"/>
      <c r="BN490" s="110"/>
      <c r="BO490" s="110"/>
      <c r="BP490" s="110"/>
      <c r="BQ490" s="110"/>
      <c r="BR490" s="110"/>
      <c r="BS490" s="110"/>
      <c r="BT490" s="110"/>
      <c r="BU490" s="110"/>
      <c r="BV490" s="110"/>
      <c r="BW490" s="110"/>
      <c r="BX490" s="110"/>
      <c r="BY490" s="110"/>
      <c r="BZ490" s="110"/>
      <c r="CA490" s="110"/>
      <c r="CB490" s="110"/>
      <c r="CC490" s="110"/>
      <c r="CD490" s="110"/>
      <c r="CE490" s="110"/>
      <c r="CF490" s="110"/>
      <c r="CG490" s="110"/>
      <c r="CH490" s="110"/>
      <c r="CI490" s="110"/>
      <c r="CJ490" s="110"/>
      <c r="CK490" s="110"/>
      <c r="CL490" s="110"/>
      <c r="CM490" s="110"/>
      <c r="CN490" s="110"/>
      <c r="CO490" s="110"/>
      <c r="CP490" s="110"/>
      <c r="CQ490" s="110"/>
      <c r="CR490" s="110"/>
      <c r="CS490" s="110"/>
      <c r="CT490" s="110"/>
      <c r="CU490" s="110"/>
      <c r="CV490" s="110"/>
      <c r="CW490" s="110"/>
    </row>
    <row r="491" spans="1:101" x14ac:dyDescent="0.25">
      <c r="A491" s="110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10"/>
      <c r="BF491" s="110"/>
      <c r="BG491" s="110"/>
      <c r="BH491" s="110"/>
      <c r="BI491" s="110"/>
      <c r="BJ491" s="110"/>
      <c r="BK491" s="110"/>
      <c r="BL491" s="110"/>
      <c r="BM491" s="110"/>
      <c r="BN491" s="110"/>
      <c r="BO491" s="110"/>
      <c r="BP491" s="110"/>
      <c r="BQ491" s="110"/>
      <c r="BR491" s="110"/>
      <c r="BS491" s="110"/>
      <c r="BT491" s="110"/>
      <c r="BU491" s="110"/>
      <c r="BV491" s="110"/>
      <c r="BW491" s="110"/>
      <c r="BX491" s="110"/>
      <c r="BY491" s="110"/>
      <c r="BZ491" s="110"/>
      <c r="CA491" s="110"/>
      <c r="CB491" s="110"/>
      <c r="CC491" s="110"/>
      <c r="CD491" s="110"/>
      <c r="CE491" s="110"/>
      <c r="CF491" s="110"/>
      <c r="CG491" s="110"/>
      <c r="CH491" s="110"/>
      <c r="CI491" s="110"/>
      <c r="CJ491" s="110"/>
      <c r="CK491" s="110"/>
      <c r="CL491" s="110"/>
      <c r="CM491" s="110"/>
      <c r="CN491" s="110"/>
      <c r="CO491" s="110"/>
      <c r="CP491" s="110"/>
      <c r="CQ491" s="110"/>
      <c r="CR491" s="110"/>
      <c r="CS491" s="110"/>
      <c r="CT491" s="110"/>
      <c r="CU491" s="110"/>
      <c r="CV491" s="110"/>
      <c r="CW491" s="110"/>
    </row>
    <row r="492" spans="1:101" x14ac:dyDescent="0.25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10"/>
      <c r="BF492" s="110"/>
      <c r="BG492" s="110"/>
      <c r="BH492" s="110"/>
      <c r="BI492" s="110"/>
      <c r="BJ492" s="110"/>
      <c r="BK492" s="110"/>
      <c r="BL492" s="110"/>
      <c r="BM492" s="110"/>
      <c r="BN492" s="110"/>
      <c r="BO492" s="110"/>
      <c r="BP492" s="110"/>
      <c r="BQ492" s="110"/>
      <c r="BR492" s="110"/>
      <c r="BS492" s="110"/>
      <c r="BT492" s="110"/>
      <c r="BU492" s="110"/>
      <c r="BV492" s="110"/>
      <c r="BW492" s="110"/>
      <c r="BX492" s="110"/>
      <c r="BY492" s="110"/>
      <c r="BZ492" s="110"/>
      <c r="CA492" s="110"/>
      <c r="CB492" s="110"/>
      <c r="CC492" s="110"/>
      <c r="CD492" s="110"/>
      <c r="CE492" s="110"/>
      <c r="CF492" s="110"/>
      <c r="CG492" s="110"/>
      <c r="CH492" s="110"/>
      <c r="CI492" s="110"/>
      <c r="CJ492" s="110"/>
      <c r="CK492" s="110"/>
      <c r="CL492" s="110"/>
      <c r="CM492" s="110"/>
      <c r="CN492" s="110"/>
      <c r="CO492" s="110"/>
      <c r="CP492" s="110"/>
      <c r="CQ492" s="110"/>
      <c r="CR492" s="110"/>
      <c r="CS492" s="110"/>
      <c r="CT492" s="110"/>
      <c r="CU492" s="110"/>
      <c r="CV492" s="110"/>
      <c r="CW492" s="110"/>
    </row>
    <row r="493" spans="1:101" x14ac:dyDescent="0.25">
      <c r="A493" s="110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  <c r="BH493" s="110"/>
      <c r="BI493" s="110"/>
      <c r="BJ493" s="110"/>
      <c r="BK493" s="110"/>
      <c r="BL493" s="110"/>
      <c r="BM493" s="110"/>
      <c r="BN493" s="110"/>
      <c r="BO493" s="110"/>
      <c r="BP493" s="110"/>
      <c r="BQ493" s="110"/>
      <c r="BR493" s="110"/>
      <c r="BS493" s="110"/>
      <c r="BT493" s="110"/>
      <c r="BU493" s="110"/>
      <c r="BV493" s="110"/>
      <c r="BW493" s="110"/>
      <c r="BX493" s="110"/>
      <c r="BY493" s="110"/>
      <c r="BZ493" s="110"/>
      <c r="CA493" s="110"/>
      <c r="CB493" s="110"/>
      <c r="CC493" s="110"/>
      <c r="CD493" s="110"/>
      <c r="CE493" s="110"/>
      <c r="CF493" s="110"/>
      <c r="CG493" s="110"/>
      <c r="CH493" s="110"/>
      <c r="CI493" s="110"/>
      <c r="CJ493" s="110"/>
      <c r="CK493" s="110"/>
      <c r="CL493" s="110"/>
      <c r="CM493" s="110"/>
      <c r="CN493" s="110"/>
      <c r="CO493" s="110"/>
      <c r="CP493" s="110"/>
      <c r="CQ493" s="110"/>
      <c r="CR493" s="110"/>
      <c r="CS493" s="110"/>
      <c r="CT493" s="110"/>
      <c r="CU493" s="110"/>
      <c r="CV493" s="110"/>
      <c r="CW493" s="110"/>
    </row>
    <row r="494" spans="1:101" x14ac:dyDescent="0.25">
      <c r="A494" s="110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10"/>
      <c r="BF494" s="110"/>
      <c r="BG494" s="110"/>
      <c r="BH494" s="110"/>
      <c r="BI494" s="110"/>
      <c r="BJ494" s="110"/>
      <c r="BK494" s="110"/>
      <c r="BL494" s="110"/>
      <c r="BM494" s="110"/>
      <c r="BN494" s="110"/>
      <c r="BO494" s="110"/>
      <c r="BP494" s="110"/>
      <c r="BQ494" s="110"/>
      <c r="BR494" s="110"/>
      <c r="BS494" s="110"/>
      <c r="BT494" s="110"/>
      <c r="BU494" s="110"/>
      <c r="BV494" s="110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  <c r="CQ494" s="110"/>
      <c r="CR494" s="110"/>
      <c r="CS494" s="110"/>
      <c r="CT494" s="110"/>
      <c r="CU494" s="110"/>
      <c r="CV494" s="110"/>
      <c r="CW494" s="110"/>
    </row>
    <row r="495" spans="1:101" x14ac:dyDescent="0.25">
      <c r="A495" s="110"/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10"/>
      <c r="BF495" s="110"/>
      <c r="BG495" s="110"/>
      <c r="BH495" s="110"/>
      <c r="BI495" s="110"/>
      <c r="BJ495" s="110"/>
      <c r="BK495" s="110"/>
      <c r="BL495" s="110"/>
      <c r="BM495" s="110"/>
      <c r="BN495" s="110"/>
      <c r="BO495" s="110"/>
      <c r="BP495" s="110"/>
      <c r="BQ495" s="110"/>
      <c r="BR495" s="110"/>
      <c r="BS495" s="110"/>
      <c r="BT495" s="110"/>
      <c r="BU495" s="110"/>
      <c r="BV495" s="110"/>
      <c r="BW495" s="110"/>
      <c r="BX495" s="110"/>
      <c r="BY495" s="110"/>
      <c r="BZ495" s="110"/>
      <c r="CA495" s="110"/>
      <c r="CB495" s="110"/>
      <c r="CC495" s="110"/>
      <c r="CD495" s="110"/>
      <c r="CE495" s="110"/>
      <c r="CF495" s="110"/>
      <c r="CG495" s="110"/>
      <c r="CH495" s="110"/>
      <c r="CI495" s="110"/>
      <c r="CJ495" s="110"/>
      <c r="CK495" s="110"/>
      <c r="CL495" s="110"/>
      <c r="CM495" s="110"/>
      <c r="CN495" s="110"/>
      <c r="CO495" s="110"/>
      <c r="CP495" s="110"/>
      <c r="CQ495" s="110"/>
      <c r="CR495" s="110"/>
      <c r="CS495" s="110"/>
      <c r="CT495" s="110"/>
      <c r="CU495" s="110"/>
      <c r="CV495" s="110"/>
      <c r="CW495" s="110"/>
    </row>
    <row r="496" spans="1:101" x14ac:dyDescent="0.25">
      <c r="A496" s="110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10"/>
      <c r="BF496" s="110"/>
      <c r="BG496" s="110"/>
      <c r="BH496" s="110"/>
      <c r="BI496" s="110"/>
      <c r="BJ496" s="110"/>
      <c r="BK496" s="110"/>
      <c r="BL496" s="110"/>
      <c r="BM496" s="110"/>
      <c r="BN496" s="110"/>
      <c r="BO496" s="110"/>
      <c r="BP496" s="110"/>
      <c r="BQ496" s="110"/>
      <c r="BR496" s="110"/>
      <c r="BS496" s="110"/>
      <c r="BT496" s="110"/>
      <c r="BU496" s="110"/>
      <c r="BV496" s="110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  <c r="CQ496" s="110"/>
      <c r="CR496" s="110"/>
      <c r="CS496" s="110"/>
      <c r="CT496" s="110"/>
      <c r="CU496" s="110"/>
      <c r="CV496" s="110"/>
      <c r="CW496" s="110"/>
    </row>
    <row r="497" spans="1:101" x14ac:dyDescent="0.25">
      <c r="A497" s="110"/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10"/>
      <c r="BF497" s="110"/>
      <c r="BG497" s="110"/>
      <c r="BH497" s="110"/>
      <c r="BI497" s="110"/>
      <c r="BJ497" s="110"/>
      <c r="BK497" s="110"/>
      <c r="BL497" s="110"/>
      <c r="BM497" s="110"/>
      <c r="BN497" s="110"/>
      <c r="BO497" s="110"/>
      <c r="BP497" s="110"/>
      <c r="BQ497" s="110"/>
      <c r="BR497" s="110"/>
      <c r="BS497" s="110"/>
      <c r="BT497" s="110"/>
      <c r="BU497" s="110"/>
      <c r="BV497" s="110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  <c r="CQ497" s="110"/>
      <c r="CR497" s="110"/>
      <c r="CS497" s="110"/>
      <c r="CT497" s="110"/>
      <c r="CU497" s="110"/>
      <c r="CV497" s="110"/>
      <c r="CW497" s="110"/>
    </row>
    <row r="498" spans="1:101" x14ac:dyDescent="0.25">
      <c r="A498" s="110"/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10"/>
      <c r="BF498" s="110"/>
      <c r="BG498" s="110"/>
      <c r="BH498" s="110"/>
      <c r="BI498" s="110"/>
      <c r="BJ498" s="110"/>
      <c r="BK498" s="110"/>
      <c r="BL498" s="110"/>
      <c r="BM498" s="110"/>
      <c r="BN498" s="110"/>
      <c r="BO498" s="110"/>
      <c r="BP498" s="110"/>
      <c r="BQ498" s="110"/>
      <c r="BR498" s="110"/>
      <c r="BS498" s="110"/>
      <c r="BT498" s="110"/>
      <c r="BU498" s="110"/>
      <c r="BV498" s="110"/>
      <c r="BW498" s="110"/>
      <c r="BX498" s="110"/>
      <c r="BY498" s="110"/>
      <c r="BZ498" s="110"/>
      <c r="CA498" s="110"/>
      <c r="CB498" s="110"/>
      <c r="CC498" s="110"/>
      <c r="CD498" s="110"/>
      <c r="CE498" s="110"/>
      <c r="CF498" s="110"/>
      <c r="CG498" s="110"/>
      <c r="CH498" s="110"/>
      <c r="CI498" s="110"/>
      <c r="CJ498" s="110"/>
      <c r="CK498" s="110"/>
      <c r="CL498" s="110"/>
      <c r="CM498" s="110"/>
      <c r="CN498" s="110"/>
      <c r="CO498" s="110"/>
      <c r="CP498" s="110"/>
      <c r="CQ498" s="110"/>
      <c r="CR498" s="110"/>
      <c r="CS498" s="110"/>
      <c r="CT498" s="110"/>
      <c r="CU498" s="110"/>
      <c r="CV498" s="110"/>
      <c r="CW498" s="110"/>
    </row>
    <row r="499" spans="1:101" x14ac:dyDescent="0.25">
      <c r="A499" s="110"/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  <c r="BH499" s="110"/>
      <c r="BI499" s="110"/>
      <c r="BJ499" s="110"/>
      <c r="BK499" s="110"/>
      <c r="BL499" s="110"/>
      <c r="BM499" s="110"/>
      <c r="BN499" s="110"/>
      <c r="BO499" s="110"/>
      <c r="BP499" s="110"/>
      <c r="BQ499" s="110"/>
      <c r="BR499" s="110"/>
      <c r="BS499" s="110"/>
      <c r="BT499" s="110"/>
      <c r="BU499" s="110"/>
      <c r="BV499" s="110"/>
      <c r="BW499" s="110"/>
      <c r="BX499" s="110"/>
      <c r="BY499" s="110"/>
      <c r="BZ499" s="110"/>
      <c r="CA499" s="110"/>
      <c r="CB499" s="110"/>
      <c r="CC499" s="110"/>
      <c r="CD499" s="110"/>
      <c r="CE499" s="110"/>
      <c r="CF499" s="110"/>
      <c r="CG499" s="110"/>
      <c r="CH499" s="110"/>
      <c r="CI499" s="110"/>
      <c r="CJ499" s="110"/>
      <c r="CK499" s="110"/>
      <c r="CL499" s="110"/>
      <c r="CM499" s="110"/>
      <c r="CN499" s="110"/>
      <c r="CO499" s="110"/>
      <c r="CP499" s="110"/>
      <c r="CQ499" s="110"/>
      <c r="CR499" s="110"/>
      <c r="CS499" s="110"/>
      <c r="CT499" s="110"/>
      <c r="CU499" s="110"/>
      <c r="CV499" s="110"/>
      <c r="CW499" s="110"/>
    </row>
    <row r="500" spans="1:101" x14ac:dyDescent="0.25">
      <c r="A500" s="110"/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10"/>
      <c r="BF500" s="110"/>
      <c r="BG500" s="110"/>
      <c r="BH500" s="110"/>
      <c r="BI500" s="110"/>
      <c r="BJ500" s="110"/>
      <c r="BK500" s="110"/>
      <c r="BL500" s="110"/>
      <c r="BM500" s="110"/>
      <c r="BN500" s="110"/>
      <c r="BO500" s="110"/>
      <c r="BP500" s="110"/>
      <c r="BQ500" s="110"/>
      <c r="BR500" s="110"/>
      <c r="BS500" s="110"/>
      <c r="BT500" s="110"/>
      <c r="BU500" s="110"/>
      <c r="BV500" s="110"/>
      <c r="BW500" s="110"/>
      <c r="BX500" s="110"/>
      <c r="BY500" s="110"/>
      <c r="BZ500" s="110"/>
      <c r="CA500" s="110"/>
      <c r="CB500" s="110"/>
      <c r="CC500" s="110"/>
      <c r="CD500" s="110"/>
      <c r="CE500" s="110"/>
      <c r="CF500" s="110"/>
      <c r="CG500" s="110"/>
      <c r="CH500" s="110"/>
      <c r="CI500" s="110"/>
      <c r="CJ500" s="110"/>
      <c r="CK500" s="110"/>
      <c r="CL500" s="110"/>
      <c r="CM500" s="110"/>
      <c r="CN500" s="110"/>
      <c r="CO500" s="110"/>
      <c r="CP500" s="110"/>
      <c r="CQ500" s="110"/>
      <c r="CR500" s="110"/>
      <c r="CS500" s="110"/>
      <c r="CT500" s="110"/>
      <c r="CU500" s="110"/>
      <c r="CV500" s="110"/>
      <c r="CW500" s="110"/>
    </row>
    <row r="501" spans="1:101" x14ac:dyDescent="0.25">
      <c r="A501" s="110"/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  <c r="BD501" s="110"/>
      <c r="BE501" s="110"/>
      <c r="BF501" s="110"/>
      <c r="BG501" s="110"/>
      <c r="BH501" s="110"/>
      <c r="BI501" s="110"/>
      <c r="BJ501" s="110"/>
      <c r="BK501" s="110"/>
      <c r="BL501" s="110"/>
      <c r="BM501" s="110"/>
      <c r="BN501" s="110"/>
      <c r="BO501" s="110"/>
      <c r="BP501" s="110"/>
      <c r="BQ501" s="110"/>
      <c r="BR501" s="110"/>
      <c r="BS501" s="110"/>
      <c r="BT501" s="110"/>
      <c r="BU501" s="110"/>
      <c r="BV501" s="110"/>
      <c r="BW501" s="110"/>
      <c r="BX501" s="110"/>
      <c r="BY501" s="110"/>
      <c r="BZ501" s="110"/>
      <c r="CA501" s="110"/>
      <c r="CB501" s="110"/>
      <c r="CC501" s="110"/>
      <c r="CD501" s="110"/>
      <c r="CE501" s="110"/>
      <c r="CF501" s="110"/>
      <c r="CG501" s="110"/>
      <c r="CH501" s="110"/>
      <c r="CI501" s="110"/>
      <c r="CJ501" s="110"/>
      <c r="CK501" s="110"/>
      <c r="CL501" s="110"/>
      <c r="CM501" s="110"/>
      <c r="CN501" s="110"/>
      <c r="CO501" s="110"/>
      <c r="CP501" s="110"/>
      <c r="CQ501" s="110"/>
      <c r="CR501" s="110"/>
      <c r="CS501" s="110"/>
      <c r="CT501" s="110"/>
      <c r="CU501" s="110"/>
      <c r="CV501" s="110"/>
      <c r="CW501" s="110"/>
    </row>
    <row r="502" spans="1:101" x14ac:dyDescent="0.25">
      <c r="A502" s="110"/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10"/>
      <c r="BF502" s="110"/>
      <c r="BG502" s="110"/>
      <c r="BH502" s="110"/>
      <c r="BI502" s="110"/>
      <c r="BJ502" s="110"/>
      <c r="BK502" s="110"/>
      <c r="BL502" s="110"/>
      <c r="BM502" s="110"/>
      <c r="BN502" s="110"/>
      <c r="BO502" s="110"/>
      <c r="BP502" s="110"/>
      <c r="BQ502" s="110"/>
      <c r="BR502" s="110"/>
      <c r="BS502" s="110"/>
      <c r="BT502" s="110"/>
      <c r="BU502" s="110"/>
      <c r="BV502" s="110"/>
      <c r="BW502" s="110"/>
      <c r="BX502" s="110"/>
      <c r="BY502" s="110"/>
      <c r="BZ502" s="110"/>
      <c r="CA502" s="110"/>
      <c r="CB502" s="110"/>
      <c r="CC502" s="110"/>
      <c r="CD502" s="110"/>
      <c r="CE502" s="110"/>
      <c r="CF502" s="110"/>
      <c r="CG502" s="110"/>
      <c r="CH502" s="110"/>
      <c r="CI502" s="110"/>
      <c r="CJ502" s="110"/>
      <c r="CK502" s="110"/>
      <c r="CL502" s="110"/>
      <c r="CM502" s="110"/>
      <c r="CN502" s="110"/>
      <c r="CO502" s="110"/>
      <c r="CP502" s="110"/>
      <c r="CQ502" s="110"/>
      <c r="CR502" s="110"/>
      <c r="CS502" s="110"/>
      <c r="CT502" s="110"/>
      <c r="CU502" s="110"/>
      <c r="CV502" s="110"/>
      <c r="CW502" s="110"/>
    </row>
    <row r="503" spans="1:101" x14ac:dyDescent="0.25">
      <c r="A503" s="110"/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  <c r="BH503" s="110"/>
      <c r="BI503" s="110"/>
      <c r="BJ503" s="110"/>
      <c r="BK503" s="110"/>
      <c r="BL503" s="110"/>
      <c r="BM503" s="110"/>
      <c r="BN503" s="110"/>
      <c r="BO503" s="110"/>
      <c r="BP503" s="110"/>
      <c r="BQ503" s="110"/>
      <c r="BR503" s="110"/>
      <c r="BS503" s="110"/>
      <c r="BT503" s="110"/>
      <c r="BU503" s="110"/>
      <c r="BV503" s="110"/>
      <c r="BW503" s="110"/>
      <c r="BX503" s="110"/>
      <c r="BY503" s="110"/>
      <c r="BZ503" s="110"/>
      <c r="CA503" s="110"/>
      <c r="CB503" s="110"/>
      <c r="CC503" s="110"/>
      <c r="CD503" s="110"/>
      <c r="CE503" s="110"/>
      <c r="CF503" s="110"/>
      <c r="CG503" s="110"/>
      <c r="CH503" s="110"/>
      <c r="CI503" s="110"/>
      <c r="CJ503" s="110"/>
      <c r="CK503" s="110"/>
      <c r="CL503" s="110"/>
      <c r="CM503" s="110"/>
      <c r="CN503" s="110"/>
      <c r="CO503" s="110"/>
      <c r="CP503" s="110"/>
      <c r="CQ503" s="110"/>
      <c r="CR503" s="110"/>
      <c r="CS503" s="110"/>
      <c r="CT503" s="110"/>
      <c r="CU503" s="110"/>
      <c r="CV503" s="110"/>
      <c r="CW503" s="110"/>
    </row>
    <row r="504" spans="1:101" x14ac:dyDescent="0.25">
      <c r="A504" s="110"/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10"/>
      <c r="BF504" s="110"/>
      <c r="BG504" s="110"/>
      <c r="BH504" s="110"/>
      <c r="BI504" s="110"/>
      <c r="BJ504" s="110"/>
      <c r="BK504" s="110"/>
      <c r="BL504" s="110"/>
      <c r="BM504" s="110"/>
      <c r="BN504" s="110"/>
      <c r="BO504" s="110"/>
      <c r="BP504" s="110"/>
      <c r="BQ504" s="110"/>
      <c r="BR504" s="110"/>
      <c r="BS504" s="110"/>
      <c r="BT504" s="110"/>
      <c r="BU504" s="110"/>
      <c r="BV504" s="110"/>
      <c r="BW504" s="110"/>
      <c r="BX504" s="110"/>
      <c r="BY504" s="110"/>
      <c r="BZ504" s="110"/>
      <c r="CA504" s="110"/>
      <c r="CB504" s="110"/>
      <c r="CC504" s="110"/>
      <c r="CD504" s="110"/>
      <c r="CE504" s="110"/>
      <c r="CF504" s="110"/>
      <c r="CG504" s="110"/>
      <c r="CH504" s="110"/>
      <c r="CI504" s="110"/>
      <c r="CJ504" s="110"/>
      <c r="CK504" s="110"/>
      <c r="CL504" s="110"/>
      <c r="CM504" s="110"/>
      <c r="CN504" s="110"/>
      <c r="CO504" s="110"/>
      <c r="CP504" s="110"/>
      <c r="CQ504" s="110"/>
      <c r="CR504" s="110"/>
      <c r="CS504" s="110"/>
      <c r="CT504" s="110"/>
      <c r="CU504" s="110"/>
      <c r="CV504" s="110"/>
      <c r="CW504" s="110"/>
    </row>
    <row r="505" spans="1:101" x14ac:dyDescent="0.25">
      <c r="A505" s="110"/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10"/>
      <c r="BF505" s="110"/>
      <c r="BG505" s="110"/>
      <c r="BH505" s="110"/>
      <c r="BI505" s="110"/>
      <c r="BJ505" s="110"/>
      <c r="BK505" s="110"/>
      <c r="BL505" s="110"/>
      <c r="BM505" s="110"/>
      <c r="BN505" s="110"/>
      <c r="BO505" s="110"/>
      <c r="BP505" s="110"/>
      <c r="BQ505" s="110"/>
      <c r="BR505" s="110"/>
      <c r="BS505" s="110"/>
      <c r="BT505" s="110"/>
      <c r="BU505" s="110"/>
      <c r="BV505" s="110"/>
      <c r="BW505" s="110"/>
      <c r="BX505" s="110"/>
      <c r="BY505" s="110"/>
      <c r="BZ505" s="110"/>
      <c r="CA505" s="110"/>
      <c r="CB505" s="110"/>
      <c r="CC505" s="110"/>
      <c r="CD505" s="110"/>
      <c r="CE505" s="110"/>
      <c r="CF505" s="110"/>
      <c r="CG505" s="110"/>
      <c r="CH505" s="110"/>
      <c r="CI505" s="110"/>
      <c r="CJ505" s="110"/>
      <c r="CK505" s="110"/>
      <c r="CL505" s="110"/>
      <c r="CM505" s="110"/>
      <c r="CN505" s="110"/>
      <c r="CO505" s="110"/>
      <c r="CP505" s="110"/>
      <c r="CQ505" s="110"/>
      <c r="CR505" s="110"/>
      <c r="CS505" s="110"/>
      <c r="CT505" s="110"/>
      <c r="CU505" s="110"/>
      <c r="CV505" s="110"/>
      <c r="CW505" s="110"/>
    </row>
    <row r="506" spans="1:101" x14ac:dyDescent="0.25">
      <c r="A506" s="110"/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10"/>
      <c r="BF506" s="110"/>
      <c r="BG506" s="110"/>
      <c r="BH506" s="110"/>
      <c r="BI506" s="110"/>
      <c r="BJ506" s="110"/>
      <c r="BK506" s="110"/>
      <c r="BL506" s="110"/>
      <c r="BM506" s="110"/>
      <c r="BN506" s="110"/>
      <c r="BO506" s="110"/>
      <c r="BP506" s="110"/>
      <c r="BQ506" s="110"/>
      <c r="BR506" s="110"/>
      <c r="BS506" s="110"/>
      <c r="BT506" s="110"/>
      <c r="BU506" s="110"/>
      <c r="BV506" s="110"/>
      <c r="BW506" s="110"/>
      <c r="BX506" s="110"/>
      <c r="BY506" s="110"/>
      <c r="BZ506" s="110"/>
      <c r="CA506" s="110"/>
      <c r="CB506" s="110"/>
      <c r="CC506" s="110"/>
      <c r="CD506" s="110"/>
      <c r="CE506" s="110"/>
      <c r="CF506" s="110"/>
      <c r="CG506" s="110"/>
      <c r="CH506" s="110"/>
      <c r="CI506" s="110"/>
      <c r="CJ506" s="110"/>
      <c r="CK506" s="110"/>
      <c r="CL506" s="110"/>
      <c r="CM506" s="110"/>
      <c r="CN506" s="110"/>
      <c r="CO506" s="110"/>
      <c r="CP506" s="110"/>
      <c r="CQ506" s="110"/>
      <c r="CR506" s="110"/>
      <c r="CS506" s="110"/>
      <c r="CT506" s="110"/>
      <c r="CU506" s="110"/>
      <c r="CV506" s="110"/>
      <c r="CW506" s="110"/>
    </row>
    <row r="507" spans="1:101" x14ac:dyDescent="0.25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10"/>
      <c r="BF507" s="110"/>
      <c r="BG507" s="110"/>
      <c r="BH507" s="110"/>
      <c r="BI507" s="110"/>
      <c r="BJ507" s="110"/>
      <c r="BK507" s="110"/>
      <c r="BL507" s="110"/>
      <c r="BM507" s="110"/>
      <c r="BN507" s="110"/>
      <c r="BO507" s="110"/>
      <c r="BP507" s="110"/>
      <c r="BQ507" s="110"/>
      <c r="BR507" s="110"/>
      <c r="BS507" s="110"/>
      <c r="BT507" s="110"/>
      <c r="BU507" s="110"/>
      <c r="BV507" s="110"/>
      <c r="BW507" s="110"/>
      <c r="BX507" s="110"/>
      <c r="BY507" s="110"/>
      <c r="BZ507" s="110"/>
      <c r="CA507" s="110"/>
      <c r="CB507" s="110"/>
      <c r="CC507" s="110"/>
      <c r="CD507" s="110"/>
      <c r="CE507" s="110"/>
      <c r="CF507" s="110"/>
      <c r="CG507" s="110"/>
      <c r="CH507" s="110"/>
      <c r="CI507" s="110"/>
      <c r="CJ507" s="110"/>
      <c r="CK507" s="110"/>
      <c r="CL507" s="110"/>
      <c r="CM507" s="110"/>
      <c r="CN507" s="110"/>
      <c r="CO507" s="110"/>
      <c r="CP507" s="110"/>
      <c r="CQ507" s="110"/>
      <c r="CR507" s="110"/>
      <c r="CS507" s="110"/>
      <c r="CT507" s="110"/>
      <c r="CU507" s="110"/>
      <c r="CV507" s="110"/>
      <c r="CW507" s="110"/>
    </row>
    <row r="508" spans="1:101" x14ac:dyDescent="0.25">
      <c r="A508" s="110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  <c r="BH508" s="110"/>
      <c r="BI508" s="110"/>
      <c r="BJ508" s="110"/>
      <c r="BK508" s="110"/>
      <c r="BL508" s="110"/>
      <c r="BM508" s="110"/>
      <c r="BN508" s="110"/>
      <c r="BO508" s="110"/>
      <c r="BP508" s="110"/>
      <c r="BQ508" s="110"/>
      <c r="BR508" s="110"/>
      <c r="BS508" s="110"/>
      <c r="BT508" s="110"/>
      <c r="BU508" s="110"/>
      <c r="BV508" s="110"/>
      <c r="BW508" s="110"/>
      <c r="BX508" s="110"/>
      <c r="BY508" s="110"/>
      <c r="BZ508" s="110"/>
      <c r="CA508" s="110"/>
      <c r="CB508" s="110"/>
      <c r="CC508" s="110"/>
      <c r="CD508" s="110"/>
      <c r="CE508" s="110"/>
      <c r="CF508" s="110"/>
      <c r="CG508" s="110"/>
      <c r="CH508" s="110"/>
      <c r="CI508" s="110"/>
      <c r="CJ508" s="110"/>
      <c r="CK508" s="110"/>
      <c r="CL508" s="110"/>
      <c r="CM508" s="110"/>
      <c r="CN508" s="110"/>
      <c r="CO508" s="110"/>
      <c r="CP508" s="110"/>
      <c r="CQ508" s="110"/>
      <c r="CR508" s="110"/>
      <c r="CS508" s="110"/>
      <c r="CT508" s="110"/>
      <c r="CU508" s="110"/>
      <c r="CV508" s="110"/>
      <c r="CW508" s="110"/>
    </row>
    <row r="509" spans="1:101" x14ac:dyDescent="0.25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  <c r="BD509" s="110"/>
      <c r="BE509" s="110"/>
      <c r="BF509" s="110"/>
      <c r="BG509" s="110"/>
      <c r="BH509" s="110"/>
      <c r="BI509" s="110"/>
      <c r="BJ509" s="110"/>
      <c r="BK509" s="110"/>
      <c r="BL509" s="110"/>
      <c r="BM509" s="110"/>
      <c r="BN509" s="110"/>
      <c r="BO509" s="110"/>
      <c r="BP509" s="110"/>
      <c r="BQ509" s="110"/>
      <c r="BR509" s="110"/>
      <c r="BS509" s="110"/>
      <c r="BT509" s="110"/>
      <c r="BU509" s="110"/>
      <c r="BV509" s="110"/>
      <c r="BW509" s="110"/>
      <c r="BX509" s="110"/>
      <c r="BY509" s="110"/>
      <c r="BZ509" s="110"/>
      <c r="CA509" s="110"/>
      <c r="CB509" s="110"/>
      <c r="CC509" s="110"/>
      <c r="CD509" s="110"/>
      <c r="CE509" s="110"/>
      <c r="CF509" s="110"/>
      <c r="CG509" s="110"/>
      <c r="CH509" s="110"/>
      <c r="CI509" s="110"/>
      <c r="CJ509" s="110"/>
      <c r="CK509" s="110"/>
      <c r="CL509" s="110"/>
      <c r="CM509" s="110"/>
      <c r="CN509" s="110"/>
      <c r="CO509" s="110"/>
      <c r="CP509" s="110"/>
      <c r="CQ509" s="110"/>
      <c r="CR509" s="110"/>
      <c r="CS509" s="110"/>
      <c r="CT509" s="110"/>
      <c r="CU509" s="110"/>
      <c r="CV509" s="110"/>
      <c r="CW509" s="110"/>
    </row>
    <row r="510" spans="1:101" x14ac:dyDescent="0.25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  <c r="BD510" s="110"/>
      <c r="BE510" s="110"/>
      <c r="BF510" s="110"/>
      <c r="BG510" s="110"/>
      <c r="BH510" s="110"/>
      <c r="BI510" s="110"/>
      <c r="BJ510" s="110"/>
      <c r="BK510" s="110"/>
      <c r="BL510" s="110"/>
      <c r="BM510" s="110"/>
      <c r="BN510" s="110"/>
      <c r="BO510" s="110"/>
      <c r="BP510" s="110"/>
      <c r="BQ510" s="110"/>
      <c r="BR510" s="110"/>
      <c r="BS510" s="110"/>
      <c r="BT510" s="110"/>
      <c r="BU510" s="110"/>
      <c r="BV510" s="110"/>
      <c r="BW510" s="110"/>
      <c r="BX510" s="110"/>
      <c r="BY510" s="110"/>
      <c r="BZ510" s="110"/>
      <c r="CA510" s="110"/>
      <c r="CB510" s="110"/>
      <c r="CC510" s="110"/>
      <c r="CD510" s="110"/>
      <c r="CE510" s="110"/>
      <c r="CF510" s="110"/>
      <c r="CG510" s="110"/>
      <c r="CH510" s="110"/>
      <c r="CI510" s="110"/>
      <c r="CJ510" s="110"/>
      <c r="CK510" s="110"/>
      <c r="CL510" s="110"/>
      <c r="CM510" s="110"/>
      <c r="CN510" s="110"/>
      <c r="CO510" s="110"/>
      <c r="CP510" s="110"/>
      <c r="CQ510" s="110"/>
      <c r="CR510" s="110"/>
      <c r="CS510" s="110"/>
      <c r="CT510" s="110"/>
      <c r="CU510" s="110"/>
      <c r="CV510" s="110"/>
      <c r="CW510" s="110"/>
    </row>
    <row r="511" spans="1:101" x14ac:dyDescent="0.25">
      <c r="A511" s="110"/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  <c r="BD511" s="110"/>
      <c r="BE511" s="110"/>
      <c r="BF511" s="110"/>
      <c r="BG511" s="110"/>
      <c r="BH511" s="110"/>
      <c r="BI511" s="110"/>
      <c r="BJ511" s="110"/>
      <c r="BK511" s="110"/>
      <c r="BL511" s="110"/>
      <c r="BM511" s="110"/>
      <c r="BN511" s="110"/>
      <c r="BO511" s="110"/>
      <c r="BP511" s="110"/>
      <c r="BQ511" s="110"/>
      <c r="BR511" s="110"/>
      <c r="BS511" s="110"/>
      <c r="BT511" s="110"/>
      <c r="BU511" s="110"/>
      <c r="BV511" s="110"/>
      <c r="BW511" s="110"/>
      <c r="BX511" s="110"/>
      <c r="BY511" s="110"/>
      <c r="BZ511" s="110"/>
      <c r="CA511" s="110"/>
      <c r="CB511" s="110"/>
      <c r="CC511" s="110"/>
      <c r="CD511" s="110"/>
      <c r="CE511" s="110"/>
      <c r="CF511" s="110"/>
      <c r="CG511" s="110"/>
      <c r="CH511" s="110"/>
      <c r="CI511" s="110"/>
      <c r="CJ511" s="110"/>
      <c r="CK511" s="110"/>
      <c r="CL511" s="110"/>
      <c r="CM511" s="110"/>
      <c r="CN511" s="110"/>
      <c r="CO511" s="110"/>
      <c r="CP511" s="110"/>
      <c r="CQ511" s="110"/>
      <c r="CR511" s="110"/>
      <c r="CS511" s="110"/>
      <c r="CT511" s="110"/>
      <c r="CU511" s="110"/>
      <c r="CV511" s="110"/>
      <c r="CW511" s="110"/>
    </row>
    <row r="512" spans="1:101" x14ac:dyDescent="0.25">
      <c r="A512" s="110"/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  <c r="BD512" s="110"/>
      <c r="BE512" s="110"/>
      <c r="BF512" s="110"/>
      <c r="BG512" s="110"/>
      <c r="BH512" s="110"/>
      <c r="BI512" s="110"/>
      <c r="BJ512" s="110"/>
      <c r="BK512" s="110"/>
      <c r="BL512" s="110"/>
      <c r="BM512" s="110"/>
      <c r="BN512" s="110"/>
      <c r="BO512" s="110"/>
      <c r="BP512" s="110"/>
      <c r="BQ512" s="110"/>
      <c r="BR512" s="110"/>
      <c r="BS512" s="110"/>
      <c r="BT512" s="110"/>
      <c r="BU512" s="110"/>
      <c r="BV512" s="110"/>
      <c r="BW512" s="110"/>
      <c r="BX512" s="110"/>
      <c r="BY512" s="110"/>
      <c r="BZ512" s="110"/>
      <c r="CA512" s="110"/>
      <c r="CB512" s="110"/>
      <c r="CC512" s="110"/>
      <c r="CD512" s="110"/>
      <c r="CE512" s="110"/>
      <c r="CF512" s="110"/>
      <c r="CG512" s="110"/>
      <c r="CH512" s="110"/>
      <c r="CI512" s="110"/>
      <c r="CJ512" s="110"/>
      <c r="CK512" s="110"/>
      <c r="CL512" s="110"/>
      <c r="CM512" s="110"/>
      <c r="CN512" s="110"/>
      <c r="CO512" s="110"/>
      <c r="CP512" s="110"/>
      <c r="CQ512" s="110"/>
      <c r="CR512" s="110"/>
      <c r="CS512" s="110"/>
      <c r="CT512" s="110"/>
      <c r="CU512" s="110"/>
      <c r="CV512" s="110"/>
      <c r="CW512" s="110"/>
    </row>
    <row r="513" spans="1:101" x14ac:dyDescent="0.25">
      <c r="A513" s="110"/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10"/>
      <c r="BF513" s="110"/>
      <c r="BG513" s="110"/>
      <c r="BH513" s="110"/>
      <c r="BI513" s="110"/>
      <c r="BJ513" s="110"/>
      <c r="BK513" s="110"/>
      <c r="BL513" s="110"/>
      <c r="BM513" s="110"/>
      <c r="BN513" s="110"/>
      <c r="BO513" s="110"/>
      <c r="BP513" s="110"/>
      <c r="BQ513" s="110"/>
      <c r="BR513" s="110"/>
      <c r="BS513" s="110"/>
      <c r="BT513" s="110"/>
      <c r="BU513" s="110"/>
      <c r="BV513" s="110"/>
      <c r="BW513" s="110"/>
      <c r="BX513" s="110"/>
      <c r="BY513" s="110"/>
      <c r="BZ513" s="110"/>
      <c r="CA513" s="110"/>
      <c r="CB513" s="110"/>
      <c r="CC513" s="110"/>
      <c r="CD513" s="110"/>
      <c r="CE513" s="110"/>
      <c r="CF513" s="110"/>
      <c r="CG513" s="110"/>
      <c r="CH513" s="110"/>
      <c r="CI513" s="110"/>
      <c r="CJ513" s="110"/>
      <c r="CK513" s="110"/>
      <c r="CL513" s="110"/>
      <c r="CM513" s="110"/>
      <c r="CN513" s="110"/>
      <c r="CO513" s="110"/>
      <c r="CP513" s="110"/>
      <c r="CQ513" s="110"/>
      <c r="CR513" s="110"/>
      <c r="CS513" s="110"/>
      <c r="CT513" s="110"/>
      <c r="CU513" s="110"/>
      <c r="CV513" s="110"/>
      <c r="CW513" s="110"/>
    </row>
    <row r="514" spans="1:101" x14ac:dyDescent="0.25">
      <c r="A514" s="110"/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10"/>
      <c r="BF514" s="110"/>
      <c r="BG514" s="110"/>
      <c r="BH514" s="110"/>
      <c r="BI514" s="110"/>
      <c r="BJ514" s="110"/>
      <c r="BK514" s="110"/>
      <c r="BL514" s="110"/>
      <c r="BM514" s="110"/>
      <c r="BN514" s="110"/>
      <c r="BO514" s="110"/>
      <c r="BP514" s="110"/>
      <c r="BQ514" s="110"/>
      <c r="BR514" s="110"/>
      <c r="BS514" s="110"/>
      <c r="BT514" s="110"/>
      <c r="BU514" s="110"/>
      <c r="BV514" s="110"/>
      <c r="BW514" s="110"/>
      <c r="BX514" s="110"/>
      <c r="BY514" s="110"/>
      <c r="BZ514" s="110"/>
      <c r="CA514" s="110"/>
      <c r="CB514" s="110"/>
      <c r="CC514" s="110"/>
      <c r="CD514" s="110"/>
      <c r="CE514" s="110"/>
      <c r="CF514" s="110"/>
      <c r="CG514" s="110"/>
      <c r="CH514" s="110"/>
      <c r="CI514" s="110"/>
      <c r="CJ514" s="110"/>
      <c r="CK514" s="110"/>
      <c r="CL514" s="110"/>
      <c r="CM514" s="110"/>
      <c r="CN514" s="110"/>
      <c r="CO514" s="110"/>
      <c r="CP514" s="110"/>
      <c r="CQ514" s="110"/>
      <c r="CR514" s="110"/>
      <c r="CS514" s="110"/>
      <c r="CT514" s="110"/>
      <c r="CU514" s="110"/>
      <c r="CV514" s="110"/>
      <c r="CW514" s="110"/>
    </row>
    <row r="515" spans="1:101" x14ac:dyDescent="0.25">
      <c r="A515" s="110"/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  <c r="BD515" s="110"/>
      <c r="BE515" s="110"/>
      <c r="BF515" s="110"/>
      <c r="BG515" s="110"/>
      <c r="BH515" s="110"/>
      <c r="BI515" s="110"/>
      <c r="BJ515" s="110"/>
      <c r="BK515" s="110"/>
      <c r="BL515" s="110"/>
      <c r="BM515" s="110"/>
      <c r="BN515" s="110"/>
      <c r="BO515" s="110"/>
      <c r="BP515" s="110"/>
      <c r="BQ515" s="110"/>
      <c r="BR515" s="110"/>
      <c r="BS515" s="110"/>
      <c r="BT515" s="110"/>
      <c r="BU515" s="110"/>
      <c r="BV515" s="110"/>
      <c r="BW515" s="110"/>
      <c r="BX515" s="110"/>
      <c r="BY515" s="110"/>
      <c r="BZ515" s="110"/>
      <c r="CA515" s="110"/>
      <c r="CB515" s="110"/>
      <c r="CC515" s="110"/>
      <c r="CD515" s="110"/>
      <c r="CE515" s="110"/>
      <c r="CF515" s="110"/>
      <c r="CG515" s="110"/>
      <c r="CH515" s="110"/>
      <c r="CI515" s="110"/>
      <c r="CJ515" s="110"/>
      <c r="CK515" s="110"/>
      <c r="CL515" s="110"/>
      <c r="CM515" s="110"/>
      <c r="CN515" s="110"/>
      <c r="CO515" s="110"/>
      <c r="CP515" s="110"/>
      <c r="CQ515" s="110"/>
      <c r="CR515" s="110"/>
      <c r="CS515" s="110"/>
      <c r="CT515" s="110"/>
      <c r="CU515" s="110"/>
      <c r="CV515" s="110"/>
      <c r="CW515" s="110"/>
    </row>
    <row r="516" spans="1:101" x14ac:dyDescent="0.25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  <c r="BH516" s="110"/>
      <c r="BI516" s="110"/>
      <c r="BJ516" s="110"/>
      <c r="BK516" s="110"/>
      <c r="BL516" s="110"/>
      <c r="BM516" s="110"/>
      <c r="BN516" s="110"/>
      <c r="BO516" s="110"/>
      <c r="BP516" s="110"/>
      <c r="BQ516" s="110"/>
      <c r="BR516" s="110"/>
      <c r="BS516" s="110"/>
      <c r="BT516" s="110"/>
      <c r="BU516" s="110"/>
      <c r="BV516" s="110"/>
      <c r="BW516" s="110"/>
      <c r="BX516" s="110"/>
      <c r="BY516" s="110"/>
      <c r="BZ516" s="110"/>
      <c r="CA516" s="110"/>
      <c r="CB516" s="110"/>
      <c r="CC516" s="110"/>
      <c r="CD516" s="110"/>
      <c r="CE516" s="110"/>
      <c r="CF516" s="110"/>
      <c r="CG516" s="110"/>
      <c r="CH516" s="110"/>
      <c r="CI516" s="110"/>
      <c r="CJ516" s="110"/>
      <c r="CK516" s="110"/>
      <c r="CL516" s="110"/>
      <c r="CM516" s="110"/>
      <c r="CN516" s="110"/>
      <c r="CO516" s="110"/>
      <c r="CP516" s="110"/>
      <c r="CQ516" s="110"/>
      <c r="CR516" s="110"/>
      <c r="CS516" s="110"/>
      <c r="CT516" s="110"/>
      <c r="CU516" s="110"/>
      <c r="CV516" s="110"/>
      <c r="CW516" s="110"/>
    </row>
    <row r="517" spans="1:101" x14ac:dyDescent="0.25">
      <c r="A517" s="110"/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  <c r="BH517" s="110"/>
      <c r="BI517" s="110"/>
      <c r="BJ517" s="110"/>
      <c r="BK517" s="110"/>
      <c r="BL517" s="110"/>
      <c r="BM517" s="110"/>
      <c r="BN517" s="110"/>
      <c r="BO517" s="110"/>
      <c r="BP517" s="110"/>
      <c r="BQ517" s="110"/>
      <c r="BR517" s="110"/>
      <c r="BS517" s="110"/>
      <c r="BT517" s="110"/>
      <c r="BU517" s="110"/>
      <c r="BV517" s="110"/>
      <c r="BW517" s="110"/>
      <c r="BX517" s="110"/>
      <c r="BY517" s="110"/>
      <c r="BZ517" s="110"/>
      <c r="CA517" s="110"/>
      <c r="CB517" s="110"/>
      <c r="CC517" s="110"/>
      <c r="CD517" s="110"/>
      <c r="CE517" s="110"/>
      <c r="CF517" s="110"/>
      <c r="CG517" s="110"/>
      <c r="CH517" s="110"/>
      <c r="CI517" s="110"/>
      <c r="CJ517" s="110"/>
      <c r="CK517" s="110"/>
      <c r="CL517" s="110"/>
      <c r="CM517" s="110"/>
      <c r="CN517" s="110"/>
      <c r="CO517" s="110"/>
      <c r="CP517" s="110"/>
      <c r="CQ517" s="110"/>
      <c r="CR517" s="110"/>
      <c r="CS517" s="110"/>
      <c r="CT517" s="110"/>
      <c r="CU517" s="110"/>
      <c r="CV517" s="110"/>
      <c r="CW517" s="110"/>
    </row>
    <row r="518" spans="1:101" x14ac:dyDescent="0.25">
      <c r="A518" s="110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0"/>
      <c r="BB518" s="110"/>
      <c r="BC518" s="110"/>
      <c r="BD518" s="110"/>
      <c r="BE518" s="110"/>
      <c r="BF518" s="110"/>
      <c r="BG518" s="110"/>
      <c r="BH518" s="110"/>
      <c r="BI518" s="110"/>
      <c r="BJ518" s="110"/>
      <c r="BK518" s="110"/>
      <c r="BL518" s="110"/>
      <c r="BM518" s="110"/>
      <c r="BN518" s="110"/>
      <c r="BO518" s="110"/>
      <c r="BP518" s="110"/>
      <c r="BQ518" s="110"/>
      <c r="BR518" s="110"/>
      <c r="BS518" s="110"/>
      <c r="BT518" s="110"/>
      <c r="BU518" s="110"/>
      <c r="BV518" s="110"/>
      <c r="BW518" s="110"/>
      <c r="BX518" s="110"/>
      <c r="BY518" s="110"/>
      <c r="BZ518" s="110"/>
      <c r="CA518" s="110"/>
      <c r="CB518" s="110"/>
      <c r="CC518" s="110"/>
      <c r="CD518" s="110"/>
      <c r="CE518" s="110"/>
      <c r="CF518" s="110"/>
      <c r="CG518" s="110"/>
      <c r="CH518" s="110"/>
      <c r="CI518" s="110"/>
      <c r="CJ518" s="110"/>
      <c r="CK518" s="110"/>
      <c r="CL518" s="110"/>
      <c r="CM518" s="110"/>
      <c r="CN518" s="110"/>
      <c r="CO518" s="110"/>
      <c r="CP518" s="110"/>
      <c r="CQ518" s="110"/>
      <c r="CR518" s="110"/>
      <c r="CS518" s="110"/>
      <c r="CT518" s="110"/>
      <c r="CU518" s="110"/>
      <c r="CV518" s="110"/>
      <c r="CW518" s="110"/>
    </row>
    <row r="519" spans="1:101" x14ac:dyDescent="0.25">
      <c r="A519" s="110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/>
      <c r="BD519" s="110"/>
      <c r="BE519" s="110"/>
      <c r="BF519" s="110"/>
      <c r="BG519" s="110"/>
      <c r="BH519" s="110"/>
      <c r="BI519" s="110"/>
      <c r="BJ519" s="110"/>
      <c r="BK519" s="110"/>
      <c r="BL519" s="110"/>
      <c r="BM519" s="110"/>
      <c r="BN519" s="110"/>
      <c r="BO519" s="110"/>
      <c r="BP519" s="110"/>
      <c r="BQ519" s="110"/>
      <c r="BR519" s="110"/>
      <c r="BS519" s="110"/>
      <c r="BT519" s="110"/>
      <c r="BU519" s="110"/>
      <c r="BV519" s="110"/>
      <c r="BW519" s="110"/>
      <c r="BX519" s="110"/>
      <c r="BY519" s="110"/>
      <c r="BZ519" s="110"/>
      <c r="CA519" s="110"/>
      <c r="CB519" s="110"/>
      <c r="CC519" s="110"/>
      <c r="CD519" s="110"/>
      <c r="CE519" s="110"/>
      <c r="CF519" s="110"/>
      <c r="CG519" s="110"/>
      <c r="CH519" s="110"/>
      <c r="CI519" s="110"/>
      <c r="CJ519" s="110"/>
      <c r="CK519" s="110"/>
      <c r="CL519" s="110"/>
      <c r="CM519" s="110"/>
      <c r="CN519" s="110"/>
      <c r="CO519" s="110"/>
      <c r="CP519" s="110"/>
      <c r="CQ519" s="110"/>
      <c r="CR519" s="110"/>
      <c r="CS519" s="110"/>
      <c r="CT519" s="110"/>
      <c r="CU519" s="110"/>
      <c r="CV519" s="110"/>
      <c r="CW519" s="110"/>
    </row>
    <row r="520" spans="1:101" x14ac:dyDescent="0.25">
      <c r="A520" s="110"/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  <c r="BD520" s="110"/>
      <c r="BE520" s="110"/>
      <c r="BF520" s="110"/>
      <c r="BG520" s="110"/>
      <c r="BH520" s="110"/>
      <c r="BI520" s="110"/>
      <c r="BJ520" s="110"/>
      <c r="BK520" s="110"/>
      <c r="BL520" s="110"/>
      <c r="BM520" s="110"/>
      <c r="BN520" s="110"/>
      <c r="BO520" s="110"/>
      <c r="BP520" s="110"/>
      <c r="BQ520" s="110"/>
      <c r="BR520" s="110"/>
      <c r="BS520" s="110"/>
      <c r="BT520" s="110"/>
      <c r="BU520" s="110"/>
      <c r="BV520" s="110"/>
      <c r="BW520" s="110"/>
      <c r="BX520" s="110"/>
      <c r="BY520" s="110"/>
      <c r="BZ520" s="110"/>
      <c r="CA520" s="110"/>
      <c r="CB520" s="110"/>
      <c r="CC520" s="110"/>
      <c r="CD520" s="110"/>
      <c r="CE520" s="110"/>
      <c r="CF520" s="110"/>
      <c r="CG520" s="110"/>
      <c r="CH520" s="110"/>
      <c r="CI520" s="110"/>
      <c r="CJ520" s="110"/>
      <c r="CK520" s="110"/>
      <c r="CL520" s="110"/>
      <c r="CM520" s="110"/>
      <c r="CN520" s="110"/>
      <c r="CO520" s="110"/>
      <c r="CP520" s="110"/>
      <c r="CQ520" s="110"/>
      <c r="CR520" s="110"/>
      <c r="CS520" s="110"/>
      <c r="CT520" s="110"/>
      <c r="CU520" s="110"/>
      <c r="CV520" s="110"/>
      <c r="CW520" s="110"/>
    </row>
    <row r="521" spans="1:101" x14ac:dyDescent="0.25">
      <c r="A521" s="110"/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0"/>
      <c r="BB521" s="110"/>
      <c r="BC521" s="110"/>
      <c r="BD521" s="110"/>
      <c r="BE521" s="110"/>
      <c r="BF521" s="110"/>
      <c r="BG521" s="110"/>
      <c r="BH521" s="110"/>
      <c r="BI521" s="110"/>
      <c r="BJ521" s="110"/>
      <c r="BK521" s="110"/>
      <c r="BL521" s="110"/>
      <c r="BM521" s="110"/>
      <c r="BN521" s="110"/>
      <c r="BO521" s="110"/>
      <c r="BP521" s="110"/>
      <c r="BQ521" s="110"/>
      <c r="BR521" s="110"/>
      <c r="BS521" s="110"/>
      <c r="BT521" s="110"/>
      <c r="BU521" s="110"/>
      <c r="BV521" s="110"/>
      <c r="BW521" s="110"/>
      <c r="BX521" s="110"/>
      <c r="BY521" s="110"/>
      <c r="BZ521" s="110"/>
      <c r="CA521" s="110"/>
      <c r="CB521" s="110"/>
      <c r="CC521" s="110"/>
      <c r="CD521" s="110"/>
      <c r="CE521" s="110"/>
      <c r="CF521" s="110"/>
      <c r="CG521" s="110"/>
      <c r="CH521" s="110"/>
      <c r="CI521" s="110"/>
      <c r="CJ521" s="110"/>
      <c r="CK521" s="110"/>
      <c r="CL521" s="110"/>
      <c r="CM521" s="110"/>
      <c r="CN521" s="110"/>
      <c r="CO521" s="110"/>
      <c r="CP521" s="110"/>
      <c r="CQ521" s="110"/>
      <c r="CR521" s="110"/>
      <c r="CS521" s="110"/>
      <c r="CT521" s="110"/>
      <c r="CU521" s="110"/>
      <c r="CV521" s="110"/>
      <c r="CW521" s="110"/>
    </row>
    <row r="522" spans="1:101" x14ac:dyDescent="0.25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0"/>
      <c r="BB522" s="110"/>
      <c r="BC522" s="110"/>
      <c r="BD522" s="110"/>
      <c r="BE522" s="110"/>
      <c r="BF522" s="110"/>
      <c r="BG522" s="110"/>
      <c r="BH522" s="110"/>
      <c r="BI522" s="110"/>
      <c r="BJ522" s="110"/>
      <c r="BK522" s="110"/>
      <c r="BL522" s="110"/>
      <c r="BM522" s="110"/>
      <c r="BN522" s="110"/>
      <c r="BO522" s="110"/>
      <c r="BP522" s="110"/>
      <c r="BQ522" s="110"/>
      <c r="BR522" s="110"/>
      <c r="BS522" s="110"/>
      <c r="BT522" s="110"/>
      <c r="BU522" s="110"/>
      <c r="BV522" s="110"/>
      <c r="BW522" s="110"/>
      <c r="BX522" s="110"/>
      <c r="BY522" s="110"/>
      <c r="BZ522" s="110"/>
      <c r="CA522" s="110"/>
      <c r="CB522" s="110"/>
      <c r="CC522" s="110"/>
      <c r="CD522" s="110"/>
      <c r="CE522" s="110"/>
      <c r="CF522" s="110"/>
      <c r="CG522" s="110"/>
      <c r="CH522" s="110"/>
      <c r="CI522" s="110"/>
      <c r="CJ522" s="110"/>
      <c r="CK522" s="110"/>
      <c r="CL522" s="110"/>
      <c r="CM522" s="110"/>
      <c r="CN522" s="110"/>
      <c r="CO522" s="110"/>
      <c r="CP522" s="110"/>
      <c r="CQ522" s="110"/>
      <c r="CR522" s="110"/>
      <c r="CS522" s="110"/>
      <c r="CT522" s="110"/>
      <c r="CU522" s="110"/>
      <c r="CV522" s="110"/>
      <c r="CW522" s="110"/>
    </row>
    <row r="523" spans="1:101" x14ac:dyDescent="0.25">
      <c r="A523" s="110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  <c r="BD523" s="110"/>
      <c r="BE523" s="110"/>
      <c r="BF523" s="110"/>
      <c r="BG523" s="110"/>
      <c r="BH523" s="110"/>
      <c r="BI523" s="110"/>
      <c r="BJ523" s="110"/>
      <c r="BK523" s="110"/>
      <c r="BL523" s="110"/>
      <c r="BM523" s="110"/>
      <c r="BN523" s="110"/>
      <c r="BO523" s="110"/>
      <c r="BP523" s="110"/>
      <c r="BQ523" s="110"/>
      <c r="BR523" s="110"/>
      <c r="BS523" s="110"/>
      <c r="BT523" s="110"/>
      <c r="BU523" s="110"/>
      <c r="BV523" s="110"/>
      <c r="BW523" s="110"/>
      <c r="BX523" s="110"/>
      <c r="BY523" s="110"/>
      <c r="BZ523" s="110"/>
      <c r="CA523" s="110"/>
      <c r="CB523" s="110"/>
      <c r="CC523" s="110"/>
      <c r="CD523" s="110"/>
      <c r="CE523" s="110"/>
      <c r="CF523" s="110"/>
      <c r="CG523" s="110"/>
      <c r="CH523" s="110"/>
      <c r="CI523" s="110"/>
      <c r="CJ523" s="110"/>
      <c r="CK523" s="110"/>
      <c r="CL523" s="110"/>
      <c r="CM523" s="110"/>
      <c r="CN523" s="110"/>
      <c r="CO523" s="110"/>
      <c r="CP523" s="110"/>
      <c r="CQ523" s="110"/>
      <c r="CR523" s="110"/>
      <c r="CS523" s="110"/>
      <c r="CT523" s="110"/>
      <c r="CU523" s="110"/>
      <c r="CV523" s="110"/>
      <c r="CW523" s="110"/>
    </row>
    <row r="524" spans="1:101" x14ac:dyDescent="0.25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  <c r="BD524" s="110"/>
      <c r="BE524" s="110"/>
      <c r="BF524" s="110"/>
      <c r="BG524" s="110"/>
      <c r="BH524" s="110"/>
      <c r="BI524" s="110"/>
      <c r="BJ524" s="110"/>
      <c r="BK524" s="110"/>
      <c r="BL524" s="110"/>
      <c r="BM524" s="110"/>
      <c r="BN524" s="110"/>
      <c r="BO524" s="110"/>
      <c r="BP524" s="110"/>
      <c r="BQ524" s="110"/>
      <c r="BR524" s="110"/>
      <c r="BS524" s="110"/>
      <c r="BT524" s="110"/>
      <c r="BU524" s="110"/>
      <c r="BV524" s="110"/>
      <c r="BW524" s="110"/>
      <c r="BX524" s="110"/>
      <c r="BY524" s="110"/>
      <c r="BZ524" s="110"/>
      <c r="CA524" s="110"/>
      <c r="CB524" s="110"/>
      <c r="CC524" s="110"/>
      <c r="CD524" s="110"/>
      <c r="CE524" s="110"/>
      <c r="CF524" s="110"/>
      <c r="CG524" s="110"/>
      <c r="CH524" s="110"/>
      <c r="CI524" s="110"/>
      <c r="CJ524" s="110"/>
      <c r="CK524" s="110"/>
      <c r="CL524" s="110"/>
      <c r="CM524" s="110"/>
      <c r="CN524" s="110"/>
      <c r="CO524" s="110"/>
      <c r="CP524" s="110"/>
      <c r="CQ524" s="110"/>
      <c r="CR524" s="110"/>
      <c r="CS524" s="110"/>
      <c r="CT524" s="110"/>
      <c r="CU524" s="110"/>
      <c r="CV524" s="110"/>
      <c r="CW524" s="110"/>
    </row>
    <row r="525" spans="1:101" x14ac:dyDescent="0.25">
      <c r="A525" s="110"/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0"/>
      <c r="BB525" s="110"/>
      <c r="BC525" s="110"/>
      <c r="BD525" s="110"/>
      <c r="BE525" s="110"/>
      <c r="BF525" s="110"/>
      <c r="BG525" s="110"/>
      <c r="BH525" s="110"/>
      <c r="BI525" s="110"/>
      <c r="BJ525" s="110"/>
      <c r="BK525" s="110"/>
      <c r="BL525" s="110"/>
      <c r="BM525" s="110"/>
      <c r="BN525" s="110"/>
      <c r="BO525" s="110"/>
      <c r="BP525" s="110"/>
      <c r="BQ525" s="110"/>
      <c r="BR525" s="110"/>
      <c r="BS525" s="110"/>
      <c r="BT525" s="110"/>
      <c r="BU525" s="110"/>
      <c r="BV525" s="110"/>
      <c r="BW525" s="110"/>
      <c r="BX525" s="110"/>
      <c r="BY525" s="110"/>
      <c r="BZ525" s="110"/>
      <c r="CA525" s="110"/>
      <c r="CB525" s="110"/>
      <c r="CC525" s="110"/>
      <c r="CD525" s="110"/>
      <c r="CE525" s="110"/>
      <c r="CF525" s="110"/>
      <c r="CG525" s="110"/>
      <c r="CH525" s="110"/>
      <c r="CI525" s="110"/>
      <c r="CJ525" s="110"/>
      <c r="CK525" s="110"/>
      <c r="CL525" s="110"/>
      <c r="CM525" s="110"/>
      <c r="CN525" s="110"/>
      <c r="CO525" s="110"/>
      <c r="CP525" s="110"/>
      <c r="CQ525" s="110"/>
      <c r="CR525" s="110"/>
      <c r="CS525" s="110"/>
      <c r="CT525" s="110"/>
      <c r="CU525" s="110"/>
      <c r="CV525" s="110"/>
      <c r="CW525" s="110"/>
    </row>
    <row r="526" spans="1:101" x14ac:dyDescent="0.25">
      <c r="A526" s="110"/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  <c r="BD526" s="110"/>
      <c r="BE526" s="110"/>
      <c r="BF526" s="110"/>
      <c r="BG526" s="110"/>
      <c r="BH526" s="110"/>
      <c r="BI526" s="110"/>
      <c r="BJ526" s="110"/>
      <c r="BK526" s="110"/>
      <c r="BL526" s="110"/>
      <c r="BM526" s="110"/>
      <c r="BN526" s="110"/>
      <c r="BO526" s="110"/>
      <c r="BP526" s="110"/>
      <c r="BQ526" s="110"/>
      <c r="BR526" s="110"/>
      <c r="BS526" s="110"/>
      <c r="BT526" s="110"/>
      <c r="BU526" s="110"/>
      <c r="BV526" s="110"/>
      <c r="BW526" s="110"/>
      <c r="BX526" s="110"/>
      <c r="BY526" s="110"/>
      <c r="BZ526" s="110"/>
      <c r="CA526" s="110"/>
      <c r="CB526" s="110"/>
      <c r="CC526" s="110"/>
      <c r="CD526" s="110"/>
      <c r="CE526" s="110"/>
      <c r="CF526" s="110"/>
      <c r="CG526" s="110"/>
      <c r="CH526" s="110"/>
      <c r="CI526" s="110"/>
      <c r="CJ526" s="110"/>
      <c r="CK526" s="110"/>
      <c r="CL526" s="110"/>
      <c r="CM526" s="110"/>
      <c r="CN526" s="110"/>
      <c r="CO526" s="110"/>
      <c r="CP526" s="110"/>
      <c r="CQ526" s="110"/>
      <c r="CR526" s="110"/>
      <c r="CS526" s="110"/>
      <c r="CT526" s="110"/>
      <c r="CU526" s="110"/>
      <c r="CV526" s="110"/>
      <c r="CW526" s="110"/>
    </row>
    <row r="527" spans="1:101" x14ac:dyDescent="0.25">
      <c r="A527" s="110"/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  <c r="BD527" s="110"/>
      <c r="BE527" s="110"/>
      <c r="BF527" s="110"/>
      <c r="BG527" s="110"/>
      <c r="BH527" s="110"/>
      <c r="BI527" s="110"/>
      <c r="BJ527" s="110"/>
      <c r="BK527" s="110"/>
      <c r="BL527" s="110"/>
      <c r="BM527" s="110"/>
      <c r="BN527" s="110"/>
      <c r="BO527" s="110"/>
      <c r="BP527" s="110"/>
      <c r="BQ527" s="110"/>
      <c r="BR527" s="110"/>
      <c r="BS527" s="110"/>
      <c r="BT527" s="110"/>
      <c r="BU527" s="110"/>
      <c r="BV527" s="110"/>
      <c r="BW527" s="110"/>
      <c r="BX527" s="110"/>
      <c r="BY527" s="110"/>
      <c r="BZ527" s="110"/>
      <c r="CA527" s="110"/>
      <c r="CB527" s="110"/>
      <c r="CC527" s="110"/>
      <c r="CD527" s="110"/>
      <c r="CE527" s="110"/>
      <c r="CF527" s="110"/>
      <c r="CG527" s="110"/>
      <c r="CH527" s="110"/>
      <c r="CI527" s="110"/>
      <c r="CJ527" s="110"/>
      <c r="CK527" s="110"/>
      <c r="CL527" s="110"/>
      <c r="CM527" s="110"/>
      <c r="CN527" s="110"/>
      <c r="CO527" s="110"/>
      <c r="CP527" s="110"/>
      <c r="CQ527" s="110"/>
      <c r="CR527" s="110"/>
      <c r="CS527" s="110"/>
      <c r="CT527" s="110"/>
      <c r="CU527" s="110"/>
      <c r="CV527" s="110"/>
      <c r="CW527" s="110"/>
    </row>
    <row r="528" spans="1:101" x14ac:dyDescent="0.25">
      <c r="A528" s="110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  <c r="BD528" s="110"/>
      <c r="BE528" s="110"/>
      <c r="BF528" s="110"/>
      <c r="BG528" s="110"/>
      <c r="BH528" s="110"/>
      <c r="BI528" s="110"/>
      <c r="BJ528" s="110"/>
      <c r="BK528" s="110"/>
      <c r="BL528" s="110"/>
      <c r="BM528" s="110"/>
      <c r="BN528" s="110"/>
      <c r="BO528" s="110"/>
      <c r="BP528" s="110"/>
      <c r="BQ528" s="110"/>
      <c r="BR528" s="110"/>
      <c r="BS528" s="110"/>
      <c r="BT528" s="110"/>
      <c r="BU528" s="110"/>
      <c r="BV528" s="110"/>
      <c r="BW528" s="110"/>
      <c r="BX528" s="110"/>
      <c r="BY528" s="110"/>
      <c r="BZ528" s="110"/>
      <c r="CA528" s="110"/>
      <c r="CB528" s="110"/>
      <c r="CC528" s="110"/>
      <c r="CD528" s="110"/>
      <c r="CE528" s="110"/>
      <c r="CF528" s="110"/>
      <c r="CG528" s="110"/>
      <c r="CH528" s="110"/>
      <c r="CI528" s="110"/>
      <c r="CJ528" s="110"/>
      <c r="CK528" s="110"/>
      <c r="CL528" s="110"/>
      <c r="CM528" s="110"/>
      <c r="CN528" s="110"/>
      <c r="CO528" s="110"/>
      <c r="CP528" s="110"/>
      <c r="CQ528" s="110"/>
      <c r="CR528" s="110"/>
      <c r="CS528" s="110"/>
      <c r="CT528" s="110"/>
      <c r="CU528" s="110"/>
      <c r="CV528" s="110"/>
      <c r="CW528" s="110"/>
    </row>
    <row r="529" spans="1:101" x14ac:dyDescent="0.25">
      <c r="A529" s="110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  <c r="BD529" s="110"/>
      <c r="BE529" s="110"/>
      <c r="BF529" s="110"/>
      <c r="BG529" s="110"/>
      <c r="BH529" s="110"/>
      <c r="BI529" s="110"/>
      <c r="BJ529" s="110"/>
      <c r="BK529" s="110"/>
      <c r="BL529" s="110"/>
      <c r="BM529" s="110"/>
      <c r="BN529" s="110"/>
      <c r="BO529" s="110"/>
      <c r="BP529" s="110"/>
      <c r="BQ529" s="110"/>
      <c r="BR529" s="110"/>
      <c r="BS529" s="110"/>
      <c r="BT529" s="110"/>
      <c r="BU529" s="110"/>
      <c r="BV529" s="110"/>
      <c r="BW529" s="110"/>
      <c r="BX529" s="110"/>
      <c r="BY529" s="110"/>
      <c r="BZ529" s="110"/>
      <c r="CA529" s="110"/>
      <c r="CB529" s="110"/>
      <c r="CC529" s="110"/>
      <c r="CD529" s="110"/>
      <c r="CE529" s="110"/>
      <c r="CF529" s="110"/>
      <c r="CG529" s="110"/>
      <c r="CH529" s="110"/>
      <c r="CI529" s="110"/>
      <c r="CJ529" s="110"/>
      <c r="CK529" s="110"/>
      <c r="CL529" s="110"/>
      <c r="CM529" s="110"/>
      <c r="CN529" s="110"/>
      <c r="CO529" s="110"/>
      <c r="CP529" s="110"/>
      <c r="CQ529" s="110"/>
      <c r="CR529" s="110"/>
      <c r="CS529" s="110"/>
      <c r="CT529" s="110"/>
      <c r="CU529" s="110"/>
      <c r="CV529" s="110"/>
      <c r="CW529" s="110"/>
    </row>
    <row r="530" spans="1:101" x14ac:dyDescent="0.25">
      <c r="A530" s="110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0"/>
      <c r="BB530" s="110"/>
      <c r="BC530" s="110"/>
      <c r="BD530" s="110"/>
      <c r="BE530" s="110"/>
      <c r="BF530" s="110"/>
      <c r="BG530" s="110"/>
      <c r="BH530" s="110"/>
      <c r="BI530" s="110"/>
      <c r="BJ530" s="110"/>
      <c r="BK530" s="110"/>
      <c r="BL530" s="110"/>
      <c r="BM530" s="110"/>
      <c r="BN530" s="110"/>
      <c r="BO530" s="110"/>
      <c r="BP530" s="110"/>
      <c r="BQ530" s="110"/>
      <c r="BR530" s="110"/>
      <c r="BS530" s="110"/>
      <c r="BT530" s="110"/>
      <c r="BU530" s="110"/>
      <c r="BV530" s="110"/>
      <c r="BW530" s="110"/>
      <c r="BX530" s="110"/>
      <c r="BY530" s="110"/>
      <c r="BZ530" s="110"/>
      <c r="CA530" s="110"/>
      <c r="CB530" s="110"/>
      <c r="CC530" s="110"/>
      <c r="CD530" s="110"/>
      <c r="CE530" s="110"/>
      <c r="CF530" s="110"/>
      <c r="CG530" s="110"/>
      <c r="CH530" s="110"/>
      <c r="CI530" s="110"/>
      <c r="CJ530" s="110"/>
      <c r="CK530" s="110"/>
      <c r="CL530" s="110"/>
      <c r="CM530" s="110"/>
      <c r="CN530" s="110"/>
      <c r="CO530" s="110"/>
      <c r="CP530" s="110"/>
      <c r="CQ530" s="110"/>
      <c r="CR530" s="110"/>
      <c r="CS530" s="110"/>
      <c r="CT530" s="110"/>
      <c r="CU530" s="110"/>
      <c r="CV530" s="110"/>
      <c r="CW530" s="110"/>
    </row>
    <row r="531" spans="1:101" x14ac:dyDescent="0.25">
      <c r="A531" s="110"/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110"/>
      <c r="AR531" s="110"/>
      <c r="AS531" s="110"/>
      <c r="AT531" s="110"/>
      <c r="AU531" s="110"/>
      <c r="AV531" s="110"/>
      <c r="AW531" s="110"/>
      <c r="AX531" s="110"/>
      <c r="AY531" s="110"/>
      <c r="AZ531" s="110"/>
      <c r="BA531" s="110"/>
      <c r="BB531" s="110"/>
      <c r="BC531" s="110"/>
      <c r="BD531" s="110"/>
      <c r="BE531" s="110"/>
      <c r="BF531" s="110"/>
      <c r="BG531" s="110"/>
      <c r="BH531" s="110"/>
      <c r="BI531" s="110"/>
      <c r="BJ531" s="110"/>
      <c r="BK531" s="110"/>
      <c r="BL531" s="110"/>
      <c r="BM531" s="110"/>
      <c r="BN531" s="110"/>
      <c r="BO531" s="110"/>
      <c r="BP531" s="110"/>
      <c r="BQ531" s="110"/>
      <c r="BR531" s="110"/>
      <c r="BS531" s="110"/>
      <c r="BT531" s="110"/>
      <c r="BU531" s="110"/>
      <c r="BV531" s="110"/>
      <c r="BW531" s="110"/>
      <c r="BX531" s="110"/>
      <c r="BY531" s="110"/>
      <c r="BZ531" s="110"/>
      <c r="CA531" s="110"/>
      <c r="CB531" s="110"/>
      <c r="CC531" s="110"/>
      <c r="CD531" s="110"/>
      <c r="CE531" s="110"/>
      <c r="CF531" s="110"/>
      <c r="CG531" s="110"/>
      <c r="CH531" s="110"/>
      <c r="CI531" s="110"/>
      <c r="CJ531" s="110"/>
      <c r="CK531" s="110"/>
      <c r="CL531" s="110"/>
      <c r="CM531" s="110"/>
      <c r="CN531" s="110"/>
      <c r="CO531" s="110"/>
      <c r="CP531" s="110"/>
      <c r="CQ531" s="110"/>
      <c r="CR531" s="110"/>
      <c r="CS531" s="110"/>
      <c r="CT531" s="110"/>
      <c r="CU531" s="110"/>
      <c r="CV531" s="110"/>
      <c r="CW531" s="110"/>
    </row>
    <row r="532" spans="1:101" x14ac:dyDescent="0.25">
      <c r="A532" s="110"/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10"/>
      <c r="BF532" s="110"/>
      <c r="BG532" s="110"/>
      <c r="BH532" s="110"/>
      <c r="BI532" s="110"/>
      <c r="BJ532" s="110"/>
      <c r="BK532" s="110"/>
      <c r="BL532" s="110"/>
      <c r="BM532" s="110"/>
      <c r="BN532" s="110"/>
      <c r="BO532" s="110"/>
      <c r="BP532" s="110"/>
      <c r="BQ532" s="110"/>
      <c r="BR532" s="110"/>
      <c r="BS532" s="110"/>
      <c r="BT532" s="110"/>
      <c r="BU532" s="110"/>
      <c r="BV532" s="110"/>
      <c r="BW532" s="110"/>
      <c r="BX532" s="110"/>
      <c r="BY532" s="110"/>
      <c r="BZ532" s="110"/>
      <c r="CA532" s="110"/>
      <c r="CB532" s="110"/>
      <c r="CC532" s="110"/>
      <c r="CD532" s="110"/>
      <c r="CE532" s="110"/>
      <c r="CF532" s="110"/>
      <c r="CG532" s="110"/>
      <c r="CH532" s="110"/>
      <c r="CI532" s="110"/>
      <c r="CJ532" s="110"/>
      <c r="CK532" s="110"/>
      <c r="CL532" s="110"/>
      <c r="CM532" s="110"/>
      <c r="CN532" s="110"/>
      <c r="CO532" s="110"/>
      <c r="CP532" s="110"/>
      <c r="CQ532" s="110"/>
      <c r="CR532" s="110"/>
      <c r="CS532" s="110"/>
      <c r="CT532" s="110"/>
      <c r="CU532" s="110"/>
      <c r="CV532" s="110"/>
      <c r="CW532" s="110"/>
    </row>
    <row r="533" spans="1:101" x14ac:dyDescent="0.25">
      <c r="A533" s="110"/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0"/>
      <c r="BB533" s="110"/>
      <c r="BC533" s="110"/>
      <c r="BD533" s="110"/>
      <c r="BE533" s="110"/>
      <c r="BF533" s="110"/>
      <c r="BG533" s="110"/>
      <c r="BH533" s="110"/>
      <c r="BI533" s="110"/>
      <c r="BJ533" s="110"/>
      <c r="BK533" s="110"/>
      <c r="BL533" s="110"/>
      <c r="BM533" s="110"/>
      <c r="BN533" s="110"/>
      <c r="BO533" s="110"/>
      <c r="BP533" s="110"/>
      <c r="BQ533" s="110"/>
      <c r="BR533" s="110"/>
      <c r="BS533" s="110"/>
      <c r="BT533" s="110"/>
      <c r="BU533" s="110"/>
      <c r="BV533" s="110"/>
      <c r="BW533" s="110"/>
      <c r="BX533" s="110"/>
      <c r="BY533" s="110"/>
      <c r="BZ533" s="110"/>
      <c r="CA533" s="110"/>
      <c r="CB533" s="110"/>
      <c r="CC533" s="110"/>
      <c r="CD533" s="110"/>
      <c r="CE533" s="110"/>
      <c r="CF533" s="110"/>
      <c r="CG533" s="110"/>
      <c r="CH533" s="110"/>
      <c r="CI533" s="110"/>
      <c r="CJ533" s="110"/>
      <c r="CK533" s="110"/>
      <c r="CL533" s="110"/>
      <c r="CM533" s="110"/>
      <c r="CN533" s="110"/>
      <c r="CO533" s="110"/>
      <c r="CP533" s="110"/>
      <c r="CQ533" s="110"/>
      <c r="CR533" s="110"/>
      <c r="CS533" s="110"/>
      <c r="CT533" s="110"/>
      <c r="CU533" s="110"/>
      <c r="CV533" s="110"/>
      <c r="CW533" s="110"/>
    </row>
    <row r="534" spans="1:101" x14ac:dyDescent="0.25">
      <c r="A534" s="110"/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  <c r="BD534" s="110"/>
      <c r="BE534" s="110"/>
      <c r="BF534" s="110"/>
      <c r="BG534" s="110"/>
      <c r="BH534" s="110"/>
      <c r="BI534" s="110"/>
      <c r="BJ534" s="110"/>
      <c r="BK534" s="110"/>
      <c r="BL534" s="110"/>
      <c r="BM534" s="110"/>
      <c r="BN534" s="110"/>
      <c r="BO534" s="110"/>
      <c r="BP534" s="110"/>
      <c r="BQ534" s="110"/>
      <c r="BR534" s="110"/>
      <c r="BS534" s="110"/>
      <c r="BT534" s="110"/>
      <c r="BU534" s="110"/>
      <c r="BV534" s="110"/>
      <c r="BW534" s="110"/>
      <c r="BX534" s="110"/>
      <c r="BY534" s="110"/>
      <c r="BZ534" s="110"/>
      <c r="CA534" s="110"/>
      <c r="CB534" s="110"/>
      <c r="CC534" s="110"/>
      <c r="CD534" s="110"/>
      <c r="CE534" s="110"/>
      <c r="CF534" s="110"/>
      <c r="CG534" s="110"/>
      <c r="CH534" s="110"/>
      <c r="CI534" s="110"/>
      <c r="CJ534" s="110"/>
      <c r="CK534" s="110"/>
      <c r="CL534" s="110"/>
      <c r="CM534" s="110"/>
      <c r="CN534" s="110"/>
      <c r="CO534" s="110"/>
      <c r="CP534" s="110"/>
      <c r="CQ534" s="110"/>
      <c r="CR534" s="110"/>
      <c r="CS534" s="110"/>
      <c r="CT534" s="110"/>
      <c r="CU534" s="110"/>
      <c r="CV534" s="110"/>
      <c r="CW534" s="110"/>
    </row>
    <row r="535" spans="1:101" x14ac:dyDescent="0.25">
      <c r="A535" s="110"/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10"/>
      <c r="BF535" s="110"/>
      <c r="BG535" s="110"/>
      <c r="BH535" s="110"/>
      <c r="BI535" s="110"/>
      <c r="BJ535" s="110"/>
      <c r="BK535" s="110"/>
      <c r="BL535" s="110"/>
      <c r="BM535" s="110"/>
      <c r="BN535" s="110"/>
      <c r="BO535" s="110"/>
      <c r="BP535" s="110"/>
      <c r="BQ535" s="110"/>
      <c r="BR535" s="110"/>
      <c r="BS535" s="110"/>
      <c r="BT535" s="110"/>
      <c r="BU535" s="110"/>
      <c r="BV535" s="110"/>
      <c r="BW535" s="110"/>
      <c r="BX535" s="110"/>
      <c r="BY535" s="110"/>
      <c r="BZ535" s="110"/>
      <c r="CA535" s="110"/>
      <c r="CB535" s="110"/>
      <c r="CC535" s="110"/>
      <c r="CD535" s="110"/>
      <c r="CE535" s="110"/>
      <c r="CF535" s="110"/>
      <c r="CG535" s="110"/>
      <c r="CH535" s="110"/>
      <c r="CI535" s="110"/>
      <c r="CJ535" s="110"/>
      <c r="CK535" s="110"/>
      <c r="CL535" s="110"/>
      <c r="CM535" s="110"/>
      <c r="CN535" s="110"/>
      <c r="CO535" s="110"/>
      <c r="CP535" s="110"/>
      <c r="CQ535" s="110"/>
      <c r="CR535" s="110"/>
      <c r="CS535" s="110"/>
      <c r="CT535" s="110"/>
      <c r="CU535" s="110"/>
      <c r="CV535" s="110"/>
      <c r="CW535" s="110"/>
    </row>
    <row r="536" spans="1:101" x14ac:dyDescent="0.25">
      <c r="A536" s="110"/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10"/>
      <c r="BF536" s="110"/>
      <c r="BG536" s="110"/>
      <c r="BH536" s="110"/>
      <c r="BI536" s="110"/>
      <c r="BJ536" s="110"/>
      <c r="BK536" s="110"/>
      <c r="BL536" s="110"/>
      <c r="BM536" s="110"/>
      <c r="BN536" s="110"/>
      <c r="BO536" s="110"/>
      <c r="BP536" s="110"/>
      <c r="BQ536" s="110"/>
      <c r="BR536" s="110"/>
      <c r="BS536" s="110"/>
      <c r="BT536" s="110"/>
      <c r="BU536" s="110"/>
      <c r="BV536" s="110"/>
      <c r="BW536" s="110"/>
      <c r="BX536" s="110"/>
      <c r="BY536" s="110"/>
      <c r="BZ536" s="110"/>
      <c r="CA536" s="110"/>
      <c r="CB536" s="110"/>
      <c r="CC536" s="110"/>
      <c r="CD536" s="110"/>
      <c r="CE536" s="110"/>
      <c r="CF536" s="110"/>
      <c r="CG536" s="110"/>
      <c r="CH536" s="110"/>
      <c r="CI536" s="110"/>
      <c r="CJ536" s="110"/>
      <c r="CK536" s="110"/>
      <c r="CL536" s="110"/>
      <c r="CM536" s="110"/>
      <c r="CN536" s="110"/>
      <c r="CO536" s="110"/>
      <c r="CP536" s="110"/>
      <c r="CQ536" s="110"/>
      <c r="CR536" s="110"/>
      <c r="CS536" s="110"/>
      <c r="CT536" s="110"/>
      <c r="CU536" s="110"/>
      <c r="CV536" s="110"/>
      <c r="CW536" s="110"/>
    </row>
    <row r="537" spans="1:101" x14ac:dyDescent="0.25">
      <c r="A537" s="110"/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10"/>
      <c r="BF537" s="110"/>
      <c r="BG537" s="110"/>
      <c r="BH537" s="110"/>
      <c r="BI537" s="110"/>
      <c r="BJ537" s="110"/>
      <c r="BK537" s="110"/>
      <c r="BL537" s="110"/>
      <c r="BM537" s="110"/>
      <c r="BN537" s="110"/>
      <c r="BO537" s="110"/>
      <c r="BP537" s="110"/>
      <c r="BQ537" s="110"/>
      <c r="BR537" s="110"/>
      <c r="BS537" s="110"/>
      <c r="BT537" s="110"/>
      <c r="BU537" s="110"/>
      <c r="BV537" s="110"/>
      <c r="BW537" s="110"/>
      <c r="BX537" s="110"/>
      <c r="BY537" s="110"/>
      <c r="BZ537" s="110"/>
      <c r="CA537" s="110"/>
      <c r="CB537" s="110"/>
      <c r="CC537" s="110"/>
      <c r="CD537" s="110"/>
      <c r="CE537" s="110"/>
      <c r="CF537" s="110"/>
      <c r="CG537" s="110"/>
      <c r="CH537" s="110"/>
      <c r="CI537" s="110"/>
      <c r="CJ537" s="110"/>
      <c r="CK537" s="110"/>
      <c r="CL537" s="110"/>
      <c r="CM537" s="110"/>
      <c r="CN537" s="110"/>
      <c r="CO537" s="110"/>
      <c r="CP537" s="110"/>
      <c r="CQ537" s="110"/>
      <c r="CR537" s="110"/>
      <c r="CS537" s="110"/>
      <c r="CT537" s="110"/>
      <c r="CU537" s="110"/>
      <c r="CV537" s="110"/>
      <c r="CW537" s="110"/>
    </row>
    <row r="538" spans="1:101" x14ac:dyDescent="0.25">
      <c r="A538" s="110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  <c r="BD538" s="110"/>
      <c r="BE538" s="110"/>
      <c r="BF538" s="110"/>
      <c r="BG538" s="110"/>
      <c r="BH538" s="110"/>
      <c r="BI538" s="110"/>
      <c r="BJ538" s="110"/>
      <c r="BK538" s="110"/>
      <c r="BL538" s="110"/>
      <c r="BM538" s="110"/>
      <c r="BN538" s="110"/>
      <c r="BO538" s="110"/>
      <c r="BP538" s="110"/>
      <c r="BQ538" s="110"/>
      <c r="BR538" s="110"/>
      <c r="BS538" s="110"/>
      <c r="BT538" s="110"/>
      <c r="BU538" s="110"/>
      <c r="BV538" s="110"/>
      <c r="BW538" s="110"/>
      <c r="BX538" s="110"/>
      <c r="BY538" s="110"/>
      <c r="BZ538" s="110"/>
      <c r="CA538" s="110"/>
      <c r="CB538" s="110"/>
      <c r="CC538" s="110"/>
      <c r="CD538" s="110"/>
      <c r="CE538" s="110"/>
      <c r="CF538" s="110"/>
      <c r="CG538" s="110"/>
      <c r="CH538" s="110"/>
      <c r="CI538" s="110"/>
      <c r="CJ538" s="110"/>
      <c r="CK538" s="110"/>
      <c r="CL538" s="110"/>
      <c r="CM538" s="110"/>
      <c r="CN538" s="110"/>
      <c r="CO538" s="110"/>
      <c r="CP538" s="110"/>
      <c r="CQ538" s="110"/>
      <c r="CR538" s="110"/>
      <c r="CS538" s="110"/>
      <c r="CT538" s="110"/>
      <c r="CU538" s="110"/>
      <c r="CV538" s="110"/>
      <c r="CW538" s="110"/>
    </row>
    <row r="539" spans="1:101" x14ac:dyDescent="0.25">
      <c r="A539" s="110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10"/>
      <c r="BF539" s="110"/>
      <c r="BG539" s="110"/>
      <c r="BH539" s="110"/>
      <c r="BI539" s="110"/>
      <c r="BJ539" s="110"/>
      <c r="BK539" s="110"/>
      <c r="BL539" s="110"/>
      <c r="BM539" s="110"/>
      <c r="BN539" s="110"/>
      <c r="BO539" s="110"/>
      <c r="BP539" s="110"/>
      <c r="BQ539" s="110"/>
      <c r="BR539" s="110"/>
      <c r="BS539" s="110"/>
      <c r="BT539" s="110"/>
      <c r="BU539" s="110"/>
      <c r="BV539" s="110"/>
      <c r="BW539" s="110"/>
      <c r="BX539" s="110"/>
      <c r="BY539" s="110"/>
      <c r="BZ539" s="110"/>
      <c r="CA539" s="110"/>
      <c r="CB539" s="110"/>
      <c r="CC539" s="110"/>
      <c r="CD539" s="110"/>
      <c r="CE539" s="110"/>
      <c r="CF539" s="110"/>
      <c r="CG539" s="110"/>
      <c r="CH539" s="110"/>
      <c r="CI539" s="110"/>
      <c r="CJ539" s="110"/>
      <c r="CK539" s="110"/>
      <c r="CL539" s="110"/>
      <c r="CM539" s="110"/>
      <c r="CN539" s="110"/>
      <c r="CO539" s="110"/>
      <c r="CP539" s="110"/>
      <c r="CQ539" s="110"/>
      <c r="CR539" s="110"/>
      <c r="CS539" s="110"/>
      <c r="CT539" s="110"/>
      <c r="CU539" s="110"/>
      <c r="CV539" s="110"/>
      <c r="CW539" s="110"/>
    </row>
    <row r="540" spans="1:101" x14ac:dyDescent="0.25">
      <c r="A540" s="110"/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  <c r="BD540" s="110"/>
      <c r="BE540" s="110"/>
      <c r="BF540" s="110"/>
      <c r="BG540" s="110"/>
      <c r="BH540" s="110"/>
      <c r="BI540" s="110"/>
      <c r="BJ540" s="110"/>
      <c r="BK540" s="110"/>
      <c r="BL540" s="110"/>
      <c r="BM540" s="110"/>
      <c r="BN540" s="110"/>
      <c r="BO540" s="110"/>
      <c r="BP540" s="110"/>
      <c r="BQ540" s="110"/>
      <c r="BR540" s="110"/>
      <c r="BS540" s="110"/>
      <c r="BT540" s="110"/>
      <c r="BU540" s="110"/>
      <c r="BV540" s="110"/>
      <c r="BW540" s="110"/>
      <c r="BX540" s="110"/>
      <c r="BY540" s="110"/>
      <c r="BZ540" s="110"/>
      <c r="CA540" s="110"/>
      <c r="CB540" s="110"/>
      <c r="CC540" s="110"/>
      <c r="CD540" s="110"/>
      <c r="CE540" s="110"/>
      <c r="CF540" s="110"/>
      <c r="CG540" s="110"/>
      <c r="CH540" s="110"/>
      <c r="CI540" s="110"/>
      <c r="CJ540" s="110"/>
      <c r="CK540" s="110"/>
      <c r="CL540" s="110"/>
      <c r="CM540" s="110"/>
      <c r="CN540" s="110"/>
      <c r="CO540" s="110"/>
      <c r="CP540" s="110"/>
      <c r="CQ540" s="110"/>
      <c r="CR540" s="110"/>
      <c r="CS540" s="110"/>
      <c r="CT540" s="110"/>
      <c r="CU540" s="110"/>
      <c r="CV540" s="110"/>
      <c r="CW540" s="110"/>
    </row>
    <row r="541" spans="1:101" x14ac:dyDescent="0.25">
      <c r="A541" s="110"/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  <c r="BD541" s="110"/>
      <c r="BE541" s="110"/>
      <c r="BF541" s="110"/>
      <c r="BG541" s="110"/>
      <c r="BH541" s="110"/>
      <c r="BI541" s="110"/>
      <c r="BJ541" s="110"/>
      <c r="BK541" s="110"/>
      <c r="BL541" s="110"/>
      <c r="BM541" s="110"/>
      <c r="BN541" s="110"/>
      <c r="BO541" s="110"/>
      <c r="BP541" s="110"/>
      <c r="BQ541" s="110"/>
      <c r="BR541" s="110"/>
      <c r="BS541" s="110"/>
      <c r="BT541" s="110"/>
      <c r="BU541" s="110"/>
      <c r="BV541" s="110"/>
      <c r="BW541" s="110"/>
      <c r="BX541" s="110"/>
      <c r="BY541" s="110"/>
      <c r="BZ541" s="110"/>
      <c r="CA541" s="110"/>
      <c r="CB541" s="110"/>
      <c r="CC541" s="110"/>
      <c r="CD541" s="110"/>
      <c r="CE541" s="110"/>
      <c r="CF541" s="110"/>
      <c r="CG541" s="110"/>
      <c r="CH541" s="110"/>
      <c r="CI541" s="110"/>
      <c r="CJ541" s="110"/>
      <c r="CK541" s="110"/>
      <c r="CL541" s="110"/>
      <c r="CM541" s="110"/>
      <c r="CN541" s="110"/>
      <c r="CO541" s="110"/>
      <c r="CP541" s="110"/>
      <c r="CQ541" s="110"/>
      <c r="CR541" s="110"/>
      <c r="CS541" s="110"/>
      <c r="CT541" s="110"/>
      <c r="CU541" s="110"/>
      <c r="CV541" s="110"/>
      <c r="CW541" s="110"/>
    </row>
    <row r="542" spans="1:101" x14ac:dyDescent="0.25">
      <c r="A542" s="110"/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  <c r="BD542" s="110"/>
      <c r="BE542" s="110"/>
      <c r="BF542" s="110"/>
      <c r="BG542" s="110"/>
      <c r="BH542" s="110"/>
      <c r="BI542" s="110"/>
      <c r="BJ542" s="110"/>
      <c r="BK542" s="110"/>
      <c r="BL542" s="110"/>
      <c r="BM542" s="110"/>
      <c r="BN542" s="110"/>
      <c r="BO542" s="110"/>
      <c r="BP542" s="110"/>
      <c r="BQ542" s="110"/>
      <c r="BR542" s="110"/>
      <c r="BS542" s="110"/>
      <c r="BT542" s="110"/>
      <c r="BU542" s="110"/>
      <c r="BV542" s="110"/>
      <c r="BW542" s="110"/>
      <c r="BX542" s="110"/>
      <c r="BY542" s="110"/>
      <c r="BZ542" s="110"/>
      <c r="CA542" s="110"/>
      <c r="CB542" s="110"/>
      <c r="CC542" s="110"/>
      <c r="CD542" s="110"/>
      <c r="CE542" s="110"/>
      <c r="CF542" s="110"/>
      <c r="CG542" s="110"/>
      <c r="CH542" s="110"/>
      <c r="CI542" s="110"/>
      <c r="CJ542" s="110"/>
      <c r="CK542" s="110"/>
      <c r="CL542" s="110"/>
      <c r="CM542" s="110"/>
      <c r="CN542" s="110"/>
      <c r="CO542" s="110"/>
      <c r="CP542" s="110"/>
      <c r="CQ542" s="110"/>
      <c r="CR542" s="110"/>
      <c r="CS542" s="110"/>
      <c r="CT542" s="110"/>
      <c r="CU542" s="110"/>
      <c r="CV542" s="110"/>
      <c r="CW542" s="110"/>
    </row>
    <row r="543" spans="1:101" x14ac:dyDescent="0.25">
      <c r="A543" s="110"/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10"/>
      <c r="BF543" s="110"/>
      <c r="BG543" s="110"/>
      <c r="BH543" s="110"/>
      <c r="BI543" s="110"/>
      <c r="BJ543" s="110"/>
      <c r="BK543" s="110"/>
      <c r="BL543" s="110"/>
      <c r="BM543" s="110"/>
      <c r="BN543" s="110"/>
      <c r="BO543" s="110"/>
      <c r="BP543" s="110"/>
      <c r="BQ543" s="110"/>
      <c r="BR543" s="110"/>
      <c r="BS543" s="110"/>
      <c r="BT543" s="110"/>
      <c r="BU543" s="110"/>
      <c r="BV543" s="110"/>
      <c r="BW543" s="110"/>
      <c r="BX543" s="110"/>
      <c r="BY543" s="110"/>
      <c r="BZ543" s="110"/>
      <c r="CA543" s="110"/>
      <c r="CB543" s="110"/>
      <c r="CC543" s="110"/>
      <c r="CD543" s="110"/>
      <c r="CE543" s="110"/>
      <c r="CF543" s="110"/>
      <c r="CG543" s="110"/>
      <c r="CH543" s="110"/>
      <c r="CI543" s="110"/>
      <c r="CJ543" s="110"/>
      <c r="CK543" s="110"/>
      <c r="CL543" s="110"/>
      <c r="CM543" s="110"/>
      <c r="CN543" s="110"/>
      <c r="CO543" s="110"/>
      <c r="CP543" s="110"/>
      <c r="CQ543" s="110"/>
      <c r="CR543" s="110"/>
      <c r="CS543" s="110"/>
      <c r="CT543" s="110"/>
      <c r="CU543" s="110"/>
      <c r="CV543" s="110"/>
      <c r="CW543" s="110"/>
    </row>
    <row r="544" spans="1:101" x14ac:dyDescent="0.25">
      <c r="A544" s="110"/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  <c r="BH544" s="110"/>
      <c r="BI544" s="110"/>
      <c r="BJ544" s="110"/>
      <c r="BK544" s="110"/>
      <c r="BL544" s="110"/>
      <c r="BM544" s="110"/>
      <c r="BN544" s="110"/>
      <c r="BO544" s="110"/>
      <c r="BP544" s="110"/>
      <c r="BQ544" s="110"/>
      <c r="BR544" s="110"/>
      <c r="BS544" s="110"/>
      <c r="BT544" s="110"/>
      <c r="BU544" s="110"/>
      <c r="BV544" s="110"/>
      <c r="BW544" s="110"/>
      <c r="BX544" s="110"/>
      <c r="BY544" s="110"/>
      <c r="BZ544" s="110"/>
      <c r="CA544" s="110"/>
      <c r="CB544" s="110"/>
      <c r="CC544" s="110"/>
      <c r="CD544" s="110"/>
      <c r="CE544" s="110"/>
      <c r="CF544" s="110"/>
      <c r="CG544" s="110"/>
      <c r="CH544" s="110"/>
      <c r="CI544" s="110"/>
      <c r="CJ544" s="110"/>
      <c r="CK544" s="110"/>
      <c r="CL544" s="110"/>
      <c r="CM544" s="110"/>
      <c r="CN544" s="110"/>
      <c r="CO544" s="110"/>
      <c r="CP544" s="110"/>
      <c r="CQ544" s="110"/>
      <c r="CR544" s="110"/>
      <c r="CS544" s="110"/>
      <c r="CT544" s="110"/>
      <c r="CU544" s="110"/>
      <c r="CV544" s="110"/>
      <c r="CW544" s="110"/>
    </row>
    <row r="545" spans="1:101" x14ac:dyDescent="0.25">
      <c r="A545" s="110"/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0"/>
      <c r="BB545" s="110"/>
      <c r="BC545" s="110"/>
      <c r="BD545" s="110"/>
      <c r="BE545" s="110"/>
      <c r="BF545" s="110"/>
      <c r="BG545" s="110"/>
      <c r="BH545" s="110"/>
      <c r="BI545" s="110"/>
      <c r="BJ545" s="110"/>
      <c r="BK545" s="110"/>
      <c r="BL545" s="110"/>
      <c r="BM545" s="110"/>
      <c r="BN545" s="110"/>
      <c r="BO545" s="110"/>
      <c r="BP545" s="110"/>
      <c r="BQ545" s="110"/>
      <c r="BR545" s="110"/>
      <c r="BS545" s="110"/>
      <c r="BT545" s="110"/>
      <c r="BU545" s="110"/>
      <c r="BV545" s="110"/>
      <c r="BW545" s="110"/>
      <c r="BX545" s="110"/>
      <c r="BY545" s="110"/>
      <c r="BZ545" s="110"/>
      <c r="CA545" s="110"/>
      <c r="CB545" s="110"/>
      <c r="CC545" s="110"/>
      <c r="CD545" s="110"/>
      <c r="CE545" s="110"/>
      <c r="CF545" s="110"/>
      <c r="CG545" s="110"/>
      <c r="CH545" s="110"/>
      <c r="CI545" s="110"/>
      <c r="CJ545" s="110"/>
      <c r="CK545" s="110"/>
      <c r="CL545" s="110"/>
      <c r="CM545" s="110"/>
      <c r="CN545" s="110"/>
      <c r="CO545" s="110"/>
      <c r="CP545" s="110"/>
      <c r="CQ545" s="110"/>
      <c r="CR545" s="110"/>
      <c r="CS545" s="110"/>
      <c r="CT545" s="110"/>
      <c r="CU545" s="110"/>
      <c r="CV545" s="110"/>
      <c r="CW545" s="110"/>
    </row>
    <row r="546" spans="1:101" x14ac:dyDescent="0.25">
      <c r="A546" s="110"/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  <c r="BD546" s="110"/>
      <c r="BE546" s="110"/>
      <c r="BF546" s="110"/>
      <c r="BG546" s="110"/>
      <c r="BH546" s="110"/>
      <c r="BI546" s="110"/>
      <c r="BJ546" s="110"/>
      <c r="BK546" s="110"/>
      <c r="BL546" s="110"/>
      <c r="BM546" s="110"/>
      <c r="BN546" s="110"/>
      <c r="BO546" s="110"/>
      <c r="BP546" s="110"/>
      <c r="BQ546" s="110"/>
      <c r="BR546" s="110"/>
      <c r="BS546" s="110"/>
      <c r="BT546" s="110"/>
      <c r="BU546" s="110"/>
      <c r="BV546" s="110"/>
      <c r="BW546" s="110"/>
      <c r="BX546" s="110"/>
      <c r="BY546" s="110"/>
      <c r="BZ546" s="110"/>
      <c r="CA546" s="110"/>
      <c r="CB546" s="110"/>
      <c r="CC546" s="110"/>
      <c r="CD546" s="110"/>
      <c r="CE546" s="110"/>
      <c r="CF546" s="110"/>
      <c r="CG546" s="110"/>
      <c r="CH546" s="110"/>
      <c r="CI546" s="110"/>
      <c r="CJ546" s="110"/>
      <c r="CK546" s="110"/>
      <c r="CL546" s="110"/>
      <c r="CM546" s="110"/>
      <c r="CN546" s="110"/>
      <c r="CO546" s="110"/>
      <c r="CP546" s="110"/>
      <c r="CQ546" s="110"/>
      <c r="CR546" s="110"/>
      <c r="CS546" s="110"/>
      <c r="CT546" s="110"/>
      <c r="CU546" s="110"/>
      <c r="CV546" s="110"/>
      <c r="CW546" s="110"/>
    </row>
    <row r="547" spans="1:101" x14ac:dyDescent="0.25">
      <c r="A547" s="110"/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  <c r="BH547" s="110"/>
      <c r="BI547" s="110"/>
      <c r="BJ547" s="110"/>
      <c r="BK547" s="110"/>
      <c r="BL547" s="110"/>
      <c r="BM547" s="110"/>
      <c r="BN547" s="110"/>
      <c r="BO547" s="110"/>
      <c r="BP547" s="110"/>
      <c r="BQ547" s="110"/>
      <c r="BR547" s="110"/>
      <c r="BS547" s="110"/>
      <c r="BT547" s="110"/>
      <c r="BU547" s="110"/>
      <c r="BV547" s="110"/>
      <c r="BW547" s="110"/>
      <c r="BX547" s="110"/>
      <c r="BY547" s="110"/>
      <c r="BZ547" s="110"/>
      <c r="CA547" s="110"/>
      <c r="CB547" s="110"/>
      <c r="CC547" s="110"/>
      <c r="CD547" s="110"/>
      <c r="CE547" s="110"/>
      <c r="CF547" s="110"/>
      <c r="CG547" s="110"/>
      <c r="CH547" s="110"/>
      <c r="CI547" s="110"/>
      <c r="CJ547" s="110"/>
      <c r="CK547" s="110"/>
      <c r="CL547" s="110"/>
      <c r="CM547" s="110"/>
      <c r="CN547" s="110"/>
      <c r="CO547" s="110"/>
      <c r="CP547" s="110"/>
      <c r="CQ547" s="110"/>
      <c r="CR547" s="110"/>
      <c r="CS547" s="110"/>
      <c r="CT547" s="110"/>
      <c r="CU547" s="110"/>
      <c r="CV547" s="110"/>
      <c r="CW547" s="110"/>
    </row>
    <row r="548" spans="1:101" x14ac:dyDescent="0.25">
      <c r="A548" s="110"/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10"/>
      <c r="BF548" s="110"/>
      <c r="BG548" s="110"/>
      <c r="BH548" s="110"/>
      <c r="BI548" s="110"/>
      <c r="BJ548" s="110"/>
      <c r="BK548" s="110"/>
      <c r="BL548" s="110"/>
      <c r="BM548" s="110"/>
      <c r="BN548" s="110"/>
      <c r="BO548" s="110"/>
      <c r="BP548" s="110"/>
      <c r="BQ548" s="110"/>
      <c r="BR548" s="110"/>
      <c r="BS548" s="110"/>
      <c r="BT548" s="110"/>
      <c r="BU548" s="110"/>
      <c r="BV548" s="110"/>
      <c r="BW548" s="110"/>
      <c r="BX548" s="110"/>
      <c r="BY548" s="110"/>
      <c r="BZ548" s="110"/>
      <c r="CA548" s="110"/>
      <c r="CB548" s="110"/>
      <c r="CC548" s="110"/>
      <c r="CD548" s="110"/>
      <c r="CE548" s="110"/>
      <c r="CF548" s="110"/>
      <c r="CG548" s="110"/>
      <c r="CH548" s="110"/>
      <c r="CI548" s="110"/>
      <c r="CJ548" s="110"/>
      <c r="CK548" s="110"/>
      <c r="CL548" s="110"/>
      <c r="CM548" s="110"/>
      <c r="CN548" s="110"/>
      <c r="CO548" s="110"/>
      <c r="CP548" s="110"/>
      <c r="CQ548" s="110"/>
      <c r="CR548" s="110"/>
      <c r="CS548" s="110"/>
      <c r="CT548" s="110"/>
      <c r="CU548" s="110"/>
      <c r="CV548" s="110"/>
      <c r="CW548" s="110"/>
    </row>
    <row r="549" spans="1:101" x14ac:dyDescent="0.25">
      <c r="A549" s="110"/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  <c r="BH549" s="110"/>
      <c r="BI549" s="110"/>
      <c r="BJ549" s="110"/>
      <c r="BK549" s="110"/>
      <c r="BL549" s="110"/>
      <c r="BM549" s="110"/>
      <c r="BN549" s="110"/>
      <c r="BO549" s="110"/>
      <c r="BP549" s="110"/>
      <c r="BQ549" s="110"/>
      <c r="BR549" s="110"/>
      <c r="BS549" s="110"/>
      <c r="BT549" s="110"/>
      <c r="BU549" s="110"/>
      <c r="BV549" s="110"/>
      <c r="BW549" s="110"/>
      <c r="BX549" s="110"/>
      <c r="BY549" s="110"/>
      <c r="BZ549" s="110"/>
      <c r="CA549" s="110"/>
      <c r="CB549" s="110"/>
      <c r="CC549" s="110"/>
      <c r="CD549" s="110"/>
      <c r="CE549" s="110"/>
      <c r="CF549" s="110"/>
      <c r="CG549" s="110"/>
      <c r="CH549" s="110"/>
      <c r="CI549" s="110"/>
      <c r="CJ549" s="110"/>
      <c r="CK549" s="110"/>
      <c r="CL549" s="110"/>
      <c r="CM549" s="110"/>
      <c r="CN549" s="110"/>
      <c r="CO549" s="110"/>
      <c r="CP549" s="110"/>
      <c r="CQ549" s="110"/>
      <c r="CR549" s="110"/>
      <c r="CS549" s="110"/>
      <c r="CT549" s="110"/>
      <c r="CU549" s="110"/>
      <c r="CV549" s="110"/>
      <c r="CW549" s="110"/>
    </row>
    <row r="550" spans="1:101" x14ac:dyDescent="0.25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  <c r="BD550" s="110"/>
      <c r="BE550" s="110"/>
      <c r="BF550" s="110"/>
      <c r="BG550" s="110"/>
      <c r="BH550" s="110"/>
      <c r="BI550" s="110"/>
      <c r="BJ550" s="110"/>
      <c r="BK550" s="110"/>
      <c r="BL550" s="110"/>
      <c r="BM550" s="110"/>
      <c r="BN550" s="110"/>
      <c r="BO550" s="110"/>
      <c r="BP550" s="110"/>
      <c r="BQ550" s="110"/>
      <c r="BR550" s="110"/>
      <c r="BS550" s="110"/>
      <c r="BT550" s="110"/>
      <c r="BU550" s="110"/>
      <c r="BV550" s="110"/>
      <c r="BW550" s="110"/>
      <c r="BX550" s="110"/>
      <c r="BY550" s="110"/>
      <c r="BZ550" s="110"/>
      <c r="CA550" s="110"/>
      <c r="CB550" s="110"/>
      <c r="CC550" s="110"/>
      <c r="CD550" s="110"/>
      <c r="CE550" s="110"/>
      <c r="CF550" s="110"/>
      <c r="CG550" s="110"/>
      <c r="CH550" s="110"/>
      <c r="CI550" s="110"/>
      <c r="CJ550" s="110"/>
      <c r="CK550" s="110"/>
      <c r="CL550" s="110"/>
      <c r="CM550" s="110"/>
      <c r="CN550" s="110"/>
      <c r="CO550" s="110"/>
      <c r="CP550" s="110"/>
      <c r="CQ550" s="110"/>
      <c r="CR550" s="110"/>
      <c r="CS550" s="110"/>
      <c r="CT550" s="110"/>
      <c r="CU550" s="110"/>
      <c r="CV550" s="110"/>
      <c r="CW550" s="110"/>
    </row>
    <row r="551" spans="1:101" x14ac:dyDescent="0.25">
      <c r="A551" s="110"/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10"/>
      <c r="BF551" s="110"/>
      <c r="BG551" s="110"/>
      <c r="BH551" s="110"/>
      <c r="BI551" s="110"/>
      <c r="BJ551" s="110"/>
      <c r="BK551" s="110"/>
      <c r="BL551" s="110"/>
      <c r="BM551" s="110"/>
      <c r="BN551" s="110"/>
      <c r="BO551" s="110"/>
      <c r="BP551" s="110"/>
      <c r="BQ551" s="110"/>
      <c r="BR551" s="110"/>
      <c r="BS551" s="110"/>
      <c r="BT551" s="110"/>
      <c r="BU551" s="110"/>
      <c r="BV551" s="110"/>
      <c r="BW551" s="110"/>
      <c r="BX551" s="110"/>
      <c r="BY551" s="110"/>
      <c r="BZ551" s="110"/>
      <c r="CA551" s="110"/>
      <c r="CB551" s="110"/>
      <c r="CC551" s="110"/>
      <c r="CD551" s="110"/>
      <c r="CE551" s="110"/>
      <c r="CF551" s="110"/>
      <c r="CG551" s="110"/>
      <c r="CH551" s="110"/>
      <c r="CI551" s="110"/>
      <c r="CJ551" s="110"/>
      <c r="CK551" s="110"/>
      <c r="CL551" s="110"/>
      <c r="CM551" s="110"/>
      <c r="CN551" s="110"/>
      <c r="CO551" s="110"/>
      <c r="CP551" s="110"/>
      <c r="CQ551" s="110"/>
      <c r="CR551" s="110"/>
      <c r="CS551" s="110"/>
      <c r="CT551" s="110"/>
      <c r="CU551" s="110"/>
      <c r="CV551" s="110"/>
      <c r="CW551" s="110"/>
    </row>
    <row r="552" spans="1:101" x14ac:dyDescent="0.25">
      <c r="A552" s="110"/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10"/>
      <c r="BF552" s="110"/>
      <c r="BG552" s="110"/>
      <c r="BH552" s="110"/>
      <c r="BI552" s="110"/>
      <c r="BJ552" s="110"/>
      <c r="BK552" s="110"/>
      <c r="BL552" s="110"/>
      <c r="BM552" s="110"/>
      <c r="BN552" s="110"/>
      <c r="BO552" s="110"/>
      <c r="BP552" s="110"/>
      <c r="BQ552" s="110"/>
      <c r="BR552" s="110"/>
      <c r="BS552" s="110"/>
      <c r="BT552" s="110"/>
      <c r="BU552" s="110"/>
      <c r="BV552" s="110"/>
      <c r="BW552" s="110"/>
      <c r="BX552" s="110"/>
      <c r="BY552" s="110"/>
      <c r="BZ552" s="110"/>
      <c r="CA552" s="110"/>
      <c r="CB552" s="110"/>
      <c r="CC552" s="110"/>
      <c r="CD552" s="110"/>
      <c r="CE552" s="110"/>
      <c r="CF552" s="110"/>
      <c r="CG552" s="110"/>
      <c r="CH552" s="110"/>
      <c r="CI552" s="110"/>
      <c r="CJ552" s="110"/>
      <c r="CK552" s="110"/>
      <c r="CL552" s="110"/>
      <c r="CM552" s="110"/>
      <c r="CN552" s="110"/>
      <c r="CO552" s="110"/>
      <c r="CP552" s="110"/>
      <c r="CQ552" s="110"/>
      <c r="CR552" s="110"/>
      <c r="CS552" s="110"/>
      <c r="CT552" s="110"/>
      <c r="CU552" s="110"/>
      <c r="CV552" s="110"/>
      <c r="CW552" s="110"/>
    </row>
    <row r="553" spans="1:101" x14ac:dyDescent="0.25">
      <c r="A553" s="110"/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10"/>
      <c r="BF553" s="110"/>
      <c r="BG553" s="110"/>
      <c r="BH553" s="110"/>
      <c r="BI553" s="110"/>
      <c r="BJ553" s="110"/>
      <c r="BK553" s="110"/>
      <c r="BL553" s="110"/>
      <c r="BM553" s="110"/>
      <c r="BN553" s="110"/>
      <c r="BO553" s="110"/>
      <c r="BP553" s="110"/>
      <c r="BQ553" s="110"/>
      <c r="BR553" s="110"/>
      <c r="BS553" s="110"/>
      <c r="BT553" s="110"/>
      <c r="BU553" s="110"/>
      <c r="BV553" s="110"/>
      <c r="BW553" s="110"/>
      <c r="BX553" s="110"/>
      <c r="BY553" s="110"/>
      <c r="BZ553" s="110"/>
      <c r="CA553" s="110"/>
      <c r="CB553" s="110"/>
      <c r="CC553" s="110"/>
      <c r="CD553" s="110"/>
      <c r="CE553" s="110"/>
      <c r="CF553" s="110"/>
      <c r="CG553" s="110"/>
      <c r="CH553" s="110"/>
      <c r="CI553" s="110"/>
      <c r="CJ553" s="110"/>
      <c r="CK553" s="110"/>
      <c r="CL553" s="110"/>
      <c r="CM553" s="110"/>
      <c r="CN553" s="110"/>
      <c r="CO553" s="110"/>
      <c r="CP553" s="110"/>
      <c r="CQ553" s="110"/>
      <c r="CR553" s="110"/>
      <c r="CS553" s="110"/>
      <c r="CT553" s="110"/>
      <c r="CU553" s="110"/>
      <c r="CV553" s="110"/>
      <c r="CW553" s="110"/>
    </row>
    <row r="554" spans="1:101" x14ac:dyDescent="0.25">
      <c r="A554" s="110"/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  <c r="BD554" s="110"/>
      <c r="BE554" s="110"/>
      <c r="BF554" s="110"/>
      <c r="BG554" s="110"/>
      <c r="BH554" s="110"/>
      <c r="BI554" s="110"/>
      <c r="BJ554" s="110"/>
      <c r="BK554" s="110"/>
      <c r="BL554" s="110"/>
      <c r="BM554" s="110"/>
      <c r="BN554" s="110"/>
      <c r="BO554" s="110"/>
      <c r="BP554" s="110"/>
      <c r="BQ554" s="110"/>
      <c r="BR554" s="110"/>
      <c r="BS554" s="110"/>
      <c r="BT554" s="110"/>
      <c r="BU554" s="110"/>
      <c r="BV554" s="110"/>
      <c r="BW554" s="110"/>
      <c r="BX554" s="110"/>
      <c r="BY554" s="110"/>
      <c r="BZ554" s="110"/>
      <c r="CA554" s="110"/>
      <c r="CB554" s="110"/>
      <c r="CC554" s="110"/>
      <c r="CD554" s="110"/>
      <c r="CE554" s="110"/>
      <c r="CF554" s="110"/>
      <c r="CG554" s="110"/>
      <c r="CH554" s="110"/>
      <c r="CI554" s="110"/>
      <c r="CJ554" s="110"/>
      <c r="CK554" s="110"/>
      <c r="CL554" s="110"/>
      <c r="CM554" s="110"/>
      <c r="CN554" s="110"/>
      <c r="CO554" s="110"/>
      <c r="CP554" s="110"/>
      <c r="CQ554" s="110"/>
      <c r="CR554" s="110"/>
      <c r="CS554" s="110"/>
      <c r="CT554" s="110"/>
      <c r="CU554" s="110"/>
      <c r="CV554" s="110"/>
      <c r="CW554" s="110"/>
    </row>
    <row r="555" spans="1:101" x14ac:dyDescent="0.25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  <c r="BD555" s="110"/>
      <c r="BE555" s="110"/>
      <c r="BF555" s="110"/>
      <c r="BG555" s="110"/>
      <c r="BH555" s="110"/>
      <c r="BI555" s="110"/>
      <c r="BJ555" s="110"/>
      <c r="BK555" s="110"/>
      <c r="BL555" s="110"/>
      <c r="BM555" s="110"/>
      <c r="BN555" s="110"/>
      <c r="BO555" s="110"/>
      <c r="BP555" s="110"/>
      <c r="BQ555" s="110"/>
      <c r="BR555" s="110"/>
      <c r="BS555" s="110"/>
      <c r="BT555" s="110"/>
      <c r="BU555" s="110"/>
      <c r="BV555" s="110"/>
      <c r="BW555" s="110"/>
      <c r="BX555" s="110"/>
      <c r="BY555" s="110"/>
      <c r="BZ555" s="110"/>
      <c r="CA555" s="110"/>
      <c r="CB555" s="110"/>
      <c r="CC555" s="110"/>
      <c r="CD555" s="110"/>
      <c r="CE555" s="110"/>
      <c r="CF555" s="110"/>
      <c r="CG555" s="110"/>
      <c r="CH555" s="110"/>
      <c r="CI555" s="110"/>
      <c r="CJ555" s="110"/>
      <c r="CK555" s="110"/>
      <c r="CL555" s="110"/>
      <c r="CM555" s="110"/>
      <c r="CN555" s="110"/>
      <c r="CO555" s="110"/>
      <c r="CP555" s="110"/>
      <c r="CQ555" s="110"/>
      <c r="CR555" s="110"/>
      <c r="CS555" s="110"/>
      <c r="CT555" s="110"/>
      <c r="CU555" s="110"/>
      <c r="CV555" s="110"/>
      <c r="CW555" s="110"/>
    </row>
    <row r="556" spans="1:101" x14ac:dyDescent="0.25">
      <c r="A556" s="110"/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  <c r="BD556" s="110"/>
      <c r="BE556" s="110"/>
      <c r="BF556" s="110"/>
      <c r="BG556" s="110"/>
      <c r="BH556" s="110"/>
      <c r="BI556" s="110"/>
      <c r="BJ556" s="110"/>
      <c r="BK556" s="110"/>
      <c r="BL556" s="110"/>
      <c r="BM556" s="110"/>
      <c r="BN556" s="110"/>
      <c r="BO556" s="110"/>
      <c r="BP556" s="110"/>
      <c r="BQ556" s="110"/>
      <c r="BR556" s="110"/>
      <c r="BS556" s="110"/>
      <c r="BT556" s="110"/>
      <c r="BU556" s="110"/>
      <c r="BV556" s="110"/>
      <c r="BW556" s="110"/>
      <c r="BX556" s="110"/>
      <c r="BY556" s="110"/>
      <c r="BZ556" s="110"/>
      <c r="CA556" s="110"/>
      <c r="CB556" s="110"/>
      <c r="CC556" s="110"/>
      <c r="CD556" s="110"/>
      <c r="CE556" s="110"/>
      <c r="CF556" s="110"/>
      <c r="CG556" s="110"/>
      <c r="CH556" s="110"/>
      <c r="CI556" s="110"/>
      <c r="CJ556" s="110"/>
      <c r="CK556" s="110"/>
      <c r="CL556" s="110"/>
      <c r="CM556" s="110"/>
      <c r="CN556" s="110"/>
      <c r="CO556" s="110"/>
      <c r="CP556" s="110"/>
      <c r="CQ556" s="110"/>
      <c r="CR556" s="110"/>
      <c r="CS556" s="110"/>
      <c r="CT556" s="110"/>
      <c r="CU556" s="110"/>
      <c r="CV556" s="110"/>
      <c r="CW556" s="110"/>
    </row>
    <row r="557" spans="1:101" x14ac:dyDescent="0.25">
      <c r="A557" s="110"/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  <c r="BD557" s="110"/>
      <c r="BE557" s="110"/>
      <c r="BF557" s="110"/>
      <c r="BG557" s="110"/>
      <c r="BH557" s="110"/>
      <c r="BI557" s="110"/>
      <c r="BJ557" s="110"/>
      <c r="BK557" s="110"/>
      <c r="BL557" s="110"/>
      <c r="BM557" s="110"/>
      <c r="BN557" s="110"/>
      <c r="BO557" s="110"/>
      <c r="BP557" s="110"/>
      <c r="BQ557" s="110"/>
      <c r="BR557" s="110"/>
      <c r="BS557" s="110"/>
      <c r="BT557" s="110"/>
      <c r="BU557" s="110"/>
      <c r="BV557" s="110"/>
      <c r="BW557" s="110"/>
      <c r="BX557" s="110"/>
      <c r="BY557" s="110"/>
      <c r="BZ557" s="110"/>
      <c r="CA557" s="110"/>
      <c r="CB557" s="110"/>
      <c r="CC557" s="110"/>
      <c r="CD557" s="110"/>
      <c r="CE557" s="110"/>
      <c r="CF557" s="110"/>
      <c r="CG557" s="110"/>
      <c r="CH557" s="110"/>
      <c r="CI557" s="110"/>
      <c r="CJ557" s="110"/>
      <c r="CK557" s="110"/>
      <c r="CL557" s="110"/>
      <c r="CM557" s="110"/>
      <c r="CN557" s="110"/>
      <c r="CO557" s="110"/>
      <c r="CP557" s="110"/>
      <c r="CQ557" s="110"/>
      <c r="CR557" s="110"/>
      <c r="CS557" s="110"/>
      <c r="CT557" s="110"/>
      <c r="CU557" s="110"/>
      <c r="CV557" s="110"/>
      <c r="CW557" s="110"/>
    </row>
    <row r="558" spans="1:101" x14ac:dyDescent="0.25">
      <c r="A558" s="110"/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  <c r="BD558" s="110"/>
      <c r="BE558" s="110"/>
      <c r="BF558" s="110"/>
      <c r="BG558" s="110"/>
      <c r="BH558" s="110"/>
      <c r="BI558" s="110"/>
      <c r="BJ558" s="110"/>
      <c r="BK558" s="110"/>
      <c r="BL558" s="110"/>
      <c r="BM558" s="110"/>
      <c r="BN558" s="110"/>
      <c r="BO558" s="110"/>
      <c r="BP558" s="110"/>
      <c r="BQ558" s="110"/>
      <c r="BR558" s="110"/>
      <c r="BS558" s="110"/>
      <c r="BT558" s="110"/>
      <c r="BU558" s="110"/>
      <c r="BV558" s="110"/>
      <c r="BW558" s="110"/>
      <c r="BX558" s="110"/>
      <c r="BY558" s="110"/>
      <c r="BZ558" s="110"/>
      <c r="CA558" s="110"/>
      <c r="CB558" s="110"/>
      <c r="CC558" s="110"/>
      <c r="CD558" s="110"/>
      <c r="CE558" s="110"/>
      <c r="CF558" s="110"/>
      <c r="CG558" s="110"/>
      <c r="CH558" s="110"/>
      <c r="CI558" s="110"/>
      <c r="CJ558" s="110"/>
      <c r="CK558" s="110"/>
      <c r="CL558" s="110"/>
      <c r="CM558" s="110"/>
      <c r="CN558" s="110"/>
      <c r="CO558" s="110"/>
      <c r="CP558" s="110"/>
      <c r="CQ558" s="110"/>
      <c r="CR558" s="110"/>
      <c r="CS558" s="110"/>
      <c r="CT558" s="110"/>
      <c r="CU558" s="110"/>
      <c r="CV558" s="110"/>
      <c r="CW558" s="110"/>
    </row>
    <row r="559" spans="1:101" x14ac:dyDescent="0.25">
      <c r="A559" s="110"/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  <c r="BD559" s="110"/>
      <c r="BE559" s="110"/>
      <c r="BF559" s="110"/>
      <c r="BG559" s="110"/>
      <c r="BH559" s="110"/>
      <c r="BI559" s="110"/>
      <c r="BJ559" s="110"/>
      <c r="BK559" s="110"/>
      <c r="BL559" s="110"/>
      <c r="BM559" s="110"/>
      <c r="BN559" s="110"/>
      <c r="BO559" s="110"/>
      <c r="BP559" s="110"/>
      <c r="BQ559" s="110"/>
      <c r="BR559" s="110"/>
      <c r="BS559" s="110"/>
      <c r="BT559" s="110"/>
      <c r="BU559" s="110"/>
      <c r="BV559" s="110"/>
      <c r="BW559" s="110"/>
      <c r="BX559" s="110"/>
      <c r="BY559" s="110"/>
      <c r="BZ559" s="110"/>
      <c r="CA559" s="110"/>
      <c r="CB559" s="110"/>
      <c r="CC559" s="110"/>
      <c r="CD559" s="110"/>
      <c r="CE559" s="110"/>
      <c r="CF559" s="110"/>
      <c r="CG559" s="110"/>
      <c r="CH559" s="110"/>
      <c r="CI559" s="110"/>
      <c r="CJ559" s="110"/>
      <c r="CK559" s="110"/>
      <c r="CL559" s="110"/>
      <c r="CM559" s="110"/>
      <c r="CN559" s="110"/>
      <c r="CO559" s="110"/>
      <c r="CP559" s="110"/>
      <c r="CQ559" s="110"/>
      <c r="CR559" s="110"/>
      <c r="CS559" s="110"/>
      <c r="CT559" s="110"/>
      <c r="CU559" s="110"/>
      <c r="CV559" s="110"/>
      <c r="CW559" s="110"/>
    </row>
    <row r="560" spans="1:101" x14ac:dyDescent="0.25">
      <c r="A560" s="110"/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  <c r="BD560" s="110"/>
      <c r="BE560" s="110"/>
      <c r="BF560" s="110"/>
      <c r="BG560" s="110"/>
      <c r="BH560" s="110"/>
      <c r="BI560" s="110"/>
      <c r="BJ560" s="110"/>
      <c r="BK560" s="110"/>
      <c r="BL560" s="110"/>
      <c r="BM560" s="110"/>
      <c r="BN560" s="110"/>
      <c r="BO560" s="110"/>
      <c r="BP560" s="110"/>
      <c r="BQ560" s="110"/>
      <c r="BR560" s="110"/>
      <c r="BS560" s="110"/>
      <c r="BT560" s="110"/>
      <c r="BU560" s="110"/>
      <c r="BV560" s="110"/>
      <c r="BW560" s="110"/>
      <c r="BX560" s="110"/>
      <c r="BY560" s="110"/>
      <c r="BZ560" s="110"/>
      <c r="CA560" s="110"/>
      <c r="CB560" s="110"/>
      <c r="CC560" s="110"/>
      <c r="CD560" s="110"/>
      <c r="CE560" s="110"/>
      <c r="CF560" s="110"/>
      <c r="CG560" s="110"/>
      <c r="CH560" s="110"/>
      <c r="CI560" s="110"/>
      <c r="CJ560" s="110"/>
      <c r="CK560" s="110"/>
      <c r="CL560" s="110"/>
      <c r="CM560" s="110"/>
      <c r="CN560" s="110"/>
      <c r="CO560" s="110"/>
      <c r="CP560" s="110"/>
      <c r="CQ560" s="110"/>
      <c r="CR560" s="110"/>
      <c r="CS560" s="110"/>
      <c r="CT560" s="110"/>
      <c r="CU560" s="110"/>
      <c r="CV560" s="110"/>
      <c r="CW560" s="110"/>
    </row>
    <row r="561" spans="1:101" x14ac:dyDescent="0.25">
      <c r="A561" s="110"/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0"/>
      <c r="BB561" s="110"/>
      <c r="BC561" s="110"/>
      <c r="BD561" s="110"/>
      <c r="BE561" s="110"/>
      <c r="BF561" s="110"/>
      <c r="BG561" s="110"/>
      <c r="BH561" s="110"/>
      <c r="BI561" s="110"/>
      <c r="BJ561" s="110"/>
      <c r="BK561" s="110"/>
      <c r="BL561" s="110"/>
      <c r="BM561" s="110"/>
      <c r="BN561" s="110"/>
      <c r="BO561" s="110"/>
      <c r="BP561" s="110"/>
      <c r="BQ561" s="110"/>
      <c r="BR561" s="110"/>
      <c r="BS561" s="110"/>
      <c r="BT561" s="110"/>
      <c r="BU561" s="110"/>
      <c r="BV561" s="110"/>
      <c r="BW561" s="110"/>
      <c r="BX561" s="110"/>
      <c r="BY561" s="110"/>
      <c r="BZ561" s="110"/>
      <c r="CA561" s="110"/>
      <c r="CB561" s="110"/>
      <c r="CC561" s="110"/>
      <c r="CD561" s="110"/>
      <c r="CE561" s="110"/>
      <c r="CF561" s="110"/>
      <c r="CG561" s="110"/>
      <c r="CH561" s="110"/>
      <c r="CI561" s="110"/>
      <c r="CJ561" s="110"/>
      <c r="CK561" s="110"/>
      <c r="CL561" s="110"/>
      <c r="CM561" s="110"/>
      <c r="CN561" s="110"/>
      <c r="CO561" s="110"/>
      <c r="CP561" s="110"/>
      <c r="CQ561" s="110"/>
      <c r="CR561" s="110"/>
      <c r="CS561" s="110"/>
      <c r="CT561" s="110"/>
      <c r="CU561" s="110"/>
      <c r="CV561" s="110"/>
      <c r="CW561" s="110"/>
    </row>
    <row r="562" spans="1:101" x14ac:dyDescent="0.25">
      <c r="A562" s="110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110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0"/>
      <c r="BB562" s="110"/>
      <c r="BC562" s="110"/>
      <c r="BD562" s="110"/>
      <c r="BE562" s="110"/>
      <c r="BF562" s="110"/>
      <c r="BG562" s="110"/>
      <c r="BH562" s="110"/>
      <c r="BI562" s="110"/>
      <c r="BJ562" s="110"/>
      <c r="BK562" s="110"/>
      <c r="BL562" s="110"/>
      <c r="BM562" s="110"/>
      <c r="BN562" s="110"/>
      <c r="BO562" s="110"/>
      <c r="BP562" s="110"/>
      <c r="BQ562" s="110"/>
      <c r="BR562" s="110"/>
      <c r="BS562" s="110"/>
      <c r="BT562" s="110"/>
      <c r="BU562" s="110"/>
      <c r="BV562" s="110"/>
      <c r="BW562" s="110"/>
      <c r="BX562" s="110"/>
      <c r="BY562" s="110"/>
      <c r="BZ562" s="110"/>
      <c r="CA562" s="110"/>
      <c r="CB562" s="110"/>
      <c r="CC562" s="110"/>
      <c r="CD562" s="110"/>
      <c r="CE562" s="110"/>
      <c r="CF562" s="110"/>
      <c r="CG562" s="110"/>
      <c r="CH562" s="110"/>
      <c r="CI562" s="110"/>
      <c r="CJ562" s="110"/>
      <c r="CK562" s="110"/>
      <c r="CL562" s="110"/>
      <c r="CM562" s="110"/>
      <c r="CN562" s="110"/>
      <c r="CO562" s="110"/>
      <c r="CP562" s="110"/>
      <c r="CQ562" s="110"/>
      <c r="CR562" s="110"/>
      <c r="CS562" s="110"/>
      <c r="CT562" s="110"/>
      <c r="CU562" s="110"/>
      <c r="CV562" s="110"/>
      <c r="CW562" s="110"/>
    </row>
    <row r="563" spans="1:101" x14ac:dyDescent="0.25">
      <c r="A563" s="110"/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110"/>
      <c r="AR563" s="110"/>
      <c r="AS563" s="110"/>
      <c r="AT563" s="110"/>
      <c r="AU563" s="110"/>
      <c r="AV563" s="110"/>
      <c r="AW563" s="110"/>
      <c r="AX563" s="110"/>
      <c r="AY563" s="110"/>
      <c r="AZ563" s="110"/>
      <c r="BA563" s="110"/>
      <c r="BB563" s="110"/>
      <c r="BC563" s="110"/>
      <c r="BD563" s="110"/>
      <c r="BE563" s="110"/>
      <c r="BF563" s="110"/>
      <c r="BG563" s="110"/>
      <c r="BH563" s="110"/>
      <c r="BI563" s="110"/>
      <c r="BJ563" s="110"/>
      <c r="BK563" s="110"/>
      <c r="BL563" s="110"/>
      <c r="BM563" s="110"/>
      <c r="BN563" s="110"/>
      <c r="BO563" s="110"/>
      <c r="BP563" s="110"/>
      <c r="BQ563" s="110"/>
      <c r="BR563" s="110"/>
      <c r="BS563" s="110"/>
      <c r="BT563" s="110"/>
      <c r="BU563" s="110"/>
      <c r="BV563" s="110"/>
      <c r="BW563" s="110"/>
      <c r="BX563" s="110"/>
      <c r="BY563" s="110"/>
      <c r="BZ563" s="110"/>
      <c r="CA563" s="110"/>
      <c r="CB563" s="110"/>
      <c r="CC563" s="110"/>
      <c r="CD563" s="110"/>
      <c r="CE563" s="110"/>
      <c r="CF563" s="110"/>
      <c r="CG563" s="110"/>
      <c r="CH563" s="110"/>
      <c r="CI563" s="110"/>
      <c r="CJ563" s="110"/>
      <c r="CK563" s="110"/>
      <c r="CL563" s="110"/>
      <c r="CM563" s="110"/>
      <c r="CN563" s="110"/>
      <c r="CO563" s="110"/>
      <c r="CP563" s="110"/>
      <c r="CQ563" s="110"/>
      <c r="CR563" s="110"/>
      <c r="CS563" s="110"/>
      <c r="CT563" s="110"/>
      <c r="CU563" s="110"/>
      <c r="CV563" s="110"/>
      <c r="CW563" s="110"/>
    </row>
    <row r="564" spans="1:101" x14ac:dyDescent="0.25">
      <c r="A564" s="110"/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0"/>
      <c r="BB564" s="110"/>
      <c r="BC564" s="110"/>
      <c r="BD564" s="110"/>
      <c r="BE564" s="110"/>
      <c r="BF564" s="110"/>
      <c r="BG564" s="110"/>
      <c r="BH564" s="110"/>
      <c r="BI564" s="110"/>
      <c r="BJ564" s="110"/>
      <c r="BK564" s="110"/>
      <c r="BL564" s="110"/>
      <c r="BM564" s="110"/>
      <c r="BN564" s="110"/>
      <c r="BO564" s="110"/>
      <c r="BP564" s="110"/>
      <c r="BQ564" s="110"/>
      <c r="BR564" s="110"/>
      <c r="BS564" s="110"/>
      <c r="BT564" s="110"/>
      <c r="BU564" s="110"/>
      <c r="BV564" s="110"/>
      <c r="BW564" s="110"/>
      <c r="BX564" s="110"/>
      <c r="BY564" s="110"/>
      <c r="BZ564" s="110"/>
      <c r="CA564" s="110"/>
      <c r="CB564" s="110"/>
      <c r="CC564" s="110"/>
      <c r="CD564" s="110"/>
      <c r="CE564" s="110"/>
      <c r="CF564" s="110"/>
      <c r="CG564" s="110"/>
      <c r="CH564" s="110"/>
      <c r="CI564" s="110"/>
      <c r="CJ564" s="110"/>
      <c r="CK564" s="110"/>
      <c r="CL564" s="110"/>
      <c r="CM564" s="110"/>
      <c r="CN564" s="110"/>
      <c r="CO564" s="110"/>
      <c r="CP564" s="110"/>
      <c r="CQ564" s="110"/>
      <c r="CR564" s="110"/>
      <c r="CS564" s="110"/>
      <c r="CT564" s="110"/>
      <c r="CU564" s="110"/>
      <c r="CV564" s="110"/>
      <c r="CW564" s="110"/>
    </row>
    <row r="565" spans="1:101" x14ac:dyDescent="0.25">
      <c r="A565" s="110"/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10"/>
      <c r="BF565" s="110"/>
      <c r="BG565" s="110"/>
      <c r="BH565" s="110"/>
      <c r="BI565" s="110"/>
      <c r="BJ565" s="110"/>
      <c r="BK565" s="110"/>
      <c r="BL565" s="110"/>
      <c r="BM565" s="110"/>
      <c r="BN565" s="110"/>
      <c r="BO565" s="110"/>
      <c r="BP565" s="110"/>
      <c r="BQ565" s="110"/>
      <c r="BR565" s="110"/>
      <c r="BS565" s="110"/>
      <c r="BT565" s="110"/>
      <c r="BU565" s="110"/>
      <c r="BV565" s="110"/>
      <c r="BW565" s="110"/>
      <c r="BX565" s="110"/>
      <c r="BY565" s="110"/>
      <c r="BZ565" s="110"/>
      <c r="CA565" s="110"/>
      <c r="CB565" s="110"/>
      <c r="CC565" s="110"/>
      <c r="CD565" s="110"/>
      <c r="CE565" s="110"/>
      <c r="CF565" s="110"/>
      <c r="CG565" s="110"/>
      <c r="CH565" s="110"/>
      <c r="CI565" s="110"/>
      <c r="CJ565" s="110"/>
      <c r="CK565" s="110"/>
      <c r="CL565" s="110"/>
      <c r="CM565" s="110"/>
      <c r="CN565" s="110"/>
      <c r="CO565" s="110"/>
      <c r="CP565" s="110"/>
      <c r="CQ565" s="110"/>
      <c r="CR565" s="110"/>
      <c r="CS565" s="110"/>
      <c r="CT565" s="110"/>
      <c r="CU565" s="110"/>
      <c r="CV565" s="110"/>
      <c r="CW565" s="110"/>
    </row>
    <row r="566" spans="1:101" x14ac:dyDescent="0.25">
      <c r="A566" s="110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0"/>
      <c r="BB566" s="110"/>
      <c r="BC566" s="110"/>
      <c r="BD566" s="110"/>
      <c r="BE566" s="110"/>
      <c r="BF566" s="110"/>
      <c r="BG566" s="110"/>
      <c r="BH566" s="110"/>
      <c r="BI566" s="110"/>
      <c r="BJ566" s="110"/>
      <c r="BK566" s="110"/>
      <c r="BL566" s="110"/>
      <c r="BM566" s="110"/>
      <c r="BN566" s="110"/>
      <c r="BO566" s="110"/>
      <c r="BP566" s="110"/>
      <c r="BQ566" s="110"/>
      <c r="BR566" s="110"/>
      <c r="BS566" s="110"/>
      <c r="BT566" s="110"/>
      <c r="BU566" s="110"/>
      <c r="BV566" s="110"/>
      <c r="BW566" s="110"/>
      <c r="BX566" s="110"/>
      <c r="BY566" s="110"/>
      <c r="BZ566" s="110"/>
      <c r="CA566" s="110"/>
      <c r="CB566" s="110"/>
      <c r="CC566" s="110"/>
      <c r="CD566" s="110"/>
      <c r="CE566" s="110"/>
      <c r="CF566" s="110"/>
      <c r="CG566" s="110"/>
      <c r="CH566" s="110"/>
      <c r="CI566" s="110"/>
      <c r="CJ566" s="110"/>
      <c r="CK566" s="110"/>
      <c r="CL566" s="110"/>
      <c r="CM566" s="110"/>
      <c r="CN566" s="110"/>
      <c r="CO566" s="110"/>
      <c r="CP566" s="110"/>
      <c r="CQ566" s="110"/>
      <c r="CR566" s="110"/>
      <c r="CS566" s="110"/>
      <c r="CT566" s="110"/>
      <c r="CU566" s="110"/>
      <c r="CV566" s="110"/>
      <c r="CW566" s="110"/>
    </row>
    <row r="567" spans="1:101" x14ac:dyDescent="0.25">
      <c r="A567" s="110"/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0"/>
      <c r="BB567" s="110"/>
      <c r="BC567" s="110"/>
      <c r="BD567" s="110"/>
      <c r="BE567" s="110"/>
      <c r="BF567" s="110"/>
      <c r="BG567" s="110"/>
      <c r="BH567" s="110"/>
      <c r="BI567" s="110"/>
      <c r="BJ567" s="110"/>
      <c r="BK567" s="110"/>
      <c r="BL567" s="110"/>
      <c r="BM567" s="110"/>
      <c r="BN567" s="110"/>
      <c r="BO567" s="110"/>
      <c r="BP567" s="110"/>
      <c r="BQ567" s="110"/>
      <c r="BR567" s="110"/>
      <c r="BS567" s="110"/>
      <c r="BT567" s="110"/>
      <c r="BU567" s="110"/>
      <c r="BV567" s="110"/>
      <c r="BW567" s="110"/>
      <c r="BX567" s="110"/>
      <c r="BY567" s="110"/>
      <c r="BZ567" s="110"/>
      <c r="CA567" s="110"/>
      <c r="CB567" s="110"/>
      <c r="CC567" s="110"/>
      <c r="CD567" s="110"/>
      <c r="CE567" s="110"/>
      <c r="CF567" s="110"/>
      <c r="CG567" s="110"/>
      <c r="CH567" s="110"/>
      <c r="CI567" s="110"/>
      <c r="CJ567" s="110"/>
      <c r="CK567" s="110"/>
      <c r="CL567" s="110"/>
      <c r="CM567" s="110"/>
      <c r="CN567" s="110"/>
      <c r="CO567" s="110"/>
      <c r="CP567" s="110"/>
      <c r="CQ567" s="110"/>
      <c r="CR567" s="110"/>
      <c r="CS567" s="110"/>
      <c r="CT567" s="110"/>
      <c r="CU567" s="110"/>
      <c r="CV567" s="110"/>
      <c r="CW567" s="110"/>
    </row>
    <row r="568" spans="1:101" x14ac:dyDescent="0.25">
      <c r="A568" s="110"/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0"/>
      <c r="BB568" s="110"/>
      <c r="BC568" s="110"/>
      <c r="BD568" s="110"/>
      <c r="BE568" s="110"/>
      <c r="BF568" s="110"/>
      <c r="BG568" s="110"/>
      <c r="BH568" s="110"/>
      <c r="BI568" s="110"/>
      <c r="BJ568" s="110"/>
      <c r="BK568" s="110"/>
      <c r="BL568" s="110"/>
      <c r="BM568" s="110"/>
      <c r="BN568" s="110"/>
      <c r="BO568" s="110"/>
      <c r="BP568" s="110"/>
      <c r="BQ568" s="110"/>
      <c r="BR568" s="110"/>
      <c r="BS568" s="110"/>
      <c r="BT568" s="110"/>
      <c r="BU568" s="110"/>
      <c r="BV568" s="110"/>
      <c r="BW568" s="110"/>
      <c r="BX568" s="110"/>
      <c r="BY568" s="110"/>
      <c r="BZ568" s="110"/>
      <c r="CA568" s="110"/>
      <c r="CB568" s="110"/>
      <c r="CC568" s="110"/>
      <c r="CD568" s="110"/>
      <c r="CE568" s="110"/>
      <c r="CF568" s="110"/>
      <c r="CG568" s="110"/>
      <c r="CH568" s="110"/>
      <c r="CI568" s="110"/>
      <c r="CJ568" s="110"/>
      <c r="CK568" s="110"/>
      <c r="CL568" s="110"/>
      <c r="CM568" s="110"/>
      <c r="CN568" s="110"/>
      <c r="CO568" s="110"/>
      <c r="CP568" s="110"/>
      <c r="CQ568" s="110"/>
      <c r="CR568" s="110"/>
      <c r="CS568" s="110"/>
      <c r="CT568" s="110"/>
      <c r="CU568" s="110"/>
      <c r="CV568" s="110"/>
      <c r="CW568" s="110"/>
    </row>
    <row r="569" spans="1:101" x14ac:dyDescent="0.25">
      <c r="A569" s="110"/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0"/>
      <c r="BB569" s="110"/>
      <c r="BC569" s="110"/>
      <c r="BD569" s="110"/>
      <c r="BE569" s="110"/>
      <c r="BF569" s="110"/>
      <c r="BG569" s="110"/>
      <c r="BH569" s="110"/>
      <c r="BI569" s="110"/>
      <c r="BJ569" s="110"/>
      <c r="BK569" s="110"/>
      <c r="BL569" s="110"/>
      <c r="BM569" s="110"/>
      <c r="BN569" s="110"/>
      <c r="BO569" s="110"/>
      <c r="BP569" s="110"/>
      <c r="BQ569" s="110"/>
      <c r="BR569" s="110"/>
      <c r="BS569" s="110"/>
      <c r="BT569" s="110"/>
      <c r="BU569" s="110"/>
      <c r="BV569" s="110"/>
      <c r="BW569" s="110"/>
      <c r="BX569" s="110"/>
      <c r="BY569" s="110"/>
      <c r="BZ569" s="110"/>
      <c r="CA569" s="110"/>
      <c r="CB569" s="110"/>
      <c r="CC569" s="110"/>
      <c r="CD569" s="110"/>
      <c r="CE569" s="110"/>
      <c r="CF569" s="110"/>
      <c r="CG569" s="110"/>
      <c r="CH569" s="110"/>
      <c r="CI569" s="110"/>
      <c r="CJ569" s="110"/>
      <c r="CK569" s="110"/>
      <c r="CL569" s="110"/>
      <c r="CM569" s="110"/>
      <c r="CN569" s="110"/>
      <c r="CO569" s="110"/>
      <c r="CP569" s="110"/>
      <c r="CQ569" s="110"/>
      <c r="CR569" s="110"/>
      <c r="CS569" s="110"/>
      <c r="CT569" s="110"/>
      <c r="CU569" s="110"/>
      <c r="CV569" s="110"/>
      <c r="CW569" s="110"/>
    </row>
    <row r="570" spans="1:101" x14ac:dyDescent="0.25">
      <c r="A570" s="110"/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0"/>
      <c r="BB570" s="110"/>
      <c r="BC570" s="110"/>
      <c r="BD570" s="110"/>
      <c r="BE570" s="110"/>
      <c r="BF570" s="110"/>
      <c r="BG570" s="110"/>
      <c r="BH570" s="110"/>
      <c r="BI570" s="110"/>
      <c r="BJ570" s="110"/>
      <c r="BK570" s="110"/>
      <c r="BL570" s="110"/>
      <c r="BM570" s="110"/>
      <c r="BN570" s="110"/>
      <c r="BO570" s="110"/>
      <c r="BP570" s="110"/>
      <c r="BQ570" s="110"/>
      <c r="BR570" s="110"/>
      <c r="BS570" s="110"/>
      <c r="BT570" s="110"/>
      <c r="BU570" s="110"/>
      <c r="BV570" s="110"/>
      <c r="BW570" s="110"/>
      <c r="BX570" s="110"/>
      <c r="BY570" s="110"/>
      <c r="BZ570" s="110"/>
      <c r="CA570" s="110"/>
      <c r="CB570" s="110"/>
      <c r="CC570" s="110"/>
      <c r="CD570" s="110"/>
      <c r="CE570" s="110"/>
      <c r="CF570" s="110"/>
      <c r="CG570" s="110"/>
      <c r="CH570" s="110"/>
      <c r="CI570" s="110"/>
      <c r="CJ570" s="110"/>
      <c r="CK570" s="110"/>
      <c r="CL570" s="110"/>
      <c r="CM570" s="110"/>
      <c r="CN570" s="110"/>
      <c r="CO570" s="110"/>
      <c r="CP570" s="110"/>
      <c r="CQ570" s="110"/>
      <c r="CR570" s="110"/>
      <c r="CS570" s="110"/>
      <c r="CT570" s="110"/>
      <c r="CU570" s="110"/>
      <c r="CV570" s="110"/>
      <c r="CW570" s="110"/>
    </row>
    <row r="571" spans="1:101" x14ac:dyDescent="0.25">
      <c r="A571" s="110"/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B571" s="110"/>
      <c r="BC571" s="110"/>
      <c r="BD571" s="110"/>
      <c r="BE571" s="110"/>
      <c r="BF571" s="110"/>
      <c r="BG571" s="110"/>
      <c r="BH571" s="110"/>
      <c r="BI571" s="110"/>
      <c r="BJ571" s="110"/>
      <c r="BK571" s="110"/>
      <c r="BL571" s="110"/>
      <c r="BM571" s="110"/>
      <c r="BN571" s="110"/>
      <c r="BO571" s="110"/>
      <c r="BP571" s="110"/>
      <c r="BQ571" s="110"/>
      <c r="BR571" s="110"/>
      <c r="BS571" s="110"/>
      <c r="BT571" s="110"/>
      <c r="BU571" s="110"/>
      <c r="BV571" s="110"/>
      <c r="BW571" s="110"/>
      <c r="BX571" s="110"/>
      <c r="BY571" s="110"/>
      <c r="BZ571" s="110"/>
      <c r="CA571" s="110"/>
      <c r="CB571" s="110"/>
      <c r="CC571" s="110"/>
      <c r="CD571" s="110"/>
      <c r="CE571" s="110"/>
      <c r="CF571" s="110"/>
      <c r="CG571" s="110"/>
      <c r="CH571" s="110"/>
      <c r="CI571" s="110"/>
      <c r="CJ571" s="110"/>
      <c r="CK571" s="110"/>
      <c r="CL571" s="110"/>
      <c r="CM571" s="110"/>
      <c r="CN571" s="110"/>
      <c r="CO571" s="110"/>
      <c r="CP571" s="110"/>
      <c r="CQ571" s="110"/>
      <c r="CR571" s="110"/>
      <c r="CS571" s="110"/>
      <c r="CT571" s="110"/>
      <c r="CU571" s="110"/>
      <c r="CV571" s="110"/>
      <c r="CW571" s="110"/>
    </row>
    <row r="572" spans="1:101" x14ac:dyDescent="0.25">
      <c r="A572" s="110"/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0"/>
      <c r="BB572" s="110"/>
      <c r="BC572" s="110"/>
      <c r="BD572" s="110"/>
      <c r="BE572" s="110"/>
      <c r="BF572" s="110"/>
      <c r="BG572" s="110"/>
      <c r="BH572" s="110"/>
      <c r="BI572" s="110"/>
      <c r="BJ572" s="110"/>
      <c r="BK572" s="110"/>
      <c r="BL572" s="110"/>
      <c r="BM572" s="110"/>
      <c r="BN572" s="110"/>
      <c r="BO572" s="110"/>
      <c r="BP572" s="110"/>
      <c r="BQ572" s="110"/>
      <c r="BR572" s="110"/>
      <c r="BS572" s="110"/>
      <c r="BT572" s="110"/>
      <c r="BU572" s="110"/>
      <c r="BV572" s="110"/>
      <c r="BW572" s="110"/>
      <c r="BX572" s="110"/>
      <c r="BY572" s="110"/>
      <c r="BZ572" s="110"/>
      <c r="CA572" s="110"/>
      <c r="CB572" s="110"/>
      <c r="CC572" s="110"/>
      <c r="CD572" s="110"/>
      <c r="CE572" s="110"/>
      <c r="CF572" s="110"/>
      <c r="CG572" s="110"/>
      <c r="CH572" s="110"/>
      <c r="CI572" s="110"/>
      <c r="CJ572" s="110"/>
      <c r="CK572" s="110"/>
      <c r="CL572" s="110"/>
      <c r="CM572" s="110"/>
      <c r="CN572" s="110"/>
      <c r="CO572" s="110"/>
      <c r="CP572" s="110"/>
      <c r="CQ572" s="110"/>
      <c r="CR572" s="110"/>
      <c r="CS572" s="110"/>
      <c r="CT572" s="110"/>
      <c r="CU572" s="110"/>
      <c r="CV572" s="110"/>
      <c r="CW572" s="110"/>
    </row>
    <row r="573" spans="1:101" x14ac:dyDescent="0.25">
      <c r="A573" s="110"/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0"/>
      <c r="BB573" s="110"/>
      <c r="BC573" s="110"/>
      <c r="BD573" s="110"/>
      <c r="BE573" s="110"/>
      <c r="BF573" s="110"/>
      <c r="BG573" s="110"/>
      <c r="BH573" s="110"/>
      <c r="BI573" s="110"/>
      <c r="BJ573" s="110"/>
      <c r="BK573" s="110"/>
      <c r="BL573" s="110"/>
      <c r="BM573" s="110"/>
      <c r="BN573" s="110"/>
      <c r="BO573" s="110"/>
      <c r="BP573" s="110"/>
      <c r="BQ573" s="110"/>
      <c r="BR573" s="110"/>
      <c r="BS573" s="110"/>
      <c r="BT573" s="110"/>
      <c r="BU573" s="110"/>
      <c r="BV573" s="110"/>
      <c r="BW573" s="110"/>
      <c r="BX573" s="110"/>
      <c r="BY573" s="110"/>
      <c r="BZ573" s="110"/>
      <c r="CA573" s="110"/>
      <c r="CB573" s="110"/>
      <c r="CC573" s="110"/>
      <c r="CD573" s="110"/>
      <c r="CE573" s="110"/>
      <c r="CF573" s="110"/>
      <c r="CG573" s="110"/>
      <c r="CH573" s="110"/>
      <c r="CI573" s="110"/>
      <c r="CJ573" s="110"/>
      <c r="CK573" s="110"/>
      <c r="CL573" s="110"/>
      <c r="CM573" s="110"/>
      <c r="CN573" s="110"/>
      <c r="CO573" s="110"/>
      <c r="CP573" s="110"/>
      <c r="CQ573" s="110"/>
      <c r="CR573" s="110"/>
      <c r="CS573" s="110"/>
      <c r="CT573" s="110"/>
      <c r="CU573" s="110"/>
      <c r="CV573" s="110"/>
      <c r="CW573" s="110"/>
    </row>
    <row r="574" spans="1:101" x14ac:dyDescent="0.25">
      <c r="A574" s="110"/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10"/>
      <c r="BF574" s="110"/>
      <c r="BG574" s="110"/>
      <c r="BH574" s="110"/>
      <c r="BI574" s="110"/>
      <c r="BJ574" s="110"/>
      <c r="BK574" s="110"/>
      <c r="BL574" s="110"/>
      <c r="BM574" s="110"/>
      <c r="BN574" s="110"/>
      <c r="BO574" s="110"/>
      <c r="BP574" s="110"/>
      <c r="BQ574" s="110"/>
      <c r="BR574" s="110"/>
      <c r="BS574" s="110"/>
      <c r="BT574" s="110"/>
      <c r="BU574" s="110"/>
      <c r="BV574" s="110"/>
      <c r="BW574" s="110"/>
      <c r="BX574" s="110"/>
      <c r="BY574" s="110"/>
      <c r="BZ574" s="110"/>
      <c r="CA574" s="110"/>
      <c r="CB574" s="110"/>
      <c r="CC574" s="110"/>
      <c r="CD574" s="110"/>
      <c r="CE574" s="110"/>
      <c r="CF574" s="110"/>
      <c r="CG574" s="110"/>
      <c r="CH574" s="110"/>
      <c r="CI574" s="110"/>
      <c r="CJ574" s="110"/>
      <c r="CK574" s="110"/>
      <c r="CL574" s="110"/>
      <c r="CM574" s="110"/>
      <c r="CN574" s="110"/>
      <c r="CO574" s="110"/>
      <c r="CP574" s="110"/>
      <c r="CQ574" s="110"/>
      <c r="CR574" s="110"/>
      <c r="CS574" s="110"/>
      <c r="CT574" s="110"/>
      <c r="CU574" s="110"/>
      <c r="CV574" s="110"/>
      <c r="CW574" s="110"/>
    </row>
    <row r="575" spans="1:101" x14ac:dyDescent="0.25">
      <c r="A575" s="110"/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10"/>
      <c r="BF575" s="110"/>
      <c r="BG575" s="110"/>
      <c r="BH575" s="110"/>
      <c r="BI575" s="110"/>
      <c r="BJ575" s="110"/>
      <c r="BK575" s="110"/>
      <c r="BL575" s="110"/>
      <c r="BM575" s="110"/>
      <c r="BN575" s="110"/>
      <c r="BO575" s="110"/>
      <c r="BP575" s="110"/>
      <c r="BQ575" s="110"/>
      <c r="BR575" s="110"/>
      <c r="BS575" s="110"/>
      <c r="BT575" s="110"/>
      <c r="BU575" s="110"/>
      <c r="BV575" s="110"/>
      <c r="BW575" s="110"/>
      <c r="BX575" s="110"/>
      <c r="BY575" s="110"/>
      <c r="BZ575" s="110"/>
      <c r="CA575" s="110"/>
      <c r="CB575" s="110"/>
      <c r="CC575" s="110"/>
      <c r="CD575" s="110"/>
      <c r="CE575" s="110"/>
      <c r="CF575" s="110"/>
      <c r="CG575" s="110"/>
      <c r="CH575" s="110"/>
      <c r="CI575" s="110"/>
      <c r="CJ575" s="110"/>
      <c r="CK575" s="110"/>
      <c r="CL575" s="110"/>
      <c r="CM575" s="110"/>
      <c r="CN575" s="110"/>
      <c r="CO575" s="110"/>
      <c r="CP575" s="110"/>
      <c r="CQ575" s="110"/>
      <c r="CR575" s="110"/>
      <c r="CS575" s="110"/>
      <c r="CT575" s="110"/>
      <c r="CU575" s="110"/>
      <c r="CV575" s="110"/>
      <c r="CW575" s="110"/>
    </row>
    <row r="576" spans="1:101" x14ac:dyDescent="0.25">
      <c r="A576" s="110"/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  <c r="BH576" s="110"/>
      <c r="BI576" s="110"/>
      <c r="BJ576" s="110"/>
      <c r="BK576" s="110"/>
      <c r="BL576" s="110"/>
      <c r="BM576" s="110"/>
      <c r="BN576" s="110"/>
      <c r="BO576" s="110"/>
      <c r="BP576" s="110"/>
      <c r="BQ576" s="110"/>
      <c r="BR576" s="110"/>
      <c r="BS576" s="110"/>
      <c r="BT576" s="110"/>
      <c r="BU576" s="110"/>
      <c r="BV576" s="110"/>
      <c r="BW576" s="110"/>
      <c r="BX576" s="110"/>
      <c r="BY576" s="110"/>
      <c r="BZ576" s="110"/>
      <c r="CA576" s="110"/>
      <c r="CB576" s="110"/>
      <c r="CC576" s="110"/>
      <c r="CD576" s="110"/>
      <c r="CE576" s="110"/>
      <c r="CF576" s="110"/>
      <c r="CG576" s="110"/>
      <c r="CH576" s="110"/>
      <c r="CI576" s="110"/>
      <c r="CJ576" s="110"/>
      <c r="CK576" s="110"/>
      <c r="CL576" s="110"/>
      <c r="CM576" s="110"/>
      <c r="CN576" s="110"/>
      <c r="CO576" s="110"/>
      <c r="CP576" s="110"/>
      <c r="CQ576" s="110"/>
      <c r="CR576" s="110"/>
      <c r="CS576" s="110"/>
      <c r="CT576" s="110"/>
      <c r="CU576" s="110"/>
      <c r="CV576" s="110"/>
      <c r="CW576" s="110"/>
    </row>
    <row r="577" spans="1:101" x14ac:dyDescent="0.25">
      <c r="A577" s="110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10"/>
      <c r="BF577" s="110"/>
      <c r="BG577" s="110"/>
      <c r="BH577" s="110"/>
      <c r="BI577" s="110"/>
      <c r="BJ577" s="110"/>
      <c r="BK577" s="110"/>
      <c r="BL577" s="110"/>
      <c r="BM577" s="110"/>
      <c r="BN577" s="110"/>
      <c r="BO577" s="110"/>
      <c r="BP577" s="110"/>
      <c r="BQ577" s="110"/>
      <c r="BR577" s="110"/>
      <c r="BS577" s="110"/>
      <c r="BT577" s="110"/>
      <c r="BU577" s="110"/>
      <c r="BV577" s="110"/>
      <c r="BW577" s="110"/>
      <c r="BX577" s="110"/>
      <c r="BY577" s="110"/>
      <c r="BZ577" s="110"/>
      <c r="CA577" s="110"/>
      <c r="CB577" s="110"/>
      <c r="CC577" s="110"/>
      <c r="CD577" s="110"/>
      <c r="CE577" s="110"/>
      <c r="CF577" s="110"/>
      <c r="CG577" s="110"/>
      <c r="CH577" s="110"/>
      <c r="CI577" s="110"/>
      <c r="CJ577" s="110"/>
      <c r="CK577" s="110"/>
      <c r="CL577" s="110"/>
      <c r="CM577" s="110"/>
      <c r="CN577" s="110"/>
      <c r="CO577" s="110"/>
      <c r="CP577" s="110"/>
      <c r="CQ577" s="110"/>
      <c r="CR577" s="110"/>
      <c r="CS577" s="110"/>
      <c r="CT577" s="110"/>
      <c r="CU577" s="110"/>
      <c r="CV577" s="110"/>
      <c r="CW577" s="110"/>
    </row>
    <row r="578" spans="1:101" x14ac:dyDescent="0.25">
      <c r="A578" s="110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10"/>
      <c r="BF578" s="110"/>
      <c r="BG578" s="110"/>
      <c r="BH578" s="110"/>
      <c r="BI578" s="110"/>
      <c r="BJ578" s="110"/>
      <c r="BK578" s="110"/>
      <c r="BL578" s="110"/>
      <c r="BM578" s="110"/>
      <c r="BN578" s="110"/>
      <c r="BO578" s="110"/>
      <c r="BP578" s="110"/>
      <c r="BQ578" s="110"/>
      <c r="BR578" s="110"/>
      <c r="BS578" s="110"/>
      <c r="BT578" s="110"/>
      <c r="BU578" s="110"/>
      <c r="BV578" s="110"/>
      <c r="BW578" s="110"/>
      <c r="BX578" s="110"/>
      <c r="BY578" s="110"/>
      <c r="BZ578" s="110"/>
      <c r="CA578" s="110"/>
      <c r="CB578" s="110"/>
      <c r="CC578" s="110"/>
      <c r="CD578" s="110"/>
      <c r="CE578" s="110"/>
      <c r="CF578" s="110"/>
      <c r="CG578" s="110"/>
      <c r="CH578" s="110"/>
      <c r="CI578" s="110"/>
      <c r="CJ578" s="110"/>
      <c r="CK578" s="110"/>
      <c r="CL578" s="110"/>
      <c r="CM578" s="110"/>
      <c r="CN578" s="110"/>
      <c r="CO578" s="110"/>
      <c r="CP578" s="110"/>
      <c r="CQ578" s="110"/>
      <c r="CR578" s="110"/>
      <c r="CS578" s="110"/>
      <c r="CT578" s="110"/>
      <c r="CU578" s="110"/>
      <c r="CV578" s="110"/>
      <c r="CW578" s="110"/>
    </row>
    <row r="579" spans="1:101" x14ac:dyDescent="0.25">
      <c r="A579" s="110"/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10"/>
      <c r="BF579" s="110"/>
      <c r="BG579" s="110"/>
      <c r="BH579" s="110"/>
      <c r="BI579" s="110"/>
      <c r="BJ579" s="110"/>
      <c r="BK579" s="110"/>
      <c r="BL579" s="110"/>
      <c r="BM579" s="110"/>
      <c r="BN579" s="110"/>
      <c r="BO579" s="110"/>
      <c r="BP579" s="110"/>
      <c r="BQ579" s="110"/>
      <c r="BR579" s="110"/>
      <c r="BS579" s="110"/>
      <c r="BT579" s="110"/>
      <c r="BU579" s="110"/>
      <c r="BV579" s="110"/>
      <c r="BW579" s="110"/>
      <c r="BX579" s="110"/>
      <c r="BY579" s="110"/>
      <c r="BZ579" s="110"/>
      <c r="CA579" s="110"/>
      <c r="CB579" s="110"/>
      <c r="CC579" s="110"/>
      <c r="CD579" s="110"/>
      <c r="CE579" s="110"/>
      <c r="CF579" s="110"/>
      <c r="CG579" s="110"/>
      <c r="CH579" s="110"/>
      <c r="CI579" s="110"/>
      <c r="CJ579" s="110"/>
      <c r="CK579" s="110"/>
      <c r="CL579" s="110"/>
      <c r="CM579" s="110"/>
      <c r="CN579" s="110"/>
      <c r="CO579" s="110"/>
      <c r="CP579" s="110"/>
      <c r="CQ579" s="110"/>
      <c r="CR579" s="110"/>
      <c r="CS579" s="110"/>
      <c r="CT579" s="110"/>
      <c r="CU579" s="110"/>
      <c r="CV579" s="110"/>
      <c r="CW579" s="110"/>
    </row>
    <row r="580" spans="1:101" x14ac:dyDescent="0.25">
      <c r="A580" s="110"/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10"/>
      <c r="BF580" s="110"/>
      <c r="BG580" s="110"/>
      <c r="BH580" s="110"/>
      <c r="BI580" s="110"/>
      <c r="BJ580" s="110"/>
      <c r="BK580" s="110"/>
      <c r="BL580" s="110"/>
      <c r="BM580" s="110"/>
      <c r="BN580" s="110"/>
      <c r="BO580" s="110"/>
      <c r="BP580" s="110"/>
      <c r="BQ580" s="110"/>
      <c r="BR580" s="110"/>
      <c r="BS580" s="110"/>
      <c r="BT580" s="110"/>
      <c r="BU580" s="110"/>
      <c r="BV580" s="110"/>
      <c r="BW580" s="110"/>
      <c r="BX580" s="110"/>
      <c r="BY580" s="110"/>
      <c r="BZ580" s="110"/>
      <c r="CA580" s="110"/>
      <c r="CB580" s="110"/>
      <c r="CC580" s="110"/>
      <c r="CD580" s="110"/>
      <c r="CE580" s="110"/>
      <c r="CF580" s="110"/>
      <c r="CG580" s="110"/>
      <c r="CH580" s="110"/>
      <c r="CI580" s="110"/>
      <c r="CJ580" s="110"/>
      <c r="CK580" s="110"/>
      <c r="CL580" s="110"/>
      <c r="CM580" s="110"/>
      <c r="CN580" s="110"/>
      <c r="CO580" s="110"/>
      <c r="CP580" s="110"/>
      <c r="CQ580" s="110"/>
      <c r="CR580" s="110"/>
      <c r="CS580" s="110"/>
      <c r="CT580" s="110"/>
      <c r="CU580" s="110"/>
      <c r="CV580" s="110"/>
      <c r="CW580" s="110"/>
    </row>
    <row r="581" spans="1:101" x14ac:dyDescent="0.25">
      <c r="A581" s="110"/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10"/>
      <c r="BF581" s="110"/>
      <c r="BG581" s="110"/>
      <c r="BH581" s="110"/>
      <c r="BI581" s="110"/>
      <c r="BJ581" s="110"/>
      <c r="BK581" s="110"/>
      <c r="BL581" s="110"/>
      <c r="BM581" s="110"/>
      <c r="BN581" s="110"/>
      <c r="BO581" s="110"/>
      <c r="BP581" s="110"/>
      <c r="BQ581" s="110"/>
      <c r="BR581" s="110"/>
      <c r="BS581" s="110"/>
      <c r="BT581" s="110"/>
      <c r="BU581" s="110"/>
      <c r="BV581" s="110"/>
      <c r="BW581" s="110"/>
      <c r="BX581" s="110"/>
      <c r="BY581" s="110"/>
      <c r="BZ581" s="110"/>
      <c r="CA581" s="110"/>
      <c r="CB581" s="110"/>
      <c r="CC581" s="110"/>
      <c r="CD581" s="110"/>
      <c r="CE581" s="110"/>
      <c r="CF581" s="110"/>
      <c r="CG581" s="110"/>
      <c r="CH581" s="110"/>
      <c r="CI581" s="110"/>
      <c r="CJ581" s="110"/>
      <c r="CK581" s="110"/>
      <c r="CL581" s="110"/>
      <c r="CM581" s="110"/>
      <c r="CN581" s="110"/>
      <c r="CO581" s="110"/>
      <c r="CP581" s="110"/>
      <c r="CQ581" s="110"/>
      <c r="CR581" s="110"/>
      <c r="CS581" s="110"/>
      <c r="CT581" s="110"/>
      <c r="CU581" s="110"/>
      <c r="CV581" s="110"/>
      <c r="CW581" s="110"/>
    </row>
    <row r="582" spans="1:101" x14ac:dyDescent="0.25">
      <c r="A582" s="110"/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10"/>
      <c r="BF582" s="110"/>
      <c r="BG582" s="110"/>
      <c r="BH582" s="110"/>
      <c r="BI582" s="110"/>
      <c r="BJ582" s="110"/>
      <c r="BK582" s="110"/>
      <c r="BL582" s="110"/>
      <c r="BM582" s="110"/>
      <c r="BN582" s="110"/>
      <c r="BO582" s="110"/>
      <c r="BP582" s="110"/>
      <c r="BQ582" s="110"/>
      <c r="BR582" s="110"/>
      <c r="BS582" s="110"/>
      <c r="BT582" s="110"/>
      <c r="BU582" s="110"/>
      <c r="BV582" s="110"/>
      <c r="BW582" s="110"/>
      <c r="BX582" s="110"/>
      <c r="BY582" s="110"/>
      <c r="BZ582" s="110"/>
      <c r="CA582" s="110"/>
      <c r="CB582" s="110"/>
      <c r="CC582" s="110"/>
      <c r="CD582" s="110"/>
      <c r="CE582" s="110"/>
      <c r="CF582" s="110"/>
      <c r="CG582" s="110"/>
      <c r="CH582" s="110"/>
      <c r="CI582" s="110"/>
      <c r="CJ582" s="110"/>
      <c r="CK582" s="110"/>
      <c r="CL582" s="110"/>
      <c r="CM582" s="110"/>
      <c r="CN582" s="110"/>
      <c r="CO582" s="110"/>
      <c r="CP582" s="110"/>
      <c r="CQ582" s="110"/>
      <c r="CR582" s="110"/>
      <c r="CS582" s="110"/>
      <c r="CT582" s="110"/>
      <c r="CU582" s="110"/>
      <c r="CV582" s="110"/>
      <c r="CW582" s="110"/>
    </row>
    <row r="583" spans="1:101" x14ac:dyDescent="0.25">
      <c r="A583" s="110"/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  <c r="BH583" s="110"/>
      <c r="BI583" s="110"/>
      <c r="BJ583" s="110"/>
      <c r="BK583" s="110"/>
      <c r="BL583" s="110"/>
      <c r="BM583" s="110"/>
      <c r="BN583" s="110"/>
      <c r="BO583" s="110"/>
      <c r="BP583" s="110"/>
      <c r="BQ583" s="110"/>
      <c r="BR583" s="110"/>
      <c r="BS583" s="110"/>
      <c r="BT583" s="110"/>
      <c r="BU583" s="110"/>
      <c r="BV583" s="110"/>
      <c r="BW583" s="110"/>
      <c r="BX583" s="110"/>
      <c r="BY583" s="110"/>
      <c r="BZ583" s="110"/>
      <c r="CA583" s="110"/>
      <c r="CB583" s="110"/>
      <c r="CC583" s="110"/>
      <c r="CD583" s="110"/>
      <c r="CE583" s="110"/>
      <c r="CF583" s="110"/>
      <c r="CG583" s="110"/>
      <c r="CH583" s="110"/>
      <c r="CI583" s="110"/>
      <c r="CJ583" s="110"/>
      <c r="CK583" s="110"/>
      <c r="CL583" s="110"/>
      <c r="CM583" s="110"/>
      <c r="CN583" s="110"/>
      <c r="CO583" s="110"/>
      <c r="CP583" s="110"/>
      <c r="CQ583" s="110"/>
      <c r="CR583" s="110"/>
      <c r="CS583" s="110"/>
      <c r="CT583" s="110"/>
      <c r="CU583" s="110"/>
      <c r="CV583" s="110"/>
      <c r="CW583" s="110"/>
    </row>
    <row r="584" spans="1:101" x14ac:dyDescent="0.25">
      <c r="A584" s="110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  <c r="BD584" s="110"/>
      <c r="BE584" s="110"/>
      <c r="BF584" s="110"/>
      <c r="BG584" s="110"/>
      <c r="BH584" s="110"/>
      <c r="BI584" s="110"/>
      <c r="BJ584" s="110"/>
      <c r="BK584" s="110"/>
      <c r="BL584" s="110"/>
      <c r="BM584" s="110"/>
      <c r="BN584" s="110"/>
      <c r="BO584" s="110"/>
      <c r="BP584" s="110"/>
      <c r="BQ584" s="110"/>
      <c r="BR584" s="110"/>
      <c r="BS584" s="110"/>
      <c r="BT584" s="110"/>
      <c r="BU584" s="110"/>
      <c r="BV584" s="110"/>
      <c r="BW584" s="110"/>
      <c r="BX584" s="110"/>
      <c r="BY584" s="110"/>
      <c r="BZ584" s="110"/>
      <c r="CA584" s="110"/>
      <c r="CB584" s="110"/>
      <c r="CC584" s="110"/>
      <c r="CD584" s="110"/>
      <c r="CE584" s="110"/>
      <c r="CF584" s="110"/>
      <c r="CG584" s="110"/>
      <c r="CH584" s="110"/>
      <c r="CI584" s="110"/>
      <c r="CJ584" s="110"/>
      <c r="CK584" s="110"/>
      <c r="CL584" s="110"/>
      <c r="CM584" s="110"/>
      <c r="CN584" s="110"/>
      <c r="CO584" s="110"/>
      <c r="CP584" s="110"/>
      <c r="CQ584" s="110"/>
      <c r="CR584" s="110"/>
      <c r="CS584" s="110"/>
      <c r="CT584" s="110"/>
      <c r="CU584" s="110"/>
      <c r="CV584" s="110"/>
      <c r="CW584" s="110"/>
    </row>
    <row r="585" spans="1:101" x14ac:dyDescent="0.25">
      <c r="A585" s="110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0"/>
      <c r="BB585" s="110"/>
      <c r="BC585" s="110"/>
      <c r="BD585" s="110"/>
      <c r="BE585" s="110"/>
      <c r="BF585" s="110"/>
      <c r="BG585" s="110"/>
      <c r="BH585" s="110"/>
      <c r="BI585" s="110"/>
      <c r="BJ585" s="110"/>
      <c r="BK585" s="110"/>
      <c r="BL585" s="110"/>
      <c r="BM585" s="110"/>
      <c r="BN585" s="110"/>
      <c r="BO585" s="110"/>
      <c r="BP585" s="110"/>
      <c r="BQ585" s="110"/>
      <c r="BR585" s="110"/>
      <c r="BS585" s="110"/>
      <c r="BT585" s="110"/>
      <c r="BU585" s="110"/>
      <c r="BV585" s="110"/>
      <c r="BW585" s="110"/>
      <c r="BX585" s="110"/>
      <c r="BY585" s="110"/>
      <c r="BZ585" s="110"/>
      <c r="CA585" s="110"/>
      <c r="CB585" s="110"/>
      <c r="CC585" s="110"/>
      <c r="CD585" s="110"/>
      <c r="CE585" s="110"/>
      <c r="CF585" s="110"/>
      <c r="CG585" s="110"/>
      <c r="CH585" s="110"/>
      <c r="CI585" s="110"/>
      <c r="CJ585" s="110"/>
      <c r="CK585" s="110"/>
      <c r="CL585" s="110"/>
      <c r="CM585" s="110"/>
      <c r="CN585" s="110"/>
      <c r="CO585" s="110"/>
      <c r="CP585" s="110"/>
      <c r="CQ585" s="110"/>
      <c r="CR585" s="110"/>
      <c r="CS585" s="110"/>
      <c r="CT585" s="110"/>
      <c r="CU585" s="110"/>
      <c r="CV585" s="110"/>
      <c r="CW585" s="110"/>
    </row>
    <row r="586" spans="1:101" x14ac:dyDescent="0.25">
      <c r="A586" s="110"/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0"/>
      <c r="BB586" s="110"/>
      <c r="BC586" s="110"/>
      <c r="BD586" s="110"/>
      <c r="BE586" s="110"/>
      <c r="BF586" s="110"/>
      <c r="BG586" s="110"/>
      <c r="BH586" s="110"/>
      <c r="BI586" s="110"/>
      <c r="BJ586" s="110"/>
      <c r="BK586" s="110"/>
      <c r="BL586" s="110"/>
      <c r="BM586" s="110"/>
      <c r="BN586" s="110"/>
      <c r="BO586" s="110"/>
      <c r="BP586" s="110"/>
      <c r="BQ586" s="110"/>
      <c r="BR586" s="110"/>
      <c r="BS586" s="110"/>
      <c r="BT586" s="110"/>
      <c r="BU586" s="110"/>
      <c r="BV586" s="110"/>
      <c r="BW586" s="110"/>
      <c r="BX586" s="110"/>
      <c r="BY586" s="110"/>
      <c r="BZ586" s="110"/>
      <c r="CA586" s="110"/>
      <c r="CB586" s="110"/>
      <c r="CC586" s="110"/>
      <c r="CD586" s="110"/>
      <c r="CE586" s="110"/>
      <c r="CF586" s="110"/>
      <c r="CG586" s="110"/>
      <c r="CH586" s="110"/>
      <c r="CI586" s="110"/>
      <c r="CJ586" s="110"/>
      <c r="CK586" s="110"/>
      <c r="CL586" s="110"/>
      <c r="CM586" s="110"/>
      <c r="CN586" s="110"/>
      <c r="CO586" s="110"/>
      <c r="CP586" s="110"/>
      <c r="CQ586" s="110"/>
      <c r="CR586" s="110"/>
      <c r="CS586" s="110"/>
      <c r="CT586" s="110"/>
      <c r="CU586" s="110"/>
      <c r="CV586" s="110"/>
      <c r="CW586" s="110"/>
    </row>
    <row r="587" spans="1:101" x14ac:dyDescent="0.25">
      <c r="A587" s="110"/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B587" s="110"/>
      <c r="BC587" s="110"/>
      <c r="BD587" s="110"/>
      <c r="BE587" s="110"/>
      <c r="BF587" s="110"/>
      <c r="BG587" s="110"/>
      <c r="BH587" s="110"/>
      <c r="BI587" s="110"/>
      <c r="BJ587" s="110"/>
      <c r="BK587" s="110"/>
      <c r="BL587" s="110"/>
      <c r="BM587" s="110"/>
      <c r="BN587" s="110"/>
      <c r="BO587" s="110"/>
      <c r="BP587" s="110"/>
      <c r="BQ587" s="110"/>
      <c r="BR587" s="110"/>
      <c r="BS587" s="110"/>
      <c r="BT587" s="110"/>
      <c r="BU587" s="110"/>
      <c r="BV587" s="110"/>
      <c r="BW587" s="110"/>
      <c r="BX587" s="110"/>
      <c r="BY587" s="110"/>
      <c r="BZ587" s="110"/>
      <c r="CA587" s="110"/>
      <c r="CB587" s="110"/>
      <c r="CC587" s="110"/>
      <c r="CD587" s="110"/>
      <c r="CE587" s="110"/>
      <c r="CF587" s="110"/>
      <c r="CG587" s="110"/>
      <c r="CH587" s="110"/>
      <c r="CI587" s="110"/>
      <c r="CJ587" s="110"/>
      <c r="CK587" s="110"/>
      <c r="CL587" s="110"/>
      <c r="CM587" s="110"/>
      <c r="CN587" s="110"/>
      <c r="CO587" s="110"/>
      <c r="CP587" s="110"/>
      <c r="CQ587" s="110"/>
      <c r="CR587" s="110"/>
      <c r="CS587" s="110"/>
      <c r="CT587" s="110"/>
      <c r="CU587" s="110"/>
      <c r="CV587" s="110"/>
      <c r="CW587" s="110"/>
    </row>
    <row r="588" spans="1:101" x14ac:dyDescent="0.25">
      <c r="A588" s="110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B588" s="110"/>
      <c r="BC588" s="110"/>
      <c r="BD588" s="110"/>
      <c r="BE588" s="110"/>
      <c r="BF588" s="110"/>
      <c r="BG588" s="110"/>
      <c r="BH588" s="110"/>
      <c r="BI588" s="110"/>
      <c r="BJ588" s="110"/>
      <c r="BK588" s="110"/>
      <c r="BL588" s="110"/>
      <c r="BM588" s="110"/>
      <c r="BN588" s="110"/>
      <c r="BO588" s="110"/>
      <c r="BP588" s="110"/>
      <c r="BQ588" s="110"/>
      <c r="BR588" s="110"/>
      <c r="BS588" s="110"/>
      <c r="BT588" s="110"/>
      <c r="BU588" s="110"/>
      <c r="BV588" s="110"/>
      <c r="BW588" s="110"/>
      <c r="BX588" s="110"/>
      <c r="BY588" s="110"/>
      <c r="BZ588" s="110"/>
      <c r="CA588" s="110"/>
      <c r="CB588" s="110"/>
      <c r="CC588" s="110"/>
      <c r="CD588" s="110"/>
      <c r="CE588" s="110"/>
      <c r="CF588" s="110"/>
      <c r="CG588" s="110"/>
      <c r="CH588" s="110"/>
      <c r="CI588" s="110"/>
      <c r="CJ588" s="110"/>
      <c r="CK588" s="110"/>
      <c r="CL588" s="110"/>
      <c r="CM588" s="110"/>
      <c r="CN588" s="110"/>
      <c r="CO588" s="110"/>
      <c r="CP588" s="110"/>
      <c r="CQ588" s="110"/>
      <c r="CR588" s="110"/>
      <c r="CS588" s="110"/>
      <c r="CT588" s="110"/>
      <c r="CU588" s="110"/>
      <c r="CV588" s="110"/>
      <c r="CW588" s="110"/>
    </row>
    <row r="589" spans="1:101" x14ac:dyDescent="0.25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0"/>
      <c r="BD589" s="110"/>
      <c r="BE589" s="110"/>
      <c r="BF589" s="110"/>
      <c r="BG589" s="110"/>
      <c r="BH589" s="110"/>
      <c r="BI589" s="110"/>
      <c r="BJ589" s="110"/>
      <c r="BK589" s="110"/>
      <c r="BL589" s="110"/>
      <c r="BM589" s="110"/>
      <c r="BN589" s="110"/>
      <c r="BO589" s="110"/>
      <c r="BP589" s="110"/>
      <c r="BQ589" s="110"/>
      <c r="BR589" s="110"/>
      <c r="BS589" s="110"/>
      <c r="BT589" s="110"/>
      <c r="BU589" s="110"/>
      <c r="BV589" s="110"/>
      <c r="BW589" s="110"/>
      <c r="BX589" s="110"/>
      <c r="BY589" s="110"/>
      <c r="BZ589" s="110"/>
      <c r="CA589" s="110"/>
      <c r="CB589" s="110"/>
      <c r="CC589" s="110"/>
      <c r="CD589" s="110"/>
      <c r="CE589" s="110"/>
      <c r="CF589" s="110"/>
      <c r="CG589" s="110"/>
      <c r="CH589" s="110"/>
      <c r="CI589" s="110"/>
      <c r="CJ589" s="110"/>
      <c r="CK589" s="110"/>
      <c r="CL589" s="110"/>
      <c r="CM589" s="110"/>
      <c r="CN589" s="110"/>
      <c r="CO589" s="110"/>
      <c r="CP589" s="110"/>
      <c r="CQ589" s="110"/>
      <c r="CR589" s="110"/>
      <c r="CS589" s="110"/>
      <c r="CT589" s="110"/>
      <c r="CU589" s="110"/>
      <c r="CV589" s="110"/>
      <c r="CW589" s="110"/>
    </row>
    <row r="590" spans="1:101" x14ac:dyDescent="0.25">
      <c r="A590" s="110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0"/>
      <c r="BD590" s="110"/>
      <c r="BE590" s="110"/>
      <c r="BF590" s="110"/>
      <c r="BG590" s="110"/>
      <c r="BH590" s="110"/>
      <c r="BI590" s="110"/>
      <c r="BJ590" s="110"/>
      <c r="BK590" s="110"/>
      <c r="BL590" s="110"/>
      <c r="BM590" s="110"/>
      <c r="BN590" s="110"/>
      <c r="BO590" s="110"/>
      <c r="BP590" s="110"/>
      <c r="BQ590" s="110"/>
      <c r="BR590" s="110"/>
      <c r="BS590" s="110"/>
      <c r="BT590" s="110"/>
      <c r="BU590" s="110"/>
      <c r="BV590" s="110"/>
      <c r="BW590" s="110"/>
      <c r="BX590" s="110"/>
      <c r="BY590" s="110"/>
      <c r="BZ590" s="110"/>
      <c r="CA590" s="110"/>
      <c r="CB590" s="110"/>
      <c r="CC590" s="110"/>
      <c r="CD590" s="110"/>
      <c r="CE590" s="110"/>
      <c r="CF590" s="110"/>
      <c r="CG590" s="110"/>
      <c r="CH590" s="110"/>
      <c r="CI590" s="110"/>
      <c r="CJ590" s="110"/>
      <c r="CK590" s="110"/>
      <c r="CL590" s="110"/>
      <c r="CM590" s="110"/>
      <c r="CN590" s="110"/>
      <c r="CO590" s="110"/>
      <c r="CP590" s="110"/>
      <c r="CQ590" s="110"/>
      <c r="CR590" s="110"/>
      <c r="CS590" s="110"/>
      <c r="CT590" s="110"/>
      <c r="CU590" s="110"/>
      <c r="CV590" s="110"/>
      <c r="CW590" s="110"/>
    </row>
    <row r="591" spans="1:101" x14ac:dyDescent="0.25">
      <c r="A591" s="110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0"/>
      <c r="BD591" s="110"/>
      <c r="BE591" s="110"/>
      <c r="BF591" s="110"/>
      <c r="BG591" s="110"/>
      <c r="BH591" s="110"/>
      <c r="BI591" s="110"/>
      <c r="BJ591" s="110"/>
      <c r="BK591" s="110"/>
      <c r="BL591" s="110"/>
      <c r="BM591" s="110"/>
      <c r="BN591" s="110"/>
      <c r="BO591" s="110"/>
      <c r="BP591" s="110"/>
      <c r="BQ591" s="110"/>
      <c r="BR591" s="110"/>
      <c r="BS591" s="110"/>
      <c r="BT591" s="110"/>
      <c r="BU591" s="110"/>
      <c r="BV591" s="110"/>
      <c r="BW591" s="110"/>
      <c r="BX591" s="110"/>
      <c r="BY591" s="110"/>
      <c r="BZ591" s="110"/>
      <c r="CA591" s="110"/>
      <c r="CB591" s="110"/>
      <c r="CC591" s="110"/>
      <c r="CD591" s="110"/>
      <c r="CE591" s="110"/>
      <c r="CF591" s="110"/>
      <c r="CG591" s="110"/>
      <c r="CH591" s="110"/>
      <c r="CI591" s="110"/>
      <c r="CJ591" s="110"/>
      <c r="CK591" s="110"/>
      <c r="CL591" s="110"/>
      <c r="CM591" s="110"/>
      <c r="CN591" s="110"/>
      <c r="CO591" s="110"/>
      <c r="CP591" s="110"/>
      <c r="CQ591" s="110"/>
      <c r="CR591" s="110"/>
      <c r="CS591" s="110"/>
      <c r="CT591" s="110"/>
      <c r="CU591" s="110"/>
      <c r="CV591" s="110"/>
      <c r="CW591" s="110"/>
    </row>
    <row r="592" spans="1:101" x14ac:dyDescent="0.25">
      <c r="A592" s="110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0"/>
      <c r="BD592" s="110"/>
      <c r="BE592" s="110"/>
      <c r="BF592" s="110"/>
      <c r="BG592" s="110"/>
      <c r="BH592" s="110"/>
      <c r="BI592" s="110"/>
      <c r="BJ592" s="110"/>
      <c r="BK592" s="110"/>
      <c r="BL592" s="110"/>
      <c r="BM592" s="110"/>
      <c r="BN592" s="110"/>
      <c r="BO592" s="110"/>
      <c r="BP592" s="110"/>
      <c r="BQ592" s="110"/>
      <c r="BR592" s="110"/>
      <c r="BS592" s="110"/>
      <c r="BT592" s="110"/>
      <c r="BU592" s="110"/>
      <c r="BV592" s="110"/>
      <c r="BW592" s="110"/>
      <c r="BX592" s="110"/>
      <c r="BY592" s="110"/>
      <c r="BZ592" s="110"/>
      <c r="CA592" s="110"/>
      <c r="CB592" s="110"/>
      <c r="CC592" s="110"/>
      <c r="CD592" s="110"/>
      <c r="CE592" s="110"/>
      <c r="CF592" s="110"/>
      <c r="CG592" s="110"/>
      <c r="CH592" s="110"/>
      <c r="CI592" s="110"/>
      <c r="CJ592" s="110"/>
      <c r="CK592" s="110"/>
      <c r="CL592" s="110"/>
      <c r="CM592" s="110"/>
      <c r="CN592" s="110"/>
      <c r="CO592" s="110"/>
      <c r="CP592" s="110"/>
      <c r="CQ592" s="110"/>
      <c r="CR592" s="110"/>
      <c r="CS592" s="110"/>
      <c r="CT592" s="110"/>
      <c r="CU592" s="110"/>
      <c r="CV592" s="110"/>
      <c r="CW592" s="110"/>
    </row>
    <row r="593" spans="1:101" x14ac:dyDescent="0.25">
      <c r="A593" s="110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0"/>
      <c r="BD593" s="110"/>
      <c r="BE593" s="110"/>
      <c r="BF593" s="110"/>
      <c r="BG593" s="110"/>
      <c r="BH593" s="110"/>
      <c r="BI593" s="110"/>
      <c r="BJ593" s="110"/>
      <c r="BK593" s="110"/>
      <c r="BL593" s="110"/>
      <c r="BM593" s="110"/>
      <c r="BN593" s="110"/>
      <c r="BO593" s="110"/>
      <c r="BP593" s="110"/>
      <c r="BQ593" s="110"/>
      <c r="BR593" s="110"/>
      <c r="BS593" s="110"/>
      <c r="BT593" s="110"/>
      <c r="BU593" s="110"/>
      <c r="BV593" s="110"/>
      <c r="BW593" s="110"/>
      <c r="BX593" s="110"/>
      <c r="BY593" s="110"/>
      <c r="BZ593" s="110"/>
      <c r="CA593" s="110"/>
      <c r="CB593" s="110"/>
      <c r="CC593" s="110"/>
      <c r="CD593" s="110"/>
      <c r="CE593" s="110"/>
      <c r="CF593" s="110"/>
      <c r="CG593" s="110"/>
      <c r="CH593" s="110"/>
      <c r="CI593" s="110"/>
      <c r="CJ593" s="110"/>
      <c r="CK593" s="110"/>
      <c r="CL593" s="110"/>
      <c r="CM593" s="110"/>
      <c r="CN593" s="110"/>
      <c r="CO593" s="110"/>
      <c r="CP593" s="110"/>
      <c r="CQ593" s="110"/>
      <c r="CR593" s="110"/>
      <c r="CS593" s="110"/>
      <c r="CT593" s="110"/>
      <c r="CU593" s="110"/>
      <c r="CV593" s="110"/>
      <c r="CW593" s="110"/>
    </row>
    <row r="594" spans="1:101" x14ac:dyDescent="0.25">
      <c r="A594" s="110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0"/>
      <c r="BD594" s="110"/>
      <c r="BE594" s="110"/>
      <c r="BF594" s="110"/>
      <c r="BG594" s="110"/>
      <c r="BH594" s="110"/>
      <c r="BI594" s="110"/>
      <c r="BJ594" s="110"/>
      <c r="BK594" s="110"/>
      <c r="BL594" s="110"/>
      <c r="BM594" s="110"/>
      <c r="BN594" s="110"/>
      <c r="BO594" s="110"/>
      <c r="BP594" s="110"/>
      <c r="BQ594" s="110"/>
      <c r="BR594" s="110"/>
      <c r="BS594" s="110"/>
      <c r="BT594" s="110"/>
      <c r="BU594" s="110"/>
      <c r="BV594" s="110"/>
      <c r="BW594" s="110"/>
      <c r="BX594" s="110"/>
      <c r="BY594" s="110"/>
      <c r="BZ594" s="110"/>
      <c r="CA594" s="110"/>
      <c r="CB594" s="110"/>
      <c r="CC594" s="110"/>
      <c r="CD594" s="110"/>
      <c r="CE594" s="110"/>
      <c r="CF594" s="110"/>
      <c r="CG594" s="110"/>
      <c r="CH594" s="110"/>
      <c r="CI594" s="110"/>
      <c r="CJ594" s="110"/>
      <c r="CK594" s="110"/>
      <c r="CL594" s="110"/>
      <c r="CM594" s="110"/>
      <c r="CN594" s="110"/>
      <c r="CO594" s="110"/>
      <c r="CP594" s="110"/>
      <c r="CQ594" s="110"/>
      <c r="CR594" s="110"/>
      <c r="CS594" s="110"/>
      <c r="CT594" s="110"/>
      <c r="CU594" s="110"/>
      <c r="CV594" s="110"/>
      <c r="CW594" s="110"/>
    </row>
    <row r="595" spans="1:101" x14ac:dyDescent="0.25">
      <c r="A595" s="110"/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B595" s="110"/>
      <c r="BC595" s="110"/>
      <c r="BD595" s="110"/>
      <c r="BE595" s="110"/>
      <c r="BF595" s="110"/>
      <c r="BG595" s="110"/>
      <c r="BH595" s="110"/>
      <c r="BI595" s="110"/>
      <c r="BJ595" s="110"/>
      <c r="BK595" s="110"/>
      <c r="BL595" s="110"/>
      <c r="BM595" s="110"/>
      <c r="BN595" s="110"/>
      <c r="BO595" s="110"/>
      <c r="BP595" s="110"/>
      <c r="BQ595" s="110"/>
      <c r="BR595" s="110"/>
      <c r="BS595" s="110"/>
      <c r="BT595" s="110"/>
      <c r="BU595" s="110"/>
      <c r="BV595" s="110"/>
      <c r="BW595" s="110"/>
      <c r="BX595" s="110"/>
      <c r="BY595" s="110"/>
      <c r="BZ595" s="110"/>
      <c r="CA595" s="110"/>
      <c r="CB595" s="110"/>
      <c r="CC595" s="110"/>
      <c r="CD595" s="110"/>
      <c r="CE595" s="110"/>
      <c r="CF595" s="110"/>
      <c r="CG595" s="110"/>
      <c r="CH595" s="110"/>
      <c r="CI595" s="110"/>
      <c r="CJ595" s="110"/>
      <c r="CK595" s="110"/>
      <c r="CL595" s="110"/>
      <c r="CM595" s="110"/>
      <c r="CN595" s="110"/>
      <c r="CO595" s="110"/>
      <c r="CP595" s="110"/>
      <c r="CQ595" s="110"/>
      <c r="CR595" s="110"/>
      <c r="CS595" s="110"/>
      <c r="CT595" s="110"/>
      <c r="CU595" s="110"/>
      <c r="CV595" s="110"/>
      <c r="CW595" s="110"/>
    </row>
    <row r="596" spans="1:101" x14ac:dyDescent="0.25">
      <c r="A596" s="110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B596" s="110"/>
      <c r="BC596" s="110"/>
      <c r="BD596" s="110"/>
      <c r="BE596" s="110"/>
      <c r="BF596" s="110"/>
      <c r="BG596" s="110"/>
      <c r="BH596" s="110"/>
      <c r="BI596" s="110"/>
      <c r="BJ596" s="110"/>
      <c r="BK596" s="110"/>
      <c r="BL596" s="110"/>
      <c r="BM596" s="110"/>
      <c r="BN596" s="110"/>
      <c r="BO596" s="110"/>
      <c r="BP596" s="110"/>
      <c r="BQ596" s="110"/>
      <c r="BR596" s="110"/>
      <c r="BS596" s="110"/>
      <c r="BT596" s="110"/>
      <c r="BU596" s="110"/>
      <c r="BV596" s="110"/>
      <c r="BW596" s="110"/>
      <c r="BX596" s="110"/>
      <c r="BY596" s="110"/>
      <c r="BZ596" s="110"/>
      <c r="CA596" s="110"/>
      <c r="CB596" s="110"/>
      <c r="CC596" s="110"/>
      <c r="CD596" s="110"/>
      <c r="CE596" s="110"/>
      <c r="CF596" s="110"/>
      <c r="CG596" s="110"/>
      <c r="CH596" s="110"/>
      <c r="CI596" s="110"/>
      <c r="CJ596" s="110"/>
      <c r="CK596" s="110"/>
      <c r="CL596" s="110"/>
      <c r="CM596" s="110"/>
      <c r="CN596" s="110"/>
      <c r="CO596" s="110"/>
      <c r="CP596" s="110"/>
      <c r="CQ596" s="110"/>
      <c r="CR596" s="110"/>
      <c r="CS596" s="110"/>
      <c r="CT596" s="110"/>
      <c r="CU596" s="110"/>
      <c r="CV596" s="110"/>
      <c r="CW596" s="110"/>
    </row>
    <row r="597" spans="1:101" x14ac:dyDescent="0.25">
      <c r="A597" s="110"/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B597" s="110"/>
      <c r="BC597" s="110"/>
      <c r="BD597" s="110"/>
      <c r="BE597" s="110"/>
      <c r="BF597" s="110"/>
      <c r="BG597" s="110"/>
      <c r="BH597" s="110"/>
      <c r="BI597" s="110"/>
      <c r="BJ597" s="110"/>
      <c r="BK597" s="110"/>
      <c r="BL597" s="110"/>
      <c r="BM597" s="110"/>
      <c r="BN597" s="110"/>
      <c r="BO597" s="110"/>
      <c r="BP597" s="110"/>
      <c r="BQ597" s="110"/>
      <c r="BR597" s="110"/>
      <c r="BS597" s="110"/>
      <c r="BT597" s="110"/>
      <c r="BU597" s="110"/>
      <c r="BV597" s="110"/>
      <c r="BW597" s="110"/>
      <c r="BX597" s="110"/>
      <c r="BY597" s="110"/>
      <c r="BZ597" s="110"/>
      <c r="CA597" s="110"/>
      <c r="CB597" s="110"/>
      <c r="CC597" s="110"/>
      <c r="CD597" s="110"/>
      <c r="CE597" s="110"/>
      <c r="CF597" s="110"/>
      <c r="CG597" s="110"/>
      <c r="CH597" s="110"/>
      <c r="CI597" s="110"/>
      <c r="CJ597" s="110"/>
      <c r="CK597" s="110"/>
      <c r="CL597" s="110"/>
      <c r="CM597" s="110"/>
      <c r="CN597" s="110"/>
      <c r="CO597" s="110"/>
      <c r="CP597" s="110"/>
      <c r="CQ597" s="110"/>
      <c r="CR597" s="110"/>
      <c r="CS597" s="110"/>
      <c r="CT597" s="110"/>
      <c r="CU597" s="110"/>
      <c r="CV597" s="110"/>
      <c r="CW597" s="110"/>
    </row>
    <row r="598" spans="1:101" x14ac:dyDescent="0.25">
      <c r="A598" s="110"/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  <c r="BD598" s="110"/>
      <c r="BE598" s="110"/>
      <c r="BF598" s="110"/>
      <c r="BG598" s="110"/>
      <c r="BH598" s="110"/>
      <c r="BI598" s="110"/>
      <c r="BJ598" s="110"/>
      <c r="BK598" s="110"/>
      <c r="BL598" s="110"/>
      <c r="BM598" s="110"/>
      <c r="BN598" s="110"/>
      <c r="BO598" s="110"/>
      <c r="BP598" s="110"/>
      <c r="BQ598" s="110"/>
      <c r="BR598" s="110"/>
      <c r="BS598" s="110"/>
      <c r="BT598" s="110"/>
      <c r="BU598" s="110"/>
      <c r="BV598" s="110"/>
      <c r="BW598" s="110"/>
      <c r="BX598" s="110"/>
      <c r="BY598" s="110"/>
      <c r="BZ598" s="110"/>
      <c r="CA598" s="110"/>
      <c r="CB598" s="110"/>
      <c r="CC598" s="110"/>
      <c r="CD598" s="110"/>
      <c r="CE598" s="110"/>
      <c r="CF598" s="110"/>
      <c r="CG598" s="110"/>
      <c r="CH598" s="110"/>
      <c r="CI598" s="110"/>
      <c r="CJ598" s="110"/>
      <c r="CK598" s="110"/>
      <c r="CL598" s="110"/>
      <c r="CM598" s="110"/>
      <c r="CN598" s="110"/>
      <c r="CO598" s="110"/>
      <c r="CP598" s="110"/>
      <c r="CQ598" s="110"/>
      <c r="CR598" s="110"/>
      <c r="CS598" s="110"/>
      <c r="CT598" s="110"/>
      <c r="CU598" s="110"/>
      <c r="CV598" s="110"/>
      <c r="CW598" s="110"/>
    </row>
    <row r="599" spans="1:101" x14ac:dyDescent="0.25">
      <c r="A599" s="110"/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0"/>
      <c r="BB599" s="110"/>
      <c r="BC599" s="110"/>
      <c r="BD599" s="110"/>
      <c r="BE599" s="110"/>
      <c r="BF599" s="110"/>
      <c r="BG599" s="110"/>
      <c r="BH599" s="110"/>
      <c r="BI599" s="110"/>
      <c r="BJ599" s="110"/>
      <c r="BK599" s="110"/>
      <c r="BL599" s="110"/>
      <c r="BM599" s="110"/>
      <c r="BN599" s="110"/>
      <c r="BO599" s="110"/>
      <c r="BP599" s="110"/>
      <c r="BQ599" s="110"/>
      <c r="BR599" s="110"/>
      <c r="BS599" s="110"/>
      <c r="BT599" s="110"/>
      <c r="BU599" s="110"/>
      <c r="BV599" s="110"/>
      <c r="BW599" s="110"/>
      <c r="BX599" s="110"/>
      <c r="BY599" s="110"/>
      <c r="BZ599" s="110"/>
      <c r="CA599" s="110"/>
      <c r="CB599" s="110"/>
      <c r="CC599" s="110"/>
      <c r="CD599" s="110"/>
      <c r="CE599" s="110"/>
      <c r="CF599" s="110"/>
      <c r="CG599" s="110"/>
      <c r="CH599" s="110"/>
      <c r="CI599" s="110"/>
      <c r="CJ599" s="110"/>
      <c r="CK599" s="110"/>
      <c r="CL599" s="110"/>
      <c r="CM599" s="110"/>
      <c r="CN599" s="110"/>
      <c r="CO599" s="110"/>
      <c r="CP599" s="110"/>
      <c r="CQ599" s="110"/>
      <c r="CR599" s="110"/>
      <c r="CS599" s="110"/>
      <c r="CT599" s="110"/>
      <c r="CU599" s="110"/>
      <c r="CV599" s="110"/>
      <c r="CW599" s="110"/>
    </row>
    <row r="600" spans="1:101" x14ac:dyDescent="0.25">
      <c r="A600" s="110"/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  <c r="BD600" s="110"/>
      <c r="BE600" s="110"/>
      <c r="BF600" s="110"/>
      <c r="BG600" s="110"/>
      <c r="BH600" s="110"/>
      <c r="BI600" s="110"/>
      <c r="BJ600" s="110"/>
      <c r="BK600" s="110"/>
      <c r="BL600" s="110"/>
      <c r="BM600" s="110"/>
      <c r="BN600" s="110"/>
      <c r="BO600" s="110"/>
      <c r="BP600" s="110"/>
      <c r="BQ600" s="110"/>
      <c r="BR600" s="110"/>
      <c r="BS600" s="110"/>
      <c r="BT600" s="110"/>
      <c r="BU600" s="110"/>
      <c r="BV600" s="110"/>
      <c r="BW600" s="110"/>
      <c r="BX600" s="110"/>
      <c r="BY600" s="110"/>
      <c r="BZ600" s="110"/>
      <c r="CA600" s="110"/>
      <c r="CB600" s="110"/>
      <c r="CC600" s="110"/>
      <c r="CD600" s="110"/>
      <c r="CE600" s="110"/>
      <c r="CF600" s="110"/>
      <c r="CG600" s="110"/>
      <c r="CH600" s="110"/>
      <c r="CI600" s="110"/>
      <c r="CJ600" s="110"/>
      <c r="CK600" s="110"/>
      <c r="CL600" s="110"/>
      <c r="CM600" s="110"/>
      <c r="CN600" s="110"/>
      <c r="CO600" s="110"/>
      <c r="CP600" s="110"/>
      <c r="CQ600" s="110"/>
      <c r="CR600" s="110"/>
      <c r="CS600" s="110"/>
      <c r="CT600" s="110"/>
      <c r="CU600" s="110"/>
      <c r="CV600" s="110"/>
      <c r="CW600" s="110"/>
    </row>
    <row r="601" spans="1:101" x14ac:dyDescent="0.25">
      <c r="A601" s="110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  <c r="BD601" s="110"/>
      <c r="BE601" s="110"/>
      <c r="BF601" s="110"/>
      <c r="BG601" s="110"/>
      <c r="BH601" s="110"/>
      <c r="BI601" s="110"/>
      <c r="BJ601" s="110"/>
      <c r="BK601" s="110"/>
      <c r="BL601" s="110"/>
      <c r="BM601" s="110"/>
      <c r="BN601" s="110"/>
      <c r="BO601" s="110"/>
      <c r="BP601" s="110"/>
      <c r="BQ601" s="110"/>
      <c r="BR601" s="110"/>
      <c r="BS601" s="110"/>
      <c r="BT601" s="110"/>
      <c r="BU601" s="110"/>
      <c r="BV601" s="110"/>
      <c r="BW601" s="110"/>
      <c r="BX601" s="110"/>
      <c r="BY601" s="110"/>
      <c r="BZ601" s="110"/>
      <c r="CA601" s="110"/>
      <c r="CB601" s="110"/>
      <c r="CC601" s="110"/>
      <c r="CD601" s="110"/>
      <c r="CE601" s="110"/>
      <c r="CF601" s="110"/>
      <c r="CG601" s="110"/>
      <c r="CH601" s="110"/>
      <c r="CI601" s="110"/>
      <c r="CJ601" s="110"/>
      <c r="CK601" s="110"/>
      <c r="CL601" s="110"/>
      <c r="CM601" s="110"/>
      <c r="CN601" s="110"/>
      <c r="CO601" s="110"/>
      <c r="CP601" s="110"/>
      <c r="CQ601" s="110"/>
      <c r="CR601" s="110"/>
      <c r="CS601" s="110"/>
      <c r="CT601" s="110"/>
      <c r="CU601" s="110"/>
      <c r="CV601" s="110"/>
      <c r="CW601" s="110"/>
    </row>
    <row r="602" spans="1:101" x14ac:dyDescent="0.25">
      <c r="A602" s="110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  <c r="BD602" s="110"/>
      <c r="BE602" s="110"/>
      <c r="BF602" s="110"/>
      <c r="BG602" s="110"/>
      <c r="BH602" s="110"/>
      <c r="BI602" s="110"/>
      <c r="BJ602" s="110"/>
      <c r="BK602" s="110"/>
      <c r="BL602" s="110"/>
      <c r="BM602" s="110"/>
      <c r="BN602" s="110"/>
      <c r="BO602" s="110"/>
      <c r="BP602" s="110"/>
      <c r="BQ602" s="110"/>
      <c r="BR602" s="110"/>
      <c r="BS602" s="110"/>
      <c r="BT602" s="110"/>
      <c r="BU602" s="110"/>
      <c r="BV602" s="110"/>
      <c r="BW602" s="110"/>
      <c r="BX602" s="110"/>
      <c r="BY602" s="110"/>
      <c r="BZ602" s="110"/>
      <c r="CA602" s="110"/>
      <c r="CB602" s="110"/>
      <c r="CC602" s="110"/>
      <c r="CD602" s="110"/>
      <c r="CE602" s="110"/>
      <c r="CF602" s="110"/>
      <c r="CG602" s="110"/>
      <c r="CH602" s="110"/>
      <c r="CI602" s="110"/>
      <c r="CJ602" s="110"/>
      <c r="CK602" s="110"/>
      <c r="CL602" s="110"/>
      <c r="CM602" s="110"/>
      <c r="CN602" s="110"/>
      <c r="CO602" s="110"/>
      <c r="CP602" s="110"/>
      <c r="CQ602" s="110"/>
      <c r="CR602" s="110"/>
      <c r="CS602" s="110"/>
      <c r="CT602" s="110"/>
      <c r="CU602" s="110"/>
      <c r="CV602" s="110"/>
      <c r="CW602" s="110"/>
    </row>
    <row r="603" spans="1:101" x14ac:dyDescent="0.25">
      <c r="A603" s="110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  <c r="BD603" s="110"/>
      <c r="BE603" s="110"/>
      <c r="BF603" s="110"/>
      <c r="BG603" s="110"/>
      <c r="BH603" s="110"/>
      <c r="BI603" s="110"/>
      <c r="BJ603" s="110"/>
      <c r="BK603" s="110"/>
      <c r="BL603" s="110"/>
      <c r="BM603" s="110"/>
      <c r="BN603" s="110"/>
      <c r="BO603" s="110"/>
      <c r="BP603" s="110"/>
      <c r="BQ603" s="110"/>
      <c r="BR603" s="110"/>
      <c r="BS603" s="110"/>
      <c r="BT603" s="110"/>
      <c r="BU603" s="110"/>
      <c r="BV603" s="110"/>
      <c r="BW603" s="110"/>
      <c r="BX603" s="110"/>
      <c r="BY603" s="110"/>
      <c r="BZ603" s="110"/>
      <c r="CA603" s="110"/>
      <c r="CB603" s="110"/>
      <c r="CC603" s="110"/>
      <c r="CD603" s="110"/>
      <c r="CE603" s="110"/>
      <c r="CF603" s="110"/>
      <c r="CG603" s="110"/>
      <c r="CH603" s="110"/>
      <c r="CI603" s="110"/>
      <c r="CJ603" s="110"/>
      <c r="CK603" s="110"/>
      <c r="CL603" s="110"/>
      <c r="CM603" s="110"/>
      <c r="CN603" s="110"/>
      <c r="CO603" s="110"/>
      <c r="CP603" s="110"/>
      <c r="CQ603" s="110"/>
      <c r="CR603" s="110"/>
      <c r="CS603" s="110"/>
      <c r="CT603" s="110"/>
      <c r="CU603" s="110"/>
      <c r="CV603" s="110"/>
      <c r="CW603" s="110"/>
    </row>
    <row r="604" spans="1:101" x14ac:dyDescent="0.25">
      <c r="A604" s="110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  <c r="BD604" s="110"/>
      <c r="BE604" s="110"/>
      <c r="BF604" s="110"/>
      <c r="BG604" s="110"/>
      <c r="BH604" s="110"/>
      <c r="BI604" s="110"/>
      <c r="BJ604" s="110"/>
      <c r="BK604" s="110"/>
      <c r="BL604" s="110"/>
      <c r="BM604" s="110"/>
      <c r="BN604" s="110"/>
      <c r="BO604" s="110"/>
      <c r="BP604" s="110"/>
      <c r="BQ604" s="110"/>
      <c r="BR604" s="110"/>
      <c r="BS604" s="110"/>
      <c r="BT604" s="110"/>
      <c r="BU604" s="110"/>
      <c r="BV604" s="110"/>
      <c r="BW604" s="110"/>
      <c r="BX604" s="110"/>
      <c r="BY604" s="110"/>
      <c r="BZ604" s="110"/>
      <c r="CA604" s="110"/>
      <c r="CB604" s="110"/>
      <c r="CC604" s="110"/>
      <c r="CD604" s="110"/>
      <c r="CE604" s="110"/>
      <c r="CF604" s="110"/>
      <c r="CG604" s="110"/>
      <c r="CH604" s="110"/>
      <c r="CI604" s="110"/>
      <c r="CJ604" s="110"/>
      <c r="CK604" s="110"/>
      <c r="CL604" s="110"/>
      <c r="CM604" s="110"/>
      <c r="CN604" s="110"/>
      <c r="CO604" s="110"/>
      <c r="CP604" s="110"/>
      <c r="CQ604" s="110"/>
      <c r="CR604" s="110"/>
      <c r="CS604" s="110"/>
      <c r="CT604" s="110"/>
      <c r="CU604" s="110"/>
      <c r="CV604" s="110"/>
      <c r="CW604" s="110"/>
    </row>
    <row r="605" spans="1:101" x14ac:dyDescent="0.25">
      <c r="A605" s="110"/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  <c r="BD605" s="110"/>
      <c r="BE605" s="110"/>
      <c r="BF605" s="110"/>
      <c r="BG605" s="110"/>
      <c r="BH605" s="110"/>
      <c r="BI605" s="110"/>
      <c r="BJ605" s="110"/>
      <c r="BK605" s="110"/>
      <c r="BL605" s="110"/>
      <c r="BM605" s="110"/>
      <c r="BN605" s="110"/>
      <c r="BO605" s="110"/>
      <c r="BP605" s="110"/>
      <c r="BQ605" s="110"/>
      <c r="BR605" s="110"/>
      <c r="BS605" s="110"/>
      <c r="BT605" s="110"/>
      <c r="BU605" s="110"/>
      <c r="BV605" s="110"/>
      <c r="BW605" s="110"/>
      <c r="BX605" s="110"/>
      <c r="BY605" s="110"/>
      <c r="BZ605" s="110"/>
      <c r="CA605" s="110"/>
      <c r="CB605" s="110"/>
      <c r="CC605" s="110"/>
      <c r="CD605" s="110"/>
      <c r="CE605" s="110"/>
      <c r="CF605" s="110"/>
      <c r="CG605" s="110"/>
      <c r="CH605" s="110"/>
      <c r="CI605" s="110"/>
      <c r="CJ605" s="110"/>
      <c r="CK605" s="110"/>
      <c r="CL605" s="110"/>
      <c r="CM605" s="110"/>
      <c r="CN605" s="110"/>
      <c r="CO605" s="110"/>
      <c r="CP605" s="110"/>
      <c r="CQ605" s="110"/>
      <c r="CR605" s="110"/>
      <c r="CS605" s="110"/>
      <c r="CT605" s="110"/>
      <c r="CU605" s="110"/>
      <c r="CV605" s="110"/>
      <c r="CW605" s="110"/>
    </row>
    <row r="606" spans="1:101" x14ac:dyDescent="0.25">
      <c r="A606" s="110"/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  <c r="BD606" s="110"/>
      <c r="BE606" s="110"/>
      <c r="BF606" s="110"/>
      <c r="BG606" s="110"/>
      <c r="BH606" s="110"/>
      <c r="BI606" s="110"/>
      <c r="BJ606" s="110"/>
      <c r="BK606" s="110"/>
      <c r="BL606" s="110"/>
      <c r="BM606" s="110"/>
      <c r="BN606" s="110"/>
      <c r="BO606" s="110"/>
      <c r="BP606" s="110"/>
      <c r="BQ606" s="110"/>
      <c r="BR606" s="110"/>
      <c r="BS606" s="110"/>
      <c r="BT606" s="110"/>
      <c r="BU606" s="110"/>
      <c r="BV606" s="110"/>
      <c r="BW606" s="110"/>
      <c r="BX606" s="110"/>
      <c r="BY606" s="110"/>
      <c r="BZ606" s="110"/>
      <c r="CA606" s="110"/>
      <c r="CB606" s="110"/>
      <c r="CC606" s="110"/>
      <c r="CD606" s="110"/>
      <c r="CE606" s="110"/>
      <c r="CF606" s="110"/>
      <c r="CG606" s="110"/>
      <c r="CH606" s="110"/>
      <c r="CI606" s="110"/>
      <c r="CJ606" s="110"/>
      <c r="CK606" s="110"/>
      <c r="CL606" s="110"/>
      <c r="CM606" s="110"/>
      <c r="CN606" s="110"/>
      <c r="CO606" s="110"/>
      <c r="CP606" s="110"/>
      <c r="CQ606" s="110"/>
      <c r="CR606" s="110"/>
      <c r="CS606" s="110"/>
      <c r="CT606" s="110"/>
      <c r="CU606" s="110"/>
      <c r="CV606" s="110"/>
      <c r="CW606" s="110"/>
    </row>
    <row r="607" spans="1:101" x14ac:dyDescent="0.25">
      <c r="A607" s="110"/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  <c r="BD607" s="110"/>
      <c r="BE607" s="110"/>
      <c r="BF607" s="110"/>
      <c r="BG607" s="110"/>
      <c r="BH607" s="110"/>
      <c r="BI607" s="110"/>
      <c r="BJ607" s="110"/>
      <c r="BK607" s="110"/>
      <c r="BL607" s="110"/>
      <c r="BM607" s="110"/>
      <c r="BN607" s="110"/>
      <c r="BO607" s="110"/>
      <c r="BP607" s="110"/>
      <c r="BQ607" s="110"/>
      <c r="BR607" s="110"/>
      <c r="BS607" s="110"/>
      <c r="BT607" s="110"/>
      <c r="BU607" s="110"/>
      <c r="BV607" s="110"/>
      <c r="BW607" s="110"/>
      <c r="BX607" s="110"/>
      <c r="BY607" s="110"/>
      <c r="BZ607" s="110"/>
      <c r="CA607" s="110"/>
      <c r="CB607" s="110"/>
      <c r="CC607" s="110"/>
      <c r="CD607" s="110"/>
      <c r="CE607" s="110"/>
      <c r="CF607" s="110"/>
      <c r="CG607" s="110"/>
      <c r="CH607" s="110"/>
      <c r="CI607" s="110"/>
      <c r="CJ607" s="110"/>
      <c r="CK607" s="110"/>
      <c r="CL607" s="110"/>
      <c r="CM607" s="110"/>
      <c r="CN607" s="110"/>
      <c r="CO607" s="110"/>
      <c r="CP607" s="110"/>
      <c r="CQ607" s="110"/>
      <c r="CR607" s="110"/>
      <c r="CS607" s="110"/>
      <c r="CT607" s="110"/>
      <c r="CU607" s="110"/>
      <c r="CV607" s="110"/>
      <c r="CW607" s="110"/>
    </row>
    <row r="608" spans="1:101" x14ac:dyDescent="0.25">
      <c r="A608" s="110"/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0"/>
      <c r="BB608" s="110"/>
      <c r="BC608" s="110"/>
      <c r="BD608" s="110"/>
      <c r="BE608" s="110"/>
      <c r="BF608" s="110"/>
      <c r="BG608" s="110"/>
      <c r="BH608" s="110"/>
      <c r="BI608" s="110"/>
      <c r="BJ608" s="110"/>
      <c r="BK608" s="110"/>
      <c r="BL608" s="110"/>
      <c r="BM608" s="110"/>
      <c r="BN608" s="110"/>
      <c r="BO608" s="110"/>
      <c r="BP608" s="110"/>
      <c r="BQ608" s="110"/>
      <c r="BR608" s="110"/>
      <c r="BS608" s="110"/>
      <c r="BT608" s="110"/>
      <c r="BU608" s="110"/>
      <c r="BV608" s="110"/>
      <c r="BW608" s="110"/>
      <c r="BX608" s="110"/>
      <c r="BY608" s="110"/>
      <c r="BZ608" s="110"/>
      <c r="CA608" s="110"/>
      <c r="CB608" s="110"/>
      <c r="CC608" s="110"/>
      <c r="CD608" s="110"/>
      <c r="CE608" s="110"/>
      <c r="CF608" s="110"/>
      <c r="CG608" s="110"/>
      <c r="CH608" s="110"/>
      <c r="CI608" s="110"/>
      <c r="CJ608" s="110"/>
      <c r="CK608" s="110"/>
      <c r="CL608" s="110"/>
      <c r="CM608" s="110"/>
      <c r="CN608" s="110"/>
      <c r="CO608" s="110"/>
      <c r="CP608" s="110"/>
      <c r="CQ608" s="110"/>
      <c r="CR608" s="110"/>
      <c r="CS608" s="110"/>
      <c r="CT608" s="110"/>
      <c r="CU608" s="110"/>
      <c r="CV608" s="110"/>
      <c r="CW608" s="110"/>
    </row>
    <row r="609" spans="1:101" x14ac:dyDescent="0.25">
      <c r="A609" s="110"/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  <c r="BD609" s="110"/>
      <c r="BE609" s="110"/>
      <c r="BF609" s="110"/>
      <c r="BG609" s="110"/>
      <c r="BH609" s="110"/>
      <c r="BI609" s="110"/>
      <c r="BJ609" s="110"/>
      <c r="BK609" s="110"/>
      <c r="BL609" s="110"/>
      <c r="BM609" s="110"/>
      <c r="BN609" s="110"/>
      <c r="BO609" s="110"/>
      <c r="BP609" s="110"/>
      <c r="BQ609" s="110"/>
      <c r="BR609" s="110"/>
      <c r="BS609" s="110"/>
      <c r="BT609" s="110"/>
      <c r="BU609" s="110"/>
      <c r="BV609" s="110"/>
      <c r="BW609" s="110"/>
      <c r="BX609" s="110"/>
      <c r="BY609" s="110"/>
      <c r="BZ609" s="110"/>
      <c r="CA609" s="110"/>
      <c r="CB609" s="110"/>
      <c r="CC609" s="110"/>
      <c r="CD609" s="110"/>
      <c r="CE609" s="110"/>
      <c r="CF609" s="110"/>
      <c r="CG609" s="110"/>
      <c r="CH609" s="110"/>
      <c r="CI609" s="110"/>
      <c r="CJ609" s="110"/>
      <c r="CK609" s="110"/>
      <c r="CL609" s="110"/>
      <c r="CM609" s="110"/>
      <c r="CN609" s="110"/>
      <c r="CO609" s="110"/>
      <c r="CP609" s="110"/>
      <c r="CQ609" s="110"/>
      <c r="CR609" s="110"/>
      <c r="CS609" s="110"/>
      <c r="CT609" s="110"/>
      <c r="CU609" s="110"/>
      <c r="CV609" s="110"/>
      <c r="CW609" s="110"/>
    </row>
    <row r="610" spans="1:101" x14ac:dyDescent="0.25">
      <c r="A610" s="110"/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  <c r="BD610" s="110"/>
      <c r="BE610" s="110"/>
      <c r="BF610" s="110"/>
      <c r="BG610" s="110"/>
      <c r="BH610" s="110"/>
      <c r="BI610" s="110"/>
      <c r="BJ610" s="110"/>
      <c r="BK610" s="110"/>
      <c r="BL610" s="110"/>
      <c r="BM610" s="110"/>
      <c r="BN610" s="110"/>
      <c r="BO610" s="110"/>
      <c r="BP610" s="110"/>
      <c r="BQ610" s="110"/>
      <c r="BR610" s="110"/>
      <c r="BS610" s="110"/>
      <c r="BT610" s="110"/>
      <c r="BU610" s="110"/>
      <c r="BV610" s="110"/>
      <c r="BW610" s="110"/>
      <c r="BX610" s="110"/>
      <c r="BY610" s="110"/>
      <c r="BZ610" s="110"/>
      <c r="CA610" s="110"/>
      <c r="CB610" s="110"/>
      <c r="CC610" s="110"/>
      <c r="CD610" s="110"/>
      <c r="CE610" s="110"/>
      <c r="CF610" s="110"/>
      <c r="CG610" s="110"/>
      <c r="CH610" s="110"/>
      <c r="CI610" s="110"/>
      <c r="CJ610" s="110"/>
      <c r="CK610" s="110"/>
      <c r="CL610" s="110"/>
      <c r="CM610" s="110"/>
      <c r="CN610" s="110"/>
      <c r="CO610" s="110"/>
      <c r="CP610" s="110"/>
      <c r="CQ610" s="110"/>
      <c r="CR610" s="110"/>
      <c r="CS610" s="110"/>
      <c r="CT610" s="110"/>
      <c r="CU610" s="110"/>
      <c r="CV610" s="110"/>
      <c r="CW610" s="110"/>
    </row>
    <row r="611" spans="1:101" x14ac:dyDescent="0.25">
      <c r="A611" s="110"/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  <c r="BD611" s="110"/>
      <c r="BE611" s="110"/>
      <c r="BF611" s="110"/>
      <c r="BG611" s="110"/>
      <c r="BH611" s="110"/>
      <c r="BI611" s="110"/>
      <c r="BJ611" s="110"/>
      <c r="BK611" s="110"/>
      <c r="BL611" s="110"/>
      <c r="BM611" s="110"/>
      <c r="BN611" s="110"/>
      <c r="BO611" s="110"/>
      <c r="BP611" s="110"/>
      <c r="BQ611" s="110"/>
      <c r="BR611" s="110"/>
      <c r="BS611" s="110"/>
      <c r="BT611" s="110"/>
      <c r="BU611" s="110"/>
      <c r="BV611" s="110"/>
      <c r="BW611" s="110"/>
      <c r="BX611" s="110"/>
      <c r="BY611" s="110"/>
      <c r="BZ611" s="110"/>
      <c r="CA611" s="110"/>
      <c r="CB611" s="110"/>
      <c r="CC611" s="110"/>
      <c r="CD611" s="110"/>
      <c r="CE611" s="110"/>
      <c r="CF611" s="110"/>
      <c r="CG611" s="110"/>
      <c r="CH611" s="110"/>
      <c r="CI611" s="110"/>
      <c r="CJ611" s="110"/>
      <c r="CK611" s="110"/>
      <c r="CL611" s="110"/>
      <c r="CM611" s="110"/>
      <c r="CN611" s="110"/>
      <c r="CO611" s="110"/>
      <c r="CP611" s="110"/>
      <c r="CQ611" s="110"/>
      <c r="CR611" s="110"/>
      <c r="CS611" s="110"/>
      <c r="CT611" s="110"/>
      <c r="CU611" s="110"/>
      <c r="CV611" s="110"/>
      <c r="CW611" s="110"/>
    </row>
    <row r="612" spans="1:101" x14ac:dyDescent="0.25">
      <c r="A612" s="110"/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0"/>
      <c r="BB612" s="110"/>
      <c r="BC612" s="110"/>
      <c r="BD612" s="110"/>
      <c r="BE612" s="110"/>
      <c r="BF612" s="110"/>
      <c r="BG612" s="110"/>
      <c r="BH612" s="110"/>
      <c r="BI612" s="110"/>
      <c r="BJ612" s="110"/>
      <c r="BK612" s="110"/>
      <c r="BL612" s="110"/>
      <c r="BM612" s="110"/>
      <c r="BN612" s="110"/>
      <c r="BO612" s="110"/>
      <c r="BP612" s="110"/>
      <c r="BQ612" s="110"/>
      <c r="BR612" s="110"/>
      <c r="BS612" s="110"/>
      <c r="BT612" s="110"/>
      <c r="BU612" s="110"/>
      <c r="BV612" s="110"/>
      <c r="BW612" s="110"/>
      <c r="BX612" s="110"/>
      <c r="BY612" s="110"/>
      <c r="BZ612" s="110"/>
      <c r="CA612" s="110"/>
      <c r="CB612" s="110"/>
      <c r="CC612" s="110"/>
      <c r="CD612" s="110"/>
      <c r="CE612" s="110"/>
      <c r="CF612" s="110"/>
      <c r="CG612" s="110"/>
      <c r="CH612" s="110"/>
      <c r="CI612" s="110"/>
      <c r="CJ612" s="110"/>
      <c r="CK612" s="110"/>
      <c r="CL612" s="110"/>
      <c r="CM612" s="110"/>
      <c r="CN612" s="110"/>
      <c r="CO612" s="110"/>
      <c r="CP612" s="110"/>
      <c r="CQ612" s="110"/>
      <c r="CR612" s="110"/>
      <c r="CS612" s="110"/>
      <c r="CT612" s="110"/>
      <c r="CU612" s="110"/>
      <c r="CV612" s="110"/>
      <c r="CW612" s="110"/>
    </row>
    <row r="613" spans="1:101" x14ac:dyDescent="0.25">
      <c r="A613" s="110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10"/>
      <c r="BE613" s="110"/>
      <c r="BF613" s="110"/>
      <c r="BG613" s="110"/>
      <c r="BH613" s="110"/>
      <c r="BI613" s="110"/>
      <c r="BJ613" s="110"/>
      <c r="BK613" s="110"/>
      <c r="BL613" s="110"/>
      <c r="BM613" s="110"/>
      <c r="BN613" s="110"/>
      <c r="BO613" s="110"/>
      <c r="BP613" s="110"/>
      <c r="BQ613" s="110"/>
      <c r="BR613" s="110"/>
      <c r="BS613" s="110"/>
      <c r="BT613" s="110"/>
      <c r="BU613" s="110"/>
      <c r="BV613" s="110"/>
      <c r="BW613" s="110"/>
      <c r="BX613" s="110"/>
      <c r="BY613" s="110"/>
      <c r="BZ613" s="110"/>
      <c r="CA613" s="110"/>
      <c r="CB613" s="110"/>
      <c r="CC613" s="110"/>
      <c r="CD613" s="110"/>
      <c r="CE613" s="110"/>
      <c r="CF613" s="110"/>
      <c r="CG613" s="110"/>
      <c r="CH613" s="110"/>
      <c r="CI613" s="110"/>
      <c r="CJ613" s="110"/>
      <c r="CK613" s="110"/>
      <c r="CL613" s="110"/>
      <c r="CM613" s="110"/>
      <c r="CN613" s="110"/>
      <c r="CO613" s="110"/>
      <c r="CP613" s="110"/>
      <c r="CQ613" s="110"/>
      <c r="CR613" s="110"/>
      <c r="CS613" s="110"/>
      <c r="CT613" s="110"/>
      <c r="CU613" s="110"/>
      <c r="CV613" s="110"/>
      <c r="CW613" s="110"/>
    </row>
    <row r="614" spans="1:101" x14ac:dyDescent="0.25">
      <c r="A614" s="110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0"/>
      <c r="BB614" s="110"/>
      <c r="BC614" s="110"/>
      <c r="BD614" s="110"/>
      <c r="BE614" s="110"/>
      <c r="BF614" s="110"/>
      <c r="BG614" s="110"/>
      <c r="BH614" s="110"/>
      <c r="BI614" s="110"/>
      <c r="BJ614" s="110"/>
      <c r="BK614" s="110"/>
      <c r="BL614" s="110"/>
      <c r="BM614" s="110"/>
      <c r="BN614" s="110"/>
      <c r="BO614" s="110"/>
      <c r="BP614" s="110"/>
      <c r="BQ614" s="110"/>
      <c r="BR614" s="110"/>
      <c r="BS614" s="110"/>
      <c r="BT614" s="110"/>
      <c r="BU614" s="110"/>
      <c r="BV614" s="110"/>
      <c r="BW614" s="110"/>
      <c r="BX614" s="110"/>
      <c r="BY614" s="110"/>
      <c r="BZ614" s="110"/>
      <c r="CA614" s="110"/>
      <c r="CB614" s="110"/>
      <c r="CC614" s="110"/>
      <c r="CD614" s="110"/>
      <c r="CE614" s="110"/>
      <c r="CF614" s="110"/>
      <c r="CG614" s="110"/>
      <c r="CH614" s="110"/>
      <c r="CI614" s="110"/>
      <c r="CJ614" s="110"/>
      <c r="CK614" s="110"/>
      <c r="CL614" s="110"/>
      <c r="CM614" s="110"/>
      <c r="CN614" s="110"/>
      <c r="CO614" s="110"/>
      <c r="CP614" s="110"/>
      <c r="CQ614" s="110"/>
      <c r="CR614" s="110"/>
      <c r="CS614" s="110"/>
      <c r="CT614" s="110"/>
      <c r="CU614" s="110"/>
      <c r="CV614" s="110"/>
      <c r="CW614" s="110"/>
    </row>
    <row r="615" spans="1:101" x14ac:dyDescent="0.25">
      <c r="A615" s="110"/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0"/>
      <c r="BB615" s="110"/>
      <c r="BC615" s="110"/>
      <c r="BD615" s="110"/>
      <c r="BE615" s="110"/>
      <c r="BF615" s="110"/>
      <c r="BG615" s="110"/>
      <c r="BH615" s="110"/>
      <c r="BI615" s="110"/>
      <c r="BJ615" s="110"/>
      <c r="BK615" s="110"/>
      <c r="BL615" s="110"/>
      <c r="BM615" s="110"/>
      <c r="BN615" s="110"/>
      <c r="BO615" s="110"/>
      <c r="BP615" s="110"/>
      <c r="BQ615" s="110"/>
      <c r="BR615" s="110"/>
      <c r="BS615" s="110"/>
      <c r="BT615" s="110"/>
      <c r="BU615" s="110"/>
      <c r="BV615" s="110"/>
      <c r="BW615" s="110"/>
      <c r="BX615" s="110"/>
      <c r="BY615" s="110"/>
      <c r="BZ615" s="110"/>
      <c r="CA615" s="110"/>
      <c r="CB615" s="110"/>
      <c r="CC615" s="110"/>
      <c r="CD615" s="110"/>
      <c r="CE615" s="110"/>
      <c r="CF615" s="110"/>
      <c r="CG615" s="110"/>
      <c r="CH615" s="110"/>
      <c r="CI615" s="110"/>
      <c r="CJ615" s="110"/>
      <c r="CK615" s="110"/>
      <c r="CL615" s="110"/>
      <c r="CM615" s="110"/>
      <c r="CN615" s="110"/>
      <c r="CO615" s="110"/>
      <c r="CP615" s="110"/>
      <c r="CQ615" s="110"/>
      <c r="CR615" s="110"/>
      <c r="CS615" s="110"/>
      <c r="CT615" s="110"/>
      <c r="CU615" s="110"/>
      <c r="CV615" s="110"/>
      <c r="CW615" s="110"/>
    </row>
    <row r="616" spans="1:101" x14ac:dyDescent="0.25">
      <c r="A616" s="110"/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0"/>
      <c r="BB616" s="110"/>
      <c r="BC616" s="110"/>
      <c r="BD616" s="110"/>
      <c r="BE616" s="110"/>
      <c r="BF616" s="110"/>
      <c r="BG616" s="110"/>
      <c r="BH616" s="110"/>
      <c r="BI616" s="110"/>
      <c r="BJ616" s="110"/>
      <c r="BK616" s="110"/>
      <c r="BL616" s="110"/>
      <c r="BM616" s="110"/>
      <c r="BN616" s="110"/>
      <c r="BO616" s="110"/>
      <c r="BP616" s="110"/>
      <c r="BQ616" s="110"/>
      <c r="BR616" s="110"/>
      <c r="BS616" s="110"/>
      <c r="BT616" s="110"/>
      <c r="BU616" s="110"/>
      <c r="BV616" s="110"/>
      <c r="BW616" s="110"/>
      <c r="BX616" s="110"/>
      <c r="BY616" s="110"/>
      <c r="BZ616" s="110"/>
      <c r="CA616" s="110"/>
      <c r="CB616" s="110"/>
      <c r="CC616" s="110"/>
      <c r="CD616" s="110"/>
      <c r="CE616" s="110"/>
      <c r="CF616" s="110"/>
      <c r="CG616" s="110"/>
      <c r="CH616" s="110"/>
      <c r="CI616" s="110"/>
      <c r="CJ616" s="110"/>
      <c r="CK616" s="110"/>
      <c r="CL616" s="110"/>
      <c r="CM616" s="110"/>
      <c r="CN616" s="110"/>
      <c r="CO616" s="110"/>
      <c r="CP616" s="110"/>
      <c r="CQ616" s="110"/>
      <c r="CR616" s="110"/>
      <c r="CS616" s="110"/>
      <c r="CT616" s="110"/>
      <c r="CU616" s="110"/>
      <c r="CV616" s="110"/>
      <c r="CW616" s="110"/>
    </row>
    <row r="617" spans="1:101" x14ac:dyDescent="0.25">
      <c r="A617" s="110"/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0"/>
      <c r="BB617" s="110"/>
      <c r="BC617" s="110"/>
      <c r="BD617" s="110"/>
      <c r="BE617" s="110"/>
      <c r="BF617" s="110"/>
      <c r="BG617" s="110"/>
      <c r="BH617" s="110"/>
      <c r="BI617" s="110"/>
      <c r="BJ617" s="110"/>
      <c r="BK617" s="110"/>
      <c r="BL617" s="110"/>
      <c r="BM617" s="110"/>
      <c r="BN617" s="110"/>
      <c r="BO617" s="110"/>
      <c r="BP617" s="110"/>
      <c r="BQ617" s="110"/>
      <c r="BR617" s="110"/>
      <c r="BS617" s="110"/>
      <c r="BT617" s="110"/>
      <c r="BU617" s="110"/>
      <c r="BV617" s="110"/>
      <c r="BW617" s="110"/>
      <c r="BX617" s="110"/>
      <c r="BY617" s="110"/>
      <c r="BZ617" s="110"/>
      <c r="CA617" s="110"/>
      <c r="CB617" s="110"/>
      <c r="CC617" s="110"/>
      <c r="CD617" s="110"/>
      <c r="CE617" s="110"/>
      <c r="CF617" s="110"/>
      <c r="CG617" s="110"/>
      <c r="CH617" s="110"/>
      <c r="CI617" s="110"/>
      <c r="CJ617" s="110"/>
      <c r="CK617" s="110"/>
      <c r="CL617" s="110"/>
      <c r="CM617" s="110"/>
      <c r="CN617" s="110"/>
      <c r="CO617" s="110"/>
      <c r="CP617" s="110"/>
      <c r="CQ617" s="110"/>
      <c r="CR617" s="110"/>
      <c r="CS617" s="110"/>
      <c r="CT617" s="110"/>
      <c r="CU617" s="110"/>
      <c r="CV617" s="110"/>
      <c r="CW617" s="110"/>
    </row>
    <row r="618" spans="1:101" x14ac:dyDescent="0.25">
      <c r="A618" s="110"/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0"/>
      <c r="BB618" s="110"/>
      <c r="BC618" s="110"/>
      <c r="BD618" s="110"/>
      <c r="BE618" s="110"/>
      <c r="BF618" s="110"/>
      <c r="BG618" s="110"/>
      <c r="BH618" s="110"/>
      <c r="BI618" s="110"/>
      <c r="BJ618" s="110"/>
      <c r="BK618" s="110"/>
      <c r="BL618" s="110"/>
      <c r="BM618" s="110"/>
      <c r="BN618" s="110"/>
      <c r="BO618" s="110"/>
      <c r="BP618" s="110"/>
      <c r="BQ618" s="110"/>
      <c r="BR618" s="110"/>
      <c r="BS618" s="110"/>
      <c r="BT618" s="110"/>
      <c r="BU618" s="110"/>
      <c r="BV618" s="110"/>
      <c r="BW618" s="110"/>
      <c r="BX618" s="110"/>
      <c r="BY618" s="110"/>
      <c r="BZ618" s="110"/>
      <c r="CA618" s="110"/>
      <c r="CB618" s="110"/>
      <c r="CC618" s="110"/>
      <c r="CD618" s="110"/>
      <c r="CE618" s="110"/>
      <c r="CF618" s="110"/>
      <c r="CG618" s="110"/>
      <c r="CH618" s="110"/>
      <c r="CI618" s="110"/>
      <c r="CJ618" s="110"/>
      <c r="CK618" s="110"/>
      <c r="CL618" s="110"/>
      <c r="CM618" s="110"/>
      <c r="CN618" s="110"/>
      <c r="CO618" s="110"/>
      <c r="CP618" s="110"/>
      <c r="CQ618" s="110"/>
      <c r="CR618" s="110"/>
      <c r="CS618" s="110"/>
      <c r="CT618" s="110"/>
      <c r="CU618" s="110"/>
      <c r="CV618" s="110"/>
      <c r="CW618" s="110"/>
    </row>
    <row r="619" spans="1:101" x14ac:dyDescent="0.25">
      <c r="A619" s="110"/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0"/>
      <c r="BB619" s="110"/>
      <c r="BC619" s="110"/>
      <c r="BD619" s="110"/>
      <c r="BE619" s="110"/>
      <c r="BF619" s="110"/>
      <c r="BG619" s="110"/>
      <c r="BH619" s="110"/>
      <c r="BI619" s="110"/>
      <c r="BJ619" s="110"/>
      <c r="BK619" s="110"/>
      <c r="BL619" s="110"/>
      <c r="BM619" s="110"/>
      <c r="BN619" s="110"/>
      <c r="BO619" s="110"/>
      <c r="BP619" s="110"/>
      <c r="BQ619" s="110"/>
      <c r="BR619" s="110"/>
      <c r="BS619" s="110"/>
      <c r="BT619" s="110"/>
      <c r="BU619" s="110"/>
      <c r="BV619" s="110"/>
      <c r="BW619" s="110"/>
      <c r="BX619" s="110"/>
      <c r="BY619" s="110"/>
      <c r="BZ619" s="110"/>
      <c r="CA619" s="110"/>
      <c r="CB619" s="110"/>
      <c r="CC619" s="110"/>
      <c r="CD619" s="110"/>
      <c r="CE619" s="110"/>
      <c r="CF619" s="110"/>
      <c r="CG619" s="110"/>
      <c r="CH619" s="110"/>
      <c r="CI619" s="110"/>
      <c r="CJ619" s="110"/>
      <c r="CK619" s="110"/>
      <c r="CL619" s="110"/>
      <c r="CM619" s="110"/>
      <c r="CN619" s="110"/>
      <c r="CO619" s="110"/>
      <c r="CP619" s="110"/>
      <c r="CQ619" s="110"/>
      <c r="CR619" s="110"/>
      <c r="CS619" s="110"/>
      <c r="CT619" s="110"/>
      <c r="CU619" s="110"/>
      <c r="CV619" s="110"/>
      <c r="CW619" s="110"/>
    </row>
    <row r="620" spans="1:101" x14ac:dyDescent="0.25">
      <c r="A620" s="110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  <c r="BD620" s="110"/>
      <c r="BE620" s="110"/>
      <c r="BF620" s="110"/>
      <c r="BG620" s="110"/>
      <c r="BH620" s="110"/>
      <c r="BI620" s="110"/>
      <c r="BJ620" s="110"/>
      <c r="BK620" s="110"/>
      <c r="BL620" s="110"/>
      <c r="BM620" s="110"/>
      <c r="BN620" s="110"/>
      <c r="BO620" s="110"/>
      <c r="BP620" s="110"/>
      <c r="BQ620" s="110"/>
      <c r="BR620" s="110"/>
      <c r="BS620" s="110"/>
      <c r="BT620" s="110"/>
      <c r="BU620" s="110"/>
      <c r="BV620" s="110"/>
      <c r="BW620" s="110"/>
      <c r="BX620" s="110"/>
      <c r="BY620" s="110"/>
      <c r="BZ620" s="110"/>
      <c r="CA620" s="110"/>
      <c r="CB620" s="110"/>
      <c r="CC620" s="110"/>
      <c r="CD620" s="110"/>
      <c r="CE620" s="110"/>
      <c r="CF620" s="110"/>
      <c r="CG620" s="110"/>
      <c r="CH620" s="110"/>
      <c r="CI620" s="110"/>
      <c r="CJ620" s="110"/>
      <c r="CK620" s="110"/>
      <c r="CL620" s="110"/>
      <c r="CM620" s="110"/>
      <c r="CN620" s="110"/>
      <c r="CO620" s="110"/>
      <c r="CP620" s="110"/>
      <c r="CQ620" s="110"/>
      <c r="CR620" s="110"/>
      <c r="CS620" s="110"/>
      <c r="CT620" s="110"/>
      <c r="CU620" s="110"/>
      <c r="CV620" s="110"/>
      <c r="CW620" s="110"/>
    </row>
    <row r="621" spans="1:101" x14ac:dyDescent="0.25">
      <c r="A621" s="110"/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0"/>
      <c r="BB621" s="110"/>
      <c r="BC621" s="110"/>
      <c r="BD621" s="110"/>
      <c r="BE621" s="110"/>
      <c r="BF621" s="110"/>
      <c r="BG621" s="110"/>
      <c r="BH621" s="110"/>
      <c r="BI621" s="110"/>
      <c r="BJ621" s="110"/>
      <c r="BK621" s="110"/>
      <c r="BL621" s="110"/>
      <c r="BM621" s="110"/>
      <c r="BN621" s="110"/>
      <c r="BO621" s="110"/>
      <c r="BP621" s="110"/>
      <c r="BQ621" s="110"/>
      <c r="BR621" s="110"/>
      <c r="BS621" s="110"/>
      <c r="BT621" s="110"/>
      <c r="BU621" s="110"/>
      <c r="BV621" s="110"/>
      <c r="BW621" s="110"/>
      <c r="BX621" s="110"/>
      <c r="BY621" s="110"/>
      <c r="BZ621" s="110"/>
      <c r="CA621" s="110"/>
      <c r="CB621" s="110"/>
      <c r="CC621" s="110"/>
      <c r="CD621" s="110"/>
      <c r="CE621" s="110"/>
      <c r="CF621" s="110"/>
      <c r="CG621" s="110"/>
      <c r="CH621" s="110"/>
      <c r="CI621" s="110"/>
      <c r="CJ621" s="110"/>
      <c r="CK621" s="110"/>
      <c r="CL621" s="110"/>
      <c r="CM621" s="110"/>
      <c r="CN621" s="110"/>
      <c r="CO621" s="110"/>
      <c r="CP621" s="110"/>
      <c r="CQ621" s="110"/>
      <c r="CR621" s="110"/>
      <c r="CS621" s="110"/>
      <c r="CT621" s="110"/>
      <c r="CU621" s="110"/>
      <c r="CV621" s="110"/>
      <c r="CW621" s="110"/>
    </row>
    <row r="622" spans="1:101" x14ac:dyDescent="0.25">
      <c r="A622" s="110"/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0"/>
      <c r="BB622" s="110"/>
      <c r="BC622" s="110"/>
      <c r="BD622" s="110"/>
      <c r="BE622" s="110"/>
      <c r="BF622" s="110"/>
      <c r="BG622" s="110"/>
      <c r="BH622" s="110"/>
      <c r="BI622" s="110"/>
      <c r="BJ622" s="110"/>
      <c r="BK622" s="110"/>
      <c r="BL622" s="110"/>
      <c r="BM622" s="110"/>
      <c r="BN622" s="110"/>
      <c r="BO622" s="110"/>
      <c r="BP622" s="110"/>
      <c r="BQ622" s="110"/>
      <c r="BR622" s="110"/>
      <c r="BS622" s="110"/>
      <c r="BT622" s="110"/>
      <c r="BU622" s="110"/>
      <c r="BV622" s="110"/>
      <c r="BW622" s="110"/>
      <c r="BX622" s="110"/>
      <c r="BY622" s="110"/>
      <c r="BZ622" s="110"/>
      <c r="CA622" s="110"/>
      <c r="CB622" s="110"/>
      <c r="CC622" s="110"/>
      <c r="CD622" s="110"/>
      <c r="CE622" s="110"/>
      <c r="CF622" s="110"/>
      <c r="CG622" s="110"/>
      <c r="CH622" s="110"/>
      <c r="CI622" s="110"/>
      <c r="CJ622" s="110"/>
      <c r="CK622" s="110"/>
      <c r="CL622" s="110"/>
      <c r="CM622" s="110"/>
      <c r="CN622" s="110"/>
      <c r="CO622" s="110"/>
      <c r="CP622" s="110"/>
      <c r="CQ622" s="110"/>
      <c r="CR622" s="110"/>
      <c r="CS622" s="110"/>
      <c r="CT622" s="110"/>
      <c r="CU622" s="110"/>
      <c r="CV622" s="110"/>
      <c r="CW622" s="110"/>
    </row>
    <row r="623" spans="1:101" x14ac:dyDescent="0.25">
      <c r="A623" s="110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0"/>
      <c r="BB623" s="110"/>
      <c r="BC623" s="110"/>
      <c r="BD623" s="110"/>
      <c r="BE623" s="110"/>
      <c r="BF623" s="110"/>
      <c r="BG623" s="110"/>
      <c r="BH623" s="110"/>
      <c r="BI623" s="110"/>
      <c r="BJ623" s="110"/>
      <c r="BK623" s="110"/>
      <c r="BL623" s="110"/>
      <c r="BM623" s="110"/>
      <c r="BN623" s="110"/>
      <c r="BO623" s="110"/>
      <c r="BP623" s="110"/>
      <c r="BQ623" s="110"/>
      <c r="BR623" s="110"/>
      <c r="BS623" s="110"/>
      <c r="BT623" s="110"/>
      <c r="BU623" s="110"/>
      <c r="BV623" s="110"/>
      <c r="BW623" s="110"/>
      <c r="BX623" s="110"/>
      <c r="BY623" s="110"/>
      <c r="BZ623" s="110"/>
      <c r="CA623" s="110"/>
      <c r="CB623" s="110"/>
      <c r="CC623" s="110"/>
      <c r="CD623" s="110"/>
      <c r="CE623" s="110"/>
      <c r="CF623" s="110"/>
      <c r="CG623" s="110"/>
      <c r="CH623" s="110"/>
      <c r="CI623" s="110"/>
      <c r="CJ623" s="110"/>
      <c r="CK623" s="110"/>
      <c r="CL623" s="110"/>
      <c r="CM623" s="110"/>
      <c r="CN623" s="110"/>
      <c r="CO623" s="110"/>
      <c r="CP623" s="110"/>
      <c r="CQ623" s="110"/>
      <c r="CR623" s="110"/>
      <c r="CS623" s="110"/>
      <c r="CT623" s="110"/>
      <c r="CU623" s="110"/>
      <c r="CV623" s="110"/>
      <c r="CW623" s="110"/>
    </row>
    <row r="624" spans="1:101" x14ac:dyDescent="0.25">
      <c r="A624" s="110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0"/>
      <c r="BB624" s="110"/>
      <c r="BC624" s="110"/>
      <c r="BD624" s="110"/>
      <c r="BE624" s="110"/>
      <c r="BF624" s="110"/>
      <c r="BG624" s="110"/>
      <c r="BH624" s="110"/>
      <c r="BI624" s="110"/>
      <c r="BJ624" s="110"/>
      <c r="BK624" s="110"/>
      <c r="BL624" s="110"/>
      <c r="BM624" s="110"/>
      <c r="BN624" s="110"/>
      <c r="BO624" s="110"/>
      <c r="BP624" s="110"/>
      <c r="BQ624" s="110"/>
      <c r="BR624" s="110"/>
      <c r="BS624" s="110"/>
      <c r="BT624" s="110"/>
      <c r="BU624" s="110"/>
      <c r="BV624" s="110"/>
      <c r="BW624" s="110"/>
      <c r="BX624" s="110"/>
      <c r="BY624" s="110"/>
      <c r="BZ624" s="110"/>
      <c r="CA624" s="110"/>
      <c r="CB624" s="110"/>
      <c r="CC624" s="110"/>
      <c r="CD624" s="110"/>
      <c r="CE624" s="110"/>
      <c r="CF624" s="110"/>
      <c r="CG624" s="110"/>
      <c r="CH624" s="110"/>
      <c r="CI624" s="110"/>
      <c r="CJ624" s="110"/>
      <c r="CK624" s="110"/>
      <c r="CL624" s="110"/>
      <c r="CM624" s="110"/>
      <c r="CN624" s="110"/>
      <c r="CO624" s="110"/>
      <c r="CP624" s="110"/>
      <c r="CQ624" s="110"/>
      <c r="CR624" s="110"/>
      <c r="CS624" s="110"/>
      <c r="CT624" s="110"/>
      <c r="CU624" s="110"/>
      <c r="CV624" s="110"/>
      <c r="CW624" s="110"/>
    </row>
    <row r="625" spans="1:101" x14ac:dyDescent="0.25">
      <c r="A625" s="110"/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0"/>
      <c r="BB625" s="110"/>
      <c r="BC625" s="110"/>
      <c r="BD625" s="110"/>
      <c r="BE625" s="110"/>
      <c r="BF625" s="110"/>
      <c r="BG625" s="110"/>
      <c r="BH625" s="110"/>
      <c r="BI625" s="110"/>
      <c r="BJ625" s="110"/>
      <c r="BK625" s="110"/>
      <c r="BL625" s="110"/>
      <c r="BM625" s="110"/>
      <c r="BN625" s="110"/>
      <c r="BO625" s="110"/>
      <c r="BP625" s="110"/>
      <c r="BQ625" s="110"/>
      <c r="BR625" s="110"/>
      <c r="BS625" s="110"/>
      <c r="BT625" s="110"/>
      <c r="BU625" s="110"/>
      <c r="BV625" s="110"/>
      <c r="BW625" s="110"/>
      <c r="BX625" s="110"/>
      <c r="BY625" s="110"/>
      <c r="BZ625" s="110"/>
      <c r="CA625" s="110"/>
      <c r="CB625" s="110"/>
      <c r="CC625" s="110"/>
      <c r="CD625" s="110"/>
      <c r="CE625" s="110"/>
      <c r="CF625" s="110"/>
      <c r="CG625" s="110"/>
      <c r="CH625" s="110"/>
      <c r="CI625" s="110"/>
      <c r="CJ625" s="110"/>
      <c r="CK625" s="110"/>
      <c r="CL625" s="110"/>
      <c r="CM625" s="110"/>
      <c r="CN625" s="110"/>
      <c r="CO625" s="110"/>
      <c r="CP625" s="110"/>
      <c r="CQ625" s="110"/>
      <c r="CR625" s="110"/>
      <c r="CS625" s="110"/>
      <c r="CT625" s="110"/>
      <c r="CU625" s="110"/>
      <c r="CV625" s="110"/>
      <c r="CW625" s="110"/>
    </row>
    <row r="626" spans="1:101" x14ac:dyDescent="0.25">
      <c r="A626" s="110"/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  <c r="BD626" s="110"/>
      <c r="BE626" s="110"/>
      <c r="BF626" s="110"/>
      <c r="BG626" s="110"/>
      <c r="BH626" s="110"/>
      <c r="BI626" s="110"/>
      <c r="BJ626" s="110"/>
      <c r="BK626" s="110"/>
      <c r="BL626" s="110"/>
      <c r="BM626" s="110"/>
      <c r="BN626" s="110"/>
      <c r="BO626" s="110"/>
      <c r="BP626" s="110"/>
      <c r="BQ626" s="110"/>
      <c r="BR626" s="110"/>
      <c r="BS626" s="110"/>
      <c r="BT626" s="110"/>
      <c r="BU626" s="110"/>
      <c r="BV626" s="110"/>
      <c r="BW626" s="110"/>
      <c r="BX626" s="110"/>
      <c r="BY626" s="110"/>
      <c r="BZ626" s="110"/>
      <c r="CA626" s="110"/>
      <c r="CB626" s="110"/>
      <c r="CC626" s="110"/>
      <c r="CD626" s="110"/>
      <c r="CE626" s="110"/>
      <c r="CF626" s="110"/>
      <c r="CG626" s="110"/>
      <c r="CH626" s="110"/>
      <c r="CI626" s="110"/>
      <c r="CJ626" s="110"/>
      <c r="CK626" s="110"/>
      <c r="CL626" s="110"/>
      <c r="CM626" s="110"/>
      <c r="CN626" s="110"/>
      <c r="CO626" s="110"/>
      <c r="CP626" s="110"/>
      <c r="CQ626" s="110"/>
      <c r="CR626" s="110"/>
      <c r="CS626" s="110"/>
      <c r="CT626" s="110"/>
      <c r="CU626" s="110"/>
      <c r="CV626" s="110"/>
      <c r="CW626" s="110"/>
    </row>
    <row r="627" spans="1:101" x14ac:dyDescent="0.25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10"/>
      <c r="BE627" s="110"/>
      <c r="BF627" s="110"/>
      <c r="BG627" s="110"/>
      <c r="BH627" s="110"/>
      <c r="BI627" s="110"/>
      <c r="BJ627" s="110"/>
      <c r="BK627" s="110"/>
      <c r="BL627" s="110"/>
      <c r="BM627" s="110"/>
      <c r="BN627" s="110"/>
      <c r="BO627" s="110"/>
      <c r="BP627" s="110"/>
      <c r="BQ627" s="110"/>
      <c r="BR627" s="110"/>
      <c r="BS627" s="110"/>
      <c r="BT627" s="110"/>
      <c r="BU627" s="110"/>
      <c r="BV627" s="110"/>
      <c r="BW627" s="110"/>
      <c r="BX627" s="110"/>
      <c r="BY627" s="110"/>
      <c r="BZ627" s="110"/>
      <c r="CA627" s="110"/>
      <c r="CB627" s="110"/>
      <c r="CC627" s="110"/>
      <c r="CD627" s="110"/>
      <c r="CE627" s="110"/>
      <c r="CF627" s="110"/>
      <c r="CG627" s="110"/>
      <c r="CH627" s="110"/>
      <c r="CI627" s="110"/>
      <c r="CJ627" s="110"/>
      <c r="CK627" s="110"/>
      <c r="CL627" s="110"/>
      <c r="CM627" s="110"/>
      <c r="CN627" s="110"/>
      <c r="CO627" s="110"/>
      <c r="CP627" s="110"/>
      <c r="CQ627" s="110"/>
      <c r="CR627" s="110"/>
      <c r="CS627" s="110"/>
      <c r="CT627" s="110"/>
      <c r="CU627" s="110"/>
      <c r="CV627" s="110"/>
      <c r="CW627" s="110"/>
    </row>
    <row r="628" spans="1:101" x14ac:dyDescent="0.25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  <c r="BD628" s="110"/>
      <c r="BE628" s="110"/>
      <c r="BF628" s="110"/>
      <c r="BG628" s="110"/>
      <c r="BH628" s="110"/>
      <c r="BI628" s="110"/>
      <c r="BJ628" s="110"/>
      <c r="BK628" s="110"/>
      <c r="BL628" s="110"/>
      <c r="BM628" s="110"/>
      <c r="BN628" s="110"/>
      <c r="BO628" s="110"/>
      <c r="BP628" s="110"/>
      <c r="BQ628" s="110"/>
      <c r="BR628" s="110"/>
      <c r="BS628" s="110"/>
      <c r="BT628" s="110"/>
      <c r="BU628" s="110"/>
      <c r="BV628" s="110"/>
      <c r="BW628" s="110"/>
      <c r="BX628" s="110"/>
      <c r="BY628" s="110"/>
      <c r="BZ628" s="110"/>
      <c r="CA628" s="110"/>
      <c r="CB628" s="110"/>
      <c r="CC628" s="110"/>
      <c r="CD628" s="110"/>
      <c r="CE628" s="110"/>
      <c r="CF628" s="110"/>
      <c r="CG628" s="110"/>
      <c r="CH628" s="110"/>
      <c r="CI628" s="110"/>
      <c r="CJ628" s="110"/>
      <c r="CK628" s="110"/>
      <c r="CL628" s="110"/>
      <c r="CM628" s="110"/>
      <c r="CN628" s="110"/>
      <c r="CO628" s="110"/>
      <c r="CP628" s="110"/>
      <c r="CQ628" s="110"/>
      <c r="CR628" s="110"/>
      <c r="CS628" s="110"/>
      <c r="CT628" s="110"/>
      <c r="CU628" s="110"/>
      <c r="CV628" s="110"/>
      <c r="CW628" s="110"/>
    </row>
    <row r="629" spans="1:101" x14ac:dyDescent="0.25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  <c r="BD629" s="110"/>
      <c r="BE629" s="110"/>
      <c r="BF629" s="110"/>
      <c r="BG629" s="110"/>
      <c r="BH629" s="110"/>
      <c r="BI629" s="110"/>
      <c r="BJ629" s="110"/>
      <c r="BK629" s="110"/>
      <c r="BL629" s="110"/>
      <c r="BM629" s="110"/>
      <c r="BN629" s="110"/>
      <c r="BO629" s="110"/>
      <c r="BP629" s="110"/>
      <c r="BQ629" s="110"/>
      <c r="BR629" s="110"/>
      <c r="BS629" s="110"/>
      <c r="BT629" s="110"/>
      <c r="BU629" s="110"/>
      <c r="BV629" s="110"/>
      <c r="BW629" s="110"/>
      <c r="BX629" s="110"/>
      <c r="BY629" s="110"/>
      <c r="BZ629" s="110"/>
      <c r="CA629" s="110"/>
      <c r="CB629" s="110"/>
      <c r="CC629" s="110"/>
      <c r="CD629" s="110"/>
      <c r="CE629" s="110"/>
      <c r="CF629" s="110"/>
      <c r="CG629" s="110"/>
      <c r="CH629" s="110"/>
      <c r="CI629" s="110"/>
      <c r="CJ629" s="110"/>
      <c r="CK629" s="110"/>
      <c r="CL629" s="110"/>
      <c r="CM629" s="110"/>
      <c r="CN629" s="110"/>
      <c r="CO629" s="110"/>
      <c r="CP629" s="110"/>
      <c r="CQ629" s="110"/>
      <c r="CR629" s="110"/>
      <c r="CS629" s="110"/>
      <c r="CT629" s="110"/>
      <c r="CU629" s="110"/>
      <c r="CV629" s="110"/>
      <c r="CW629" s="110"/>
    </row>
    <row r="630" spans="1:101" x14ac:dyDescent="0.25">
      <c r="A630" s="110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  <c r="BD630" s="110"/>
      <c r="BE630" s="110"/>
      <c r="BF630" s="110"/>
      <c r="BG630" s="110"/>
      <c r="BH630" s="110"/>
      <c r="BI630" s="110"/>
      <c r="BJ630" s="110"/>
      <c r="BK630" s="110"/>
      <c r="BL630" s="110"/>
      <c r="BM630" s="110"/>
      <c r="BN630" s="110"/>
      <c r="BO630" s="110"/>
      <c r="BP630" s="110"/>
      <c r="BQ630" s="110"/>
      <c r="BR630" s="110"/>
      <c r="BS630" s="110"/>
      <c r="BT630" s="110"/>
      <c r="BU630" s="110"/>
      <c r="BV630" s="110"/>
      <c r="BW630" s="110"/>
      <c r="BX630" s="110"/>
      <c r="BY630" s="110"/>
      <c r="BZ630" s="110"/>
      <c r="CA630" s="110"/>
      <c r="CB630" s="110"/>
      <c r="CC630" s="110"/>
      <c r="CD630" s="110"/>
      <c r="CE630" s="110"/>
      <c r="CF630" s="110"/>
      <c r="CG630" s="110"/>
      <c r="CH630" s="110"/>
      <c r="CI630" s="110"/>
      <c r="CJ630" s="110"/>
      <c r="CK630" s="110"/>
      <c r="CL630" s="110"/>
      <c r="CM630" s="110"/>
      <c r="CN630" s="110"/>
      <c r="CO630" s="110"/>
      <c r="CP630" s="110"/>
      <c r="CQ630" s="110"/>
      <c r="CR630" s="110"/>
      <c r="CS630" s="110"/>
      <c r="CT630" s="110"/>
      <c r="CU630" s="110"/>
      <c r="CV630" s="110"/>
      <c r="CW630" s="110"/>
    </row>
    <row r="631" spans="1:101" x14ac:dyDescent="0.25">
      <c r="A631" s="110"/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  <c r="BD631" s="110"/>
      <c r="BE631" s="110"/>
      <c r="BF631" s="110"/>
      <c r="BG631" s="110"/>
      <c r="BH631" s="110"/>
      <c r="BI631" s="110"/>
      <c r="BJ631" s="110"/>
      <c r="BK631" s="110"/>
      <c r="BL631" s="110"/>
      <c r="BM631" s="110"/>
      <c r="BN631" s="110"/>
      <c r="BO631" s="110"/>
      <c r="BP631" s="110"/>
      <c r="BQ631" s="110"/>
      <c r="BR631" s="110"/>
      <c r="BS631" s="110"/>
      <c r="BT631" s="110"/>
      <c r="BU631" s="110"/>
      <c r="BV631" s="110"/>
      <c r="BW631" s="110"/>
      <c r="BX631" s="110"/>
      <c r="BY631" s="110"/>
      <c r="BZ631" s="110"/>
      <c r="CA631" s="110"/>
      <c r="CB631" s="110"/>
      <c r="CC631" s="110"/>
      <c r="CD631" s="110"/>
      <c r="CE631" s="110"/>
      <c r="CF631" s="110"/>
      <c r="CG631" s="110"/>
      <c r="CH631" s="110"/>
      <c r="CI631" s="110"/>
      <c r="CJ631" s="110"/>
      <c r="CK631" s="110"/>
      <c r="CL631" s="110"/>
      <c r="CM631" s="110"/>
      <c r="CN631" s="110"/>
      <c r="CO631" s="110"/>
      <c r="CP631" s="110"/>
      <c r="CQ631" s="110"/>
      <c r="CR631" s="110"/>
      <c r="CS631" s="110"/>
      <c r="CT631" s="110"/>
      <c r="CU631" s="110"/>
      <c r="CV631" s="110"/>
      <c r="CW631" s="110"/>
    </row>
    <row r="632" spans="1:101" x14ac:dyDescent="0.25">
      <c r="A632" s="110"/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  <c r="BD632" s="110"/>
      <c r="BE632" s="110"/>
      <c r="BF632" s="110"/>
      <c r="BG632" s="110"/>
      <c r="BH632" s="110"/>
      <c r="BI632" s="110"/>
      <c r="BJ632" s="110"/>
      <c r="BK632" s="110"/>
      <c r="BL632" s="110"/>
      <c r="BM632" s="110"/>
      <c r="BN632" s="110"/>
      <c r="BO632" s="110"/>
      <c r="BP632" s="110"/>
      <c r="BQ632" s="110"/>
      <c r="BR632" s="110"/>
      <c r="BS632" s="110"/>
      <c r="BT632" s="110"/>
      <c r="BU632" s="110"/>
      <c r="BV632" s="110"/>
      <c r="BW632" s="110"/>
      <c r="BX632" s="110"/>
      <c r="BY632" s="110"/>
      <c r="BZ632" s="110"/>
      <c r="CA632" s="110"/>
      <c r="CB632" s="110"/>
      <c r="CC632" s="110"/>
      <c r="CD632" s="110"/>
      <c r="CE632" s="110"/>
      <c r="CF632" s="110"/>
      <c r="CG632" s="110"/>
      <c r="CH632" s="110"/>
      <c r="CI632" s="110"/>
      <c r="CJ632" s="110"/>
      <c r="CK632" s="110"/>
      <c r="CL632" s="110"/>
      <c r="CM632" s="110"/>
      <c r="CN632" s="110"/>
      <c r="CO632" s="110"/>
      <c r="CP632" s="110"/>
      <c r="CQ632" s="110"/>
      <c r="CR632" s="110"/>
      <c r="CS632" s="110"/>
      <c r="CT632" s="110"/>
      <c r="CU632" s="110"/>
      <c r="CV632" s="110"/>
      <c r="CW632" s="110"/>
    </row>
    <row r="633" spans="1:101" x14ac:dyDescent="0.25">
      <c r="A633" s="110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  <c r="BD633" s="110"/>
      <c r="BE633" s="110"/>
      <c r="BF633" s="110"/>
      <c r="BG633" s="110"/>
      <c r="BH633" s="110"/>
      <c r="BI633" s="110"/>
      <c r="BJ633" s="110"/>
      <c r="BK633" s="110"/>
      <c r="BL633" s="110"/>
      <c r="BM633" s="110"/>
      <c r="BN633" s="110"/>
      <c r="BO633" s="110"/>
      <c r="BP633" s="110"/>
      <c r="BQ633" s="110"/>
      <c r="BR633" s="110"/>
      <c r="BS633" s="110"/>
      <c r="BT633" s="110"/>
      <c r="BU633" s="110"/>
      <c r="BV633" s="110"/>
      <c r="BW633" s="110"/>
      <c r="BX633" s="110"/>
      <c r="BY633" s="110"/>
      <c r="BZ633" s="110"/>
      <c r="CA633" s="110"/>
      <c r="CB633" s="110"/>
      <c r="CC633" s="110"/>
      <c r="CD633" s="110"/>
      <c r="CE633" s="110"/>
      <c r="CF633" s="110"/>
      <c r="CG633" s="110"/>
      <c r="CH633" s="110"/>
      <c r="CI633" s="110"/>
      <c r="CJ633" s="110"/>
      <c r="CK633" s="110"/>
      <c r="CL633" s="110"/>
      <c r="CM633" s="110"/>
      <c r="CN633" s="110"/>
      <c r="CO633" s="110"/>
      <c r="CP633" s="110"/>
      <c r="CQ633" s="110"/>
      <c r="CR633" s="110"/>
      <c r="CS633" s="110"/>
      <c r="CT633" s="110"/>
      <c r="CU633" s="110"/>
      <c r="CV633" s="110"/>
      <c r="CW633" s="110"/>
    </row>
    <row r="634" spans="1:101" x14ac:dyDescent="0.25">
      <c r="A634" s="110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  <c r="BD634" s="110"/>
      <c r="BE634" s="110"/>
      <c r="BF634" s="110"/>
      <c r="BG634" s="110"/>
      <c r="BH634" s="110"/>
      <c r="BI634" s="110"/>
      <c r="BJ634" s="110"/>
      <c r="BK634" s="110"/>
      <c r="BL634" s="110"/>
      <c r="BM634" s="110"/>
      <c r="BN634" s="110"/>
      <c r="BO634" s="110"/>
      <c r="BP634" s="110"/>
      <c r="BQ634" s="110"/>
      <c r="BR634" s="110"/>
      <c r="BS634" s="110"/>
      <c r="BT634" s="110"/>
      <c r="BU634" s="110"/>
      <c r="BV634" s="110"/>
      <c r="BW634" s="110"/>
      <c r="BX634" s="110"/>
      <c r="BY634" s="110"/>
      <c r="BZ634" s="110"/>
      <c r="CA634" s="110"/>
      <c r="CB634" s="110"/>
      <c r="CC634" s="110"/>
      <c r="CD634" s="110"/>
      <c r="CE634" s="110"/>
      <c r="CF634" s="110"/>
      <c r="CG634" s="110"/>
      <c r="CH634" s="110"/>
      <c r="CI634" s="110"/>
      <c r="CJ634" s="110"/>
      <c r="CK634" s="110"/>
      <c r="CL634" s="110"/>
      <c r="CM634" s="110"/>
      <c r="CN634" s="110"/>
      <c r="CO634" s="110"/>
      <c r="CP634" s="110"/>
      <c r="CQ634" s="110"/>
      <c r="CR634" s="110"/>
      <c r="CS634" s="110"/>
      <c r="CT634" s="110"/>
      <c r="CU634" s="110"/>
      <c r="CV634" s="110"/>
      <c r="CW634" s="110"/>
    </row>
    <row r="635" spans="1:101" x14ac:dyDescent="0.25">
      <c r="A635" s="110"/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0"/>
      <c r="BB635" s="110"/>
      <c r="BC635" s="110"/>
      <c r="BD635" s="110"/>
      <c r="BE635" s="110"/>
      <c r="BF635" s="110"/>
      <c r="BG635" s="110"/>
      <c r="BH635" s="110"/>
      <c r="BI635" s="110"/>
      <c r="BJ635" s="110"/>
      <c r="BK635" s="110"/>
      <c r="BL635" s="110"/>
      <c r="BM635" s="110"/>
      <c r="BN635" s="110"/>
      <c r="BO635" s="110"/>
      <c r="BP635" s="110"/>
      <c r="BQ635" s="110"/>
      <c r="BR635" s="110"/>
      <c r="BS635" s="110"/>
      <c r="BT635" s="110"/>
      <c r="BU635" s="110"/>
      <c r="BV635" s="110"/>
      <c r="BW635" s="110"/>
      <c r="BX635" s="110"/>
      <c r="BY635" s="110"/>
      <c r="BZ635" s="110"/>
      <c r="CA635" s="110"/>
      <c r="CB635" s="110"/>
      <c r="CC635" s="110"/>
      <c r="CD635" s="110"/>
      <c r="CE635" s="110"/>
      <c r="CF635" s="110"/>
      <c r="CG635" s="110"/>
      <c r="CH635" s="110"/>
      <c r="CI635" s="110"/>
      <c r="CJ635" s="110"/>
      <c r="CK635" s="110"/>
      <c r="CL635" s="110"/>
      <c r="CM635" s="110"/>
      <c r="CN635" s="110"/>
      <c r="CO635" s="110"/>
      <c r="CP635" s="110"/>
      <c r="CQ635" s="110"/>
      <c r="CR635" s="110"/>
      <c r="CS635" s="110"/>
      <c r="CT635" s="110"/>
      <c r="CU635" s="110"/>
      <c r="CV635" s="110"/>
      <c r="CW635" s="110"/>
    </row>
    <row r="636" spans="1:101" x14ac:dyDescent="0.25">
      <c r="A636" s="110"/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10"/>
      <c r="BF636" s="110"/>
      <c r="BG636" s="110"/>
      <c r="BH636" s="110"/>
      <c r="BI636" s="110"/>
      <c r="BJ636" s="110"/>
      <c r="BK636" s="110"/>
      <c r="BL636" s="110"/>
      <c r="BM636" s="110"/>
      <c r="BN636" s="110"/>
      <c r="BO636" s="110"/>
      <c r="BP636" s="110"/>
      <c r="BQ636" s="110"/>
      <c r="BR636" s="110"/>
      <c r="BS636" s="110"/>
      <c r="BT636" s="110"/>
      <c r="BU636" s="110"/>
      <c r="BV636" s="110"/>
      <c r="BW636" s="110"/>
      <c r="BX636" s="110"/>
      <c r="BY636" s="110"/>
      <c r="BZ636" s="110"/>
      <c r="CA636" s="110"/>
      <c r="CB636" s="110"/>
      <c r="CC636" s="110"/>
      <c r="CD636" s="110"/>
      <c r="CE636" s="110"/>
      <c r="CF636" s="110"/>
      <c r="CG636" s="110"/>
      <c r="CH636" s="110"/>
      <c r="CI636" s="110"/>
      <c r="CJ636" s="110"/>
      <c r="CK636" s="110"/>
      <c r="CL636" s="110"/>
      <c r="CM636" s="110"/>
      <c r="CN636" s="110"/>
      <c r="CO636" s="110"/>
      <c r="CP636" s="110"/>
      <c r="CQ636" s="110"/>
      <c r="CR636" s="110"/>
      <c r="CS636" s="110"/>
      <c r="CT636" s="110"/>
      <c r="CU636" s="110"/>
      <c r="CV636" s="110"/>
      <c r="CW636" s="110"/>
    </row>
    <row r="637" spans="1:101" x14ac:dyDescent="0.25">
      <c r="A637" s="110"/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10"/>
      <c r="BF637" s="110"/>
      <c r="BG637" s="110"/>
      <c r="BH637" s="110"/>
      <c r="BI637" s="110"/>
      <c r="BJ637" s="110"/>
      <c r="BK637" s="110"/>
      <c r="BL637" s="110"/>
      <c r="BM637" s="110"/>
      <c r="BN637" s="110"/>
      <c r="BO637" s="110"/>
      <c r="BP637" s="110"/>
      <c r="BQ637" s="110"/>
      <c r="BR637" s="110"/>
      <c r="BS637" s="110"/>
      <c r="BT637" s="110"/>
      <c r="BU637" s="110"/>
      <c r="BV637" s="110"/>
      <c r="BW637" s="110"/>
      <c r="BX637" s="110"/>
      <c r="BY637" s="110"/>
      <c r="BZ637" s="110"/>
      <c r="CA637" s="110"/>
      <c r="CB637" s="110"/>
      <c r="CC637" s="110"/>
      <c r="CD637" s="110"/>
      <c r="CE637" s="110"/>
      <c r="CF637" s="110"/>
      <c r="CG637" s="110"/>
      <c r="CH637" s="110"/>
      <c r="CI637" s="110"/>
      <c r="CJ637" s="110"/>
      <c r="CK637" s="110"/>
      <c r="CL637" s="110"/>
      <c r="CM637" s="110"/>
      <c r="CN637" s="110"/>
      <c r="CO637" s="110"/>
      <c r="CP637" s="110"/>
      <c r="CQ637" s="110"/>
      <c r="CR637" s="110"/>
      <c r="CS637" s="110"/>
      <c r="CT637" s="110"/>
      <c r="CU637" s="110"/>
      <c r="CV637" s="110"/>
      <c r="CW637" s="110"/>
    </row>
    <row r="638" spans="1:101" x14ac:dyDescent="0.25">
      <c r="A638" s="110"/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0"/>
      <c r="BB638" s="110"/>
      <c r="BC638" s="110"/>
      <c r="BD638" s="110"/>
      <c r="BE638" s="110"/>
      <c r="BF638" s="110"/>
      <c r="BG638" s="110"/>
      <c r="BH638" s="110"/>
      <c r="BI638" s="110"/>
      <c r="BJ638" s="110"/>
      <c r="BK638" s="110"/>
      <c r="BL638" s="110"/>
      <c r="BM638" s="110"/>
      <c r="BN638" s="110"/>
      <c r="BO638" s="110"/>
      <c r="BP638" s="110"/>
      <c r="BQ638" s="110"/>
      <c r="BR638" s="110"/>
      <c r="BS638" s="110"/>
      <c r="BT638" s="110"/>
      <c r="BU638" s="110"/>
      <c r="BV638" s="110"/>
      <c r="BW638" s="110"/>
      <c r="BX638" s="110"/>
      <c r="BY638" s="110"/>
      <c r="BZ638" s="110"/>
      <c r="CA638" s="110"/>
      <c r="CB638" s="110"/>
      <c r="CC638" s="110"/>
      <c r="CD638" s="110"/>
      <c r="CE638" s="110"/>
      <c r="CF638" s="110"/>
      <c r="CG638" s="110"/>
      <c r="CH638" s="110"/>
      <c r="CI638" s="110"/>
      <c r="CJ638" s="110"/>
      <c r="CK638" s="110"/>
      <c r="CL638" s="110"/>
      <c r="CM638" s="110"/>
      <c r="CN638" s="110"/>
      <c r="CO638" s="110"/>
      <c r="CP638" s="110"/>
      <c r="CQ638" s="110"/>
      <c r="CR638" s="110"/>
      <c r="CS638" s="110"/>
      <c r="CT638" s="110"/>
      <c r="CU638" s="110"/>
      <c r="CV638" s="110"/>
      <c r="CW638" s="110"/>
    </row>
    <row r="639" spans="1:101" x14ac:dyDescent="0.25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  <c r="BD639" s="110"/>
      <c r="BE639" s="110"/>
      <c r="BF639" s="110"/>
      <c r="BG639" s="110"/>
      <c r="BH639" s="110"/>
      <c r="BI639" s="110"/>
      <c r="BJ639" s="110"/>
      <c r="BK639" s="110"/>
      <c r="BL639" s="110"/>
      <c r="BM639" s="110"/>
      <c r="BN639" s="110"/>
      <c r="BO639" s="110"/>
      <c r="BP639" s="110"/>
      <c r="BQ639" s="110"/>
      <c r="BR639" s="110"/>
      <c r="BS639" s="110"/>
      <c r="BT639" s="110"/>
      <c r="BU639" s="110"/>
      <c r="BV639" s="110"/>
      <c r="BW639" s="110"/>
      <c r="BX639" s="110"/>
      <c r="BY639" s="110"/>
      <c r="BZ639" s="110"/>
      <c r="CA639" s="110"/>
      <c r="CB639" s="110"/>
      <c r="CC639" s="110"/>
      <c r="CD639" s="110"/>
      <c r="CE639" s="110"/>
      <c r="CF639" s="110"/>
      <c r="CG639" s="110"/>
      <c r="CH639" s="110"/>
      <c r="CI639" s="110"/>
      <c r="CJ639" s="110"/>
      <c r="CK639" s="110"/>
      <c r="CL639" s="110"/>
      <c r="CM639" s="110"/>
      <c r="CN639" s="110"/>
      <c r="CO639" s="110"/>
      <c r="CP639" s="110"/>
      <c r="CQ639" s="110"/>
      <c r="CR639" s="110"/>
      <c r="CS639" s="110"/>
      <c r="CT639" s="110"/>
      <c r="CU639" s="110"/>
      <c r="CV639" s="110"/>
      <c r="CW639" s="110"/>
    </row>
    <row r="640" spans="1:101" x14ac:dyDescent="0.25">
      <c r="A640" s="110"/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  <c r="BD640" s="110"/>
      <c r="BE640" s="110"/>
      <c r="BF640" s="110"/>
      <c r="BG640" s="110"/>
      <c r="BH640" s="110"/>
      <c r="BI640" s="110"/>
      <c r="BJ640" s="110"/>
      <c r="BK640" s="110"/>
      <c r="BL640" s="110"/>
      <c r="BM640" s="110"/>
      <c r="BN640" s="110"/>
      <c r="BO640" s="110"/>
      <c r="BP640" s="110"/>
      <c r="BQ640" s="110"/>
      <c r="BR640" s="110"/>
      <c r="BS640" s="110"/>
      <c r="BT640" s="110"/>
      <c r="BU640" s="110"/>
      <c r="BV640" s="110"/>
      <c r="BW640" s="110"/>
      <c r="BX640" s="110"/>
      <c r="BY640" s="110"/>
      <c r="BZ640" s="110"/>
      <c r="CA640" s="110"/>
      <c r="CB640" s="110"/>
      <c r="CC640" s="110"/>
      <c r="CD640" s="110"/>
      <c r="CE640" s="110"/>
      <c r="CF640" s="110"/>
      <c r="CG640" s="110"/>
      <c r="CH640" s="110"/>
      <c r="CI640" s="110"/>
      <c r="CJ640" s="110"/>
      <c r="CK640" s="110"/>
      <c r="CL640" s="110"/>
      <c r="CM640" s="110"/>
      <c r="CN640" s="110"/>
      <c r="CO640" s="110"/>
      <c r="CP640" s="110"/>
      <c r="CQ640" s="110"/>
      <c r="CR640" s="110"/>
      <c r="CS640" s="110"/>
      <c r="CT640" s="110"/>
      <c r="CU640" s="110"/>
      <c r="CV640" s="110"/>
      <c r="CW640" s="110"/>
    </row>
    <row r="641" spans="1:101" x14ac:dyDescent="0.25">
      <c r="A641" s="110"/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  <c r="BD641" s="110"/>
      <c r="BE641" s="110"/>
      <c r="BF641" s="110"/>
      <c r="BG641" s="110"/>
      <c r="BH641" s="110"/>
      <c r="BI641" s="110"/>
      <c r="BJ641" s="110"/>
      <c r="BK641" s="110"/>
      <c r="BL641" s="110"/>
      <c r="BM641" s="110"/>
      <c r="BN641" s="110"/>
      <c r="BO641" s="110"/>
      <c r="BP641" s="110"/>
      <c r="BQ641" s="110"/>
      <c r="BR641" s="110"/>
      <c r="BS641" s="110"/>
      <c r="BT641" s="110"/>
      <c r="BU641" s="110"/>
      <c r="BV641" s="110"/>
      <c r="BW641" s="110"/>
      <c r="BX641" s="110"/>
      <c r="BY641" s="110"/>
      <c r="BZ641" s="110"/>
      <c r="CA641" s="110"/>
      <c r="CB641" s="110"/>
      <c r="CC641" s="110"/>
      <c r="CD641" s="110"/>
      <c r="CE641" s="110"/>
      <c r="CF641" s="110"/>
      <c r="CG641" s="110"/>
      <c r="CH641" s="110"/>
      <c r="CI641" s="110"/>
      <c r="CJ641" s="110"/>
      <c r="CK641" s="110"/>
      <c r="CL641" s="110"/>
      <c r="CM641" s="110"/>
      <c r="CN641" s="110"/>
      <c r="CO641" s="110"/>
      <c r="CP641" s="110"/>
      <c r="CQ641" s="110"/>
      <c r="CR641" s="110"/>
      <c r="CS641" s="110"/>
      <c r="CT641" s="110"/>
      <c r="CU641" s="110"/>
      <c r="CV641" s="110"/>
      <c r="CW641" s="110"/>
    </row>
    <row r="642" spans="1:101" x14ac:dyDescent="0.25">
      <c r="A642" s="110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  <c r="BD642" s="110"/>
      <c r="BE642" s="110"/>
      <c r="BF642" s="110"/>
      <c r="BG642" s="110"/>
      <c r="BH642" s="110"/>
      <c r="BI642" s="110"/>
      <c r="BJ642" s="110"/>
      <c r="BK642" s="110"/>
      <c r="BL642" s="110"/>
      <c r="BM642" s="110"/>
      <c r="BN642" s="110"/>
      <c r="BO642" s="110"/>
      <c r="BP642" s="110"/>
      <c r="BQ642" s="110"/>
      <c r="BR642" s="110"/>
      <c r="BS642" s="110"/>
      <c r="BT642" s="110"/>
      <c r="BU642" s="110"/>
      <c r="BV642" s="110"/>
      <c r="BW642" s="110"/>
      <c r="BX642" s="110"/>
      <c r="BY642" s="110"/>
      <c r="BZ642" s="110"/>
      <c r="CA642" s="110"/>
      <c r="CB642" s="110"/>
      <c r="CC642" s="110"/>
      <c r="CD642" s="110"/>
      <c r="CE642" s="110"/>
      <c r="CF642" s="110"/>
      <c r="CG642" s="110"/>
      <c r="CH642" s="110"/>
      <c r="CI642" s="110"/>
      <c r="CJ642" s="110"/>
      <c r="CK642" s="110"/>
      <c r="CL642" s="110"/>
      <c r="CM642" s="110"/>
      <c r="CN642" s="110"/>
      <c r="CO642" s="110"/>
      <c r="CP642" s="110"/>
      <c r="CQ642" s="110"/>
      <c r="CR642" s="110"/>
      <c r="CS642" s="110"/>
      <c r="CT642" s="110"/>
      <c r="CU642" s="110"/>
      <c r="CV642" s="110"/>
      <c r="CW642" s="110"/>
    </row>
    <row r="643" spans="1:101" x14ac:dyDescent="0.25">
      <c r="A643" s="110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  <c r="BD643" s="110"/>
      <c r="BE643" s="110"/>
      <c r="BF643" s="110"/>
      <c r="BG643" s="110"/>
      <c r="BH643" s="110"/>
      <c r="BI643" s="110"/>
      <c r="BJ643" s="110"/>
      <c r="BK643" s="110"/>
      <c r="BL643" s="110"/>
      <c r="BM643" s="110"/>
      <c r="BN643" s="110"/>
      <c r="BO643" s="110"/>
      <c r="BP643" s="110"/>
      <c r="BQ643" s="110"/>
      <c r="BR643" s="110"/>
      <c r="BS643" s="110"/>
      <c r="BT643" s="110"/>
      <c r="BU643" s="110"/>
      <c r="BV643" s="110"/>
      <c r="BW643" s="110"/>
      <c r="BX643" s="110"/>
      <c r="BY643" s="110"/>
      <c r="BZ643" s="110"/>
      <c r="CA643" s="110"/>
      <c r="CB643" s="110"/>
      <c r="CC643" s="110"/>
      <c r="CD643" s="110"/>
      <c r="CE643" s="110"/>
      <c r="CF643" s="110"/>
      <c r="CG643" s="110"/>
      <c r="CH643" s="110"/>
      <c r="CI643" s="110"/>
      <c r="CJ643" s="110"/>
      <c r="CK643" s="110"/>
      <c r="CL643" s="110"/>
      <c r="CM643" s="110"/>
      <c r="CN643" s="110"/>
      <c r="CO643" s="110"/>
      <c r="CP643" s="110"/>
      <c r="CQ643" s="110"/>
      <c r="CR643" s="110"/>
      <c r="CS643" s="110"/>
      <c r="CT643" s="110"/>
      <c r="CU643" s="110"/>
      <c r="CV643" s="110"/>
      <c r="CW643" s="110"/>
    </row>
    <row r="644" spans="1:101" x14ac:dyDescent="0.25">
      <c r="A644" s="110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0"/>
      <c r="BB644" s="110"/>
      <c r="BC644" s="110"/>
      <c r="BD644" s="110"/>
      <c r="BE644" s="110"/>
      <c r="BF644" s="110"/>
      <c r="BG644" s="110"/>
      <c r="BH644" s="110"/>
      <c r="BI644" s="110"/>
      <c r="BJ644" s="110"/>
      <c r="BK644" s="110"/>
      <c r="BL644" s="110"/>
      <c r="BM644" s="110"/>
      <c r="BN644" s="110"/>
      <c r="BO644" s="110"/>
      <c r="BP644" s="110"/>
      <c r="BQ644" s="110"/>
      <c r="BR644" s="110"/>
      <c r="BS644" s="110"/>
      <c r="BT644" s="110"/>
      <c r="BU644" s="110"/>
      <c r="BV644" s="110"/>
      <c r="BW644" s="110"/>
      <c r="BX644" s="110"/>
      <c r="BY644" s="110"/>
      <c r="BZ644" s="110"/>
      <c r="CA644" s="110"/>
      <c r="CB644" s="110"/>
      <c r="CC644" s="110"/>
      <c r="CD644" s="110"/>
      <c r="CE644" s="110"/>
      <c r="CF644" s="110"/>
      <c r="CG644" s="110"/>
      <c r="CH644" s="110"/>
      <c r="CI644" s="110"/>
      <c r="CJ644" s="110"/>
      <c r="CK644" s="110"/>
      <c r="CL644" s="110"/>
      <c r="CM644" s="110"/>
      <c r="CN644" s="110"/>
      <c r="CO644" s="110"/>
      <c r="CP644" s="110"/>
      <c r="CQ644" s="110"/>
      <c r="CR644" s="110"/>
      <c r="CS644" s="110"/>
      <c r="CT644" s="110"/>
      <c r="CU644" s="110"/>
      <c r="CV644" s="110"/>
      <c r="CW644" s="110"/>
    </row>
    <row r="645" spans="1:101" x14ac:dyDescent="0.25">
      <c r="A645" s="110"/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B645" s="110"/>
      <c r="BC645" s="110"/>
      <c r="BD645" s="110"/>
      <c r="BE645" s="110"/>
      <c r="BF645" s="110"/>
      <c r="BG645" s="110"/>
      <c r="BH645" s="110"/>
      <c r="BI645" s="110"/>
      <c r="BJ645" s="110"/>
      <c r="BK645" s="110"/>
      <c r="BL645" s="110"/>
      <c r="BM645" s="110"/>
      <c r="BN645" s="110"/>
      <c r="BO645" s="110"/>
      <c r="BP645" s="110"/>
      <c r="BQ645" s="110"/>
      <c r="BR645" s="110"/>
      <c r="BS645" s="110"/>
      <c r="BT645" s="110"/>
      <c r="BU645" s="110"/>
      <c r="BV645" s="110"/>
      <c r="BW645" s="110"/>
      <c r="BX645" s="110"/>
      <c r="BY645" s="110"/>
      <c r="BZ645" s="110"/>
      <c r="CA645" s="110"/>
      <c r="CB645" s="110"/>
      <c r="CC645" s="110"/>
      <c r="CD645" s="110"/>
      <c r="CE645" s="110"/>
      <c r="CF645" s="110"/>
      <c r="CG645" s="110"/>
      <c r="CH645" s="110"/>
      <c r="CI645" s="110"/>
      <c r="CJ645" s="110"/>
      <c r="CK645" s="110"/>
      <c r="CL645" s="110"/>
      <c r="CM645" s="110"/>
      <c r="CN645" s="110"/>
      <c r="CO645" s="110"/>
      <c r="CP645" s="110"/>
      <c r="CQ645" s="110"/>
      <c r="CR645" s="110"/>
      <c r="CS645" s="110"/>
      <c r="CT645" s="110"/>
      <c r="CU645" s="110"/>
      <c r="CV645" s="110"/>
      <c r="CW645" s="110"/>
    </row>
    <row r="646" spans="1:101" x14ac:dyDescent="0.25">
      <c r="A646" s="110"/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B646" s="110"/>
      <c r="BC646" s="110"/>
      <c r="BD646" s="110"/>
      <c r="BE646" s="110"/>
      <c r="BF646" s="110"/>
      <c r="BG646" s="110"/>
      <c r="BH646" s="110"/>
      <c r="BI646" s="110"/>
      <c r="BJ646" s="110"/>
      <c r="BK646" s="110"/>
      <c r="BL646" s="110"/>
      <c r="BM646" s="110"/>
      <c r="BN646" s="110"/>
      <c r="BO646" s="110"/>
      <c r="BP646" s="110"/>
      <c r="BQ646" s="110"/>
      <c r="BR646" s="110"/>
      <c r="BS646" s="110"/>
      <c r="BT646" s="110"/>
      <c r="BU646" s="110"/>
      <c r="BV646" s="110"/>
      <c r="BW646" s="110"/>
      <c r="BX646" s="110"/>
      <c r="BY646" s="110"/>
      <c r="BZ646" s="110"/>
      <c r="CA646" s="110"/>
      <c r="CB646" s="110"/>
      <c r="CC646" s="110"/>
      <c r="CD646" s="110"/>
      <c r="CE646" s="110"/>
      <c r="CF646" s="110"/>
      <c r="CG646" s="110"/>
      <c r="CH646" s="110"/>
      <c r="CI646" s="110"/>
      <c r="CJ646" s="110"/>
      <c r="CK646" s="110"/>
      <c r="CL646" s="110"/>
      <c r="CM646" s="110"/>
      <c r="CN646" s="110"/>
      <c r="CO646" s="110"/>
      <c r="CP646" s="110"/>
      <c r="CQ646" s="110"/>
      <c r="CR646" s="110"/>
      <c r="CS646" s="110"/>
      <c r="CT646" s="110"/>
      <c r="CU646" s="110"/>
      <c r="CV646" s="110"/>
      <c r="CW646" s="110"/>
    </row>
    <row r="647" spans="1:101" x14ac:dyDescent="0.25">
      <c r="A647" s="110"/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0"/>
      <c r="BB647" s="110"/>
      <c r="BC647" s="110"/>
      <c r="BD647" s="110"/>
      <c r="BE647" s="110"/>
      <c r="BF647" s="110"/>
      <c r="BG647" s="110"/>
      <c r="BH647" s="110"/>
      <c r="BI647" s="110"/>
      <c r="BJ647" s="110"/>
      <c r="BK647" s="110"/>
      <c r="BL647" s="110"/>
      <c r="BM647" s="110"/>
      <c r="BN647" s="110"/>
      <c r="BO647" s="110"/>
      <c r="BP647" s="110"/>
      <c r="BQ647" s="110"/>
      <c r="BR647" s="110"/>
      <c r="BS647" s="110"/>
      <c r="BT647" s="110"/>
      <c r="BU647" s="110"/>
      <c r="BV647" s="110"/>
      <c r="BW647" s="110"/>
      <c r="BX647" s="110"/>
      <c r="BY647" s="110"/>
      <c r="BZ647" s="110"/>
      <c r="CA647" s="110"/>
      <c r="CB647" s="110"/>
      <c r="CC647" s="110"/>
      <c r="CD647" s="110"/>
      <c r="CE647" s="110"/>
      <c r="CF647" s="110"/>
      <c r="CG647" s="110"/>
      <c r="CH647" s="110"/>
      <c r="CI647" s="110"/>
      <c r="CJ647" s="110"/>
      <c r="CK647" s="110"/>
      <c r="CL647" s="110"/>
      <c r="CM647" s="110"/>
      <c r="CN647" s="110"/>
      <c r="CO647" s="110"/>
      <c r="CP647" s="110"/>
      <c r="CQ647" s="110"/>
      <c r="CR647" s="110"/>
      <c r="CS647" s="110"/>
      <c r="CT647" s="110"/>
      <c r="CU647" s="110"/>
      <c r="CV647" s="110"/>
      <c r="CW647" s="110"/>
    </row>
    <row r="648" spans="1:101" x14ac:dyDescent="0.25">
      <c r="A648" s="110"/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0"/>
      <c r="BB648" s="110"/>
      <c r="BC648" s="110"/>
      <c r="BD648" s="110"/>
      <c r="BE648" s="110"/>
      <c r="BF648" s="110"/>
      <c r="BG648" s="110"/>
      <c r="BH648" s="110"/>
      <c r="BI648" s="110"/>
      <c r="BJ648" s="110"/>
      <c r="BK648" s="110"/>
      <c r="BL648" s="110"/>
      <c r="BM648" s="110"/>
      <c r="BN648" s="110"/>
      <c r="BO648" s="110"/>
      <c r="BP648" s="110"/>
      <c r="BQ648" s="110"/>
      <c r="BR648" s="110"/>
      <c r="BS648" s="110"/>
      <c r="BT648" s="110"/>
      <c r="BU648" s="110"/>
      <c r="BV648" s="110"/>
      <c r="BW648" s="110"/>
      <c r="BX648" s="110"/>
      <c r="BY648" s="110"/>
      <c r="BZ648" s="110"/>
      <c r="CA648" s="110"/>
      <c r="CB648" s="110"/>
      <c r="CC648" s="110"/>
      <c r="CD648" s="110"/>
      <c r="CE648" s="110"/>
      <c r="CF648" s="110"/>
      <c r="CG648" s="110"/>
      <c r="CH648" s="110"/>
      <c r="CI648" s="110"/>
      <c r="CJ648" s="110"/>
      <c r="CK648" s="110"/>
      <c r="CL648" s="110"/>
      <c r="CM648" s="110"/>
      <c r="CN648" s="110"/>
      <c r="CO648" s="110"/>
      <c r="CP648" s="110"/>
      <c r="CQ648" s="110"/>
      <c r="CR648" s="110"/>
      <c r="CS648" s="110"/>
      <c r="CT648" s="110"/>
      <c r="CU648" s="110"/>
      <c r="CV648" s="110"/>
      <c r="CW648" s="110"/>
    </row>
    <row r="649" spans="1:101" x14ac:dyDescent="0.25">
      <c r="A649" s="110"/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0"/>
      <c r="BB649" s="110"/>
      <c r="BC649" s="110"/>
      <c r="BD649" s="110"/>
      <c r="BE649" s="110"/>
      <c r="BF649" s="110"/>
      <c r="BG649" s="110"/>
      <c r="BH649" s="110"/>
      <c r="BI649" s="110"/>
      <c r="BJ649" s="110"/>
      <c r="BK649" s="110"/>
      <c r="BL649" s="110"/>
      <c r="BM649" s="110"/>
      <c r="BN649" s="110"/>
      <c r="BO649" s="110"/>
      <c r="BP649" s="110"/>
      <c r="BQ649" s="110"/>
      <c r="BR649" s="110"/>
      <c r="BS649" s="110"/>
      <c r="BT649" s="110"/>
      <c r="BU649" s="110"/>
      <c r="BV649" s="110"/>
      <c r="BW649" s="110"/>
      <c r="BX649" s="110"/>
      <c r="BY649" s="110"/>
      <c r="BZ649" s="110"/>
      <c r="CA649" s="110"/>
      <c r="CB649" s="110"/>
      <c r="CC649" s="110"/>
      <c r="CD649" s="110"/>
      <c r="CE649" s="110"/>
      <c r="CF649" s="110"/>
      <c r="CG649" s="110"/>
      <c r="CH649" s="110"/>
      <c r="CI649" s="110"/>
      <c r="CJ649" s="110"/>
      <c r="CK649" s="110"/>
      <c r="CL649" s="110"/>
      <c r="CM649" s="110"/>
      <c r="CN649" s="110"/>
      <c r="CO649" s="110"/>
      <c r="CP649" s="110"/>
      <c r="CQ649" s="110"/>
      <c r="CR649" s="110"/>
      <c r="CS649" s="110"/>
      <c r="CT649" s="110"/>
      <c r="CU649" s="110"/>
      <c r="CV649" s="110"/>
      <c r="CW649" s="110"/>
    </row>
    <row r="650" spans="1:101" x14ac:dyDescent="0.25">
      <c r="A650" s="110"/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110"/>
      <c r="AR650" s="110"/>
      <c r="AS650" s="110"/>
      <c r="AT650" s="110"/>
      <c r="AU650" s="110"/>
      <c r="AV650" s="110"/>
      <c r="AW650" s="110"/>
      <c r="AX650" s="110"/>
      <c r="AY650" s="110"/>
      <c r="AZ650" s="110"/>
      <c r="BA650" s="110"/>
      <c r="BB650" s="110"/>
      <c r="BC650" s="110"/>
      <c r="BD650" s="110"/>
      <c r="BE650" s="110"/>
      <c r="BF650" s="110"/>
      <c r="BG650" s="110"/>
      <c r="BH650" s="110"/>
      <c r="BI650" s="110"/>
      <c r="BJ650" s="110"/>
      <c r="BK650" s="110"/>
      <c r="BL650" s="110"/>
      <c r="BM650" s="110"/>
      <c r="BN650" s="110"/>
      <c r="BO650" s="110"/>
      <c r="BP650" s="110"/>
      <c r="BQ650" s="110"/>
      <c r="BR650" s="110"/>
      <c r="BS650" s="110"/>
      <c r="BT650" s="110"/>
      <c r="BU650" s="110"/>
      <c r="BV650" s="110"/>
      <c r="BW650" s="110"/>
      <c r="BX650" s="110"/>
      <c r="BY650" s="110"/>
      <c r="BZ650" s="110"/>
      <c r="CA650" s="110"/>
      <c r="CB650" s="110"/>
      <c r="CC650" s="110"/>
      <c r="CD650" s="110"/>
      <c r="CE650" s="110"/>
      <c r="CF650" s="110"/>
      <c r="CG650" s="110"/>
      <c r="CH650" s="110"/>
      <c r="CI650" s="110"/>
      <c r="CJ650" s="110"/>
      <c r="CK650" s="110"/>
      <c r="CL650" s="110"/>
      <c r="CM650" s="110"/>
      <c r="CN650" s="110"/>
      <c r="CO650" s="110"/>
      <c r="CP650" s="110"/>
      <c r="CQ650" s="110"/>
      <c r="CR650" s="110"/>
      <c r="CS650" s="110"/>
      <c r="CT650" s="110"/>
      <c r="CU650" s="110"/>
      <c r="CV650" s="110"/>
      <c r="CW650" s="110"/>
    </row>
    <row r="651" spans="1:101" x14ac:dyDescent="0.25">
      <c r="A651" s="110"/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0"/>
      <c r="BB651" s="110"/>
      <c r="BC651" s="110"/>
      <c r="BD651" s="110"/>
      <c r="BE651" s="110"/>
      <c r="BF651" s="110"/>
      <c r="BG651" s="110"/>
      <c r="BH651" s="110"/>
      <c r="BI651" s="110"/>
      <c r="BJ651" s="110"/>
      <c r="BK651" s="110"/>
      <c r="BL651" s="110"/>
      <c r="BM651" s="110"/>
      <c r="BN651" s="110"/>
      <c r="BO651" s="110"/>
      <c r="BP651" s="110"/>
      <c r="BQ651" s="110"/>
      <c r="BR651" s="110"/>
      <c r="BS651" s="110"/>
      <c r="BT651" s="110"/>
      <c r="BU651" s="110"/>
      <c r="BV651" s="110"/>
      <c r="BW651" s="110"/>
      <c r="BX651" s="110"/>
      <c r="BY651" s="110"/>
      <c r="BZ651" s="110"/>
      <c r="CA651" s="110"/>
      <c r="CB651" s="110"/>
      <c r="CC651" s="110"/>
      <c r="CD651" s="110"/>
      <c r="CE651" s="110"/>
      <c r="CF651" s="110"/>
      <c r="CG651" s="110"/>
      <c r="CH651" s="110"/>
      <c r="CI651" s="110"/>
      <c r="CJ651" s="110"/>
      <c r="CK651" s="110"/>
      <c r="CL651" s="110"/>
      <c r="CM651" s="110"/>
      <c r="CN651" s="110"/>
      <c r="CO651" s="110"/>
      <c r="CP651" s="110"/>
      <c r="CQ651" s="110"/>
      <c r="CR651" s="110"/>
      <c r="CS651" s="110"/>
      <c r="CT651" s="110"/>
      <c r="CU651" s="110"/>
      <c r="CV651" s="110"/>
      <c r="CW651" s="110"/>
    </row>
    <row r="652" spans="1:101" x14ac:dyDescent="0.25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0"/>
      <c r="BB652" s="110"/>
      <c r="BC652" s="110"/>
      <c r="BD652" s="110"/>
      <c r="BE652" s="110"/>
      <c r="BF652" s="110"/>
      <c r="BG652" s="110"/>
      <c r="BH652" s="110"/>
      <c r="BI652" s="110"/>
      <c r="BJ652" s="110"/>
      <c r="BK652" s="110"/>
      <c r="BL652" s="110"/>
      <c r="BM652" s="110"/>
      <c r="BN652" s="110"/>
      <c r="BO652" s="110"/>
      <c r="BP652" s="110"/>
      <c r="BQ652" s="110"/>
      <c r="BR652" s="110"/>
      <c r="BS652" s="110"/>
      <c r="BT652" s="110"/>
      <c r="BU652" s="110"/>
      <c r="BV652" s="110"/>
      <c r="BW652" s="110"/>
      <c r="BX652" s="110"/>
      <c r="BY652" s="110"/>
      <c r="BZ652" s="110"/>
      <c r="CA652" s="110"/>
      <c r="CB652" s="110"/>
      <c r="CC652" s="110"/>
      <c r="CD652" s="110"/>
      <c r="CE652" s="110"/>
      <c r="CF652" s="110"/>
      <c r="CG652" s="110"/>
      <c r="CH652" s="110"/>
      <c r="CI652" s="110"/>
      <c r="CJ652" s="110"/>
      <c r="CK652" s="110"/>
      <c r="CL652" s="110"/>
      <c r="CM652" s="110"/>
      <c r="CN652" s="110"/>
      <c r="CO652" s="110"/>
      <c r="CP652" s="110"/>
      <c r="CQ652" s="110"/>
      <c r="CR652" s="110"/>
      <c r="CS652" s="110"/>
      <c r="CT652" s="110"/>
      <c r="CU652" s="110"/>
      <c r="CV652" s="110"/>
      <c r="CW652" s="110"/>
    </row>
    <row r="653" spans="1:101" x14ac:dyDescent="0.25">
      <c r="A653" s="110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110"/>
      <c r="AR653" s="110"/>
      <c r="AS653" s="110"/>
      <c r="AT653" s="110"/>
      <c r="AU653" s="110"/>
      <c r="AV653" s="110"/>
      <c r="AW653" s="110"/>
      <c r="AX653" s="110"/>
      <c r="AY653" s="110"/>
      <c r="AZ653" s="110"/>
      <c r="BA653" s="110"/>
      <c r="BB653" s="110"/>
      <c r="BC653" s="110"/>
      <c r="BD653" s="110"/>
      <c r="BE653" s="110"/>
      <c r="BF653" s="110"/>
      <c r="BG653" s="110"/>
      <c r="BH653" s="110"/>
      <c r="BI653" s="110"/>
      <c r="BJ653" s="110"/>
      <c r="BK653" s="110"/>
      <c r="BL653" s="110"/>
      <c r="BM653" s="110"/>
      <c r="BN653" s="110"/>
      <c r="BO653" s="110"/>
      <c r="BP653" s="110"/>
      <c r="BQ653" s="110"/>
      <c r="BR653" s="110"/>
      <c r="BS653" s="110"/>
      <c r="BT653" s="110"/>
      <c r="BU653" s="110"/>
      <c r="BV653" s="110"/>
      <c r="BW653" s="110"/>
      <c r="BX653" s="110"/>
      <c r="BY653" s="110"/>
      <c r="BZ653" s="110"/>
      <c r="CA653" s="110"/>
      <c r="CB653" s="110"/>
      <c r="CC653" s="110"/>
      <c r="CD653" s="110"/>
      <c r="CE653" s="110"/>
      <c r="CF653" s="110"/>
      <c r="CG653" s="110"/>
      <c r="CH653" s="110"/>
      <c r="CI653" s="110"/>
      <c r="CJ653" s="110"/>
      <c r="CK653" s="110"/>
      <c r="CL653" s="110"/>
      <c r="CM653" s="110"/>
      <c r="CN653" s="110"/>
      <c r="CO653" s="110"/>
      <c r="CP653" s="110"/>
      <c r="CQ653" s="110"/>
      <c r="CR653" s="110"/>
      <c r="CS653" s="110"/>
      <c r="CT653" s="110"/>
      <c r="CU653" s="110"/>
      <c r="CV653" s="110"/>
      <c r="CW653" s="110"/>
    </row>
    <row r="654" spans="1:101" x14ac:dyDescent="0.25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10"/>
      <c r="AR654" s="110"/>
      <c r="AS654" s="110"/>
      <c r="AT654" s="110"/>
      <c r="AU654" s="110"/>
      <c r="AV654" s="110"/>
      <c r="AW654" s="110"/>
      <c r="AX654" s="110"/>
      <c r="AY654" s="110"/>
      <c r="AZ654" s="110"/>
      <c r="BA654" s="110"/>
      <c r="BB654" s="110"/>
      <c r="BC654" s="110"/>
      <c r="BD654" s="110"/>
      <c r="BE654" s="110"/>
      <c r="BF654" s="110"/>
      <c r="BG654" s="110"/>
      <c r="BH654" s="110"/>
      <c r="BI654" s="110"/>
      <c r="BJ654" s="110"/>
      <c r="BK654" s="110"/>
      <c r="BL654" s="110"/>
      <c r="BM654" s="110"/>
      <c r="BN654" s="110"/>
      <c r="BO654" s="110"/>
      <c r="BP654" s="110"/>
      <c r="BQ654" s="110"/>
      <c r="BR654" s="110"/>
      <c r="BS654" s="110"/>
      <c r="BT654" s="110"/>
      <c r="BU654" s="110"/>
      <c r="BV654" s="110"/>
      <c r="BW654" s="110"/>
      <c r="BX654" s="110"/>
      <c r="BY654" s="110"/>
      <c r="BZ654" s="110"/>
      <c r="CA654" s="110"/>
      <c r="CB654" s="110"/>
      <c r="CC654" s="110"/>
      <c r="CD654" s="110"/>
      <c r="CE654" s="110"/>
      <c r="CF654" s="110"/>
      <c r="CG654" s="110"/>
      <c r="CH654" s="110"/>
      <c r="CI654" s="110"/>
      <c r="CJ654" s="110"/>
      <c r="CK654" s="110"/>
      <c r="CL654" s="110"/>
      <c r="CM654" s="110"/>
      <c r="CN654" s="110"/>
      <c r="CO654" s="110"/>
      <c r="CP654" s="110"/>
      <c r="CQ654" s="110"/>
      <c r="CR654" s="110"/>
      <c r="CS654" s="110"/>
      <c r="CT654" s="110"/>
      <c r="CU654" s="110"/>
      <c r="CV654" s="110"/>
      <c r="CW654" s="110"/>
    </row>
    <row r="655" spans="1:101" x14ac:dyDescent="0.25">
      <c r="A655" s="110"/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10"/>
      <c r="AR655" s="110"/>
      <c r="AS655" s="110"/>
      <c r="AT655" s="110"/>
      <c r="AU655" s="110"/>
      <c r="AV655" s="110"/>
      <c r="AW655" s="110"/>
      <c r="AX655" s="110"/>
      <c r="AY655" s="110"/>
      <c r="AZ655" s="110"/>
      <c r="BA655" s="110"/>
      <c r="BB655" s="110"/>
      <c r="BC655" s="110"/>
      <c r="BD655" s="110"/>
      <c r="BE655" s="110"/>
      <c r="BF655" s="110"/>
      <c r="BG655" s="110"/>
      <c r="BH655" s="110"/>
      <c r="BI655" s="110"/>
      <c r="BJ655" s="110"/>
      <c r="BK655" s="110"/>
      <c r="BL655" s="110"/>
      <c r="BM655" s="110"/>
      <c r="BN655" s="110"/>
      <c r="BO655" s="110"/>
      <c r="BP655" s="110"/>
      <c r="BQ655" s="110"/>
      <c r="BR655" s="110"/>
      <c r="BS655" s="110"/>
      <c r="BT655" s="110"/>
      <c r="BU655" s="110"/>
      <c r="BV655" s="110"/>
      <c r="BW655" s="110"/>
      <c r="BX655" s="110"/>
      <c r="BY655" s="110"/>
      <c r="BZ655" s="110"/>
      <c r="CA655" s="110"/>
      <c r="CB655" s="110"/>
      <c r="CC655" s="110"/>
      <c r="CD655" s="110"/>
      <c r="CE655" s="110"/>
      <c r="CF655" s="110"/>
      <c r="CG655" s="110"/>
      <c r="CH655" s="110"/>
      <c r="CI655" s="110"/>
      <c r="CJ655" s="110"/>
      <c r="CK655" s="110"/>
      <c r="CL655" s="110"/>
      <c r="CM655" s="110"/>
      <c r="CN655" s="110"/>
      <c r="CO655" s="110"/>
      <c r="CP655" s="110"/>
      <c r="CQ655" s="110"/>
      <c r="CR655" s="110"/>
      <c r="CS655" s="110"/>
      <c r="CT655" s="110"/>
      <c r="CU655" s="110"/>
      <c r="CV655" s="110"/>
      <c r="CW655" s="110"/>
    </row>
    <row r="656" spans="1:101" x14ac:dyDescent="0.25">
      <c r="A656" s="110"/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10"/>
      <c r="AR656" s="110"/>
      <c r="AS656" s="110"/>
      <c r="AT656" s="110"/>
      <c r="AU656" s="110"/>
      <c r="AV656" s="110"/>
      <c r="AW656" s="110"/>
      <c r="AX656" s="110"/>
      <c r="AY656" s="110"/>
      <c r="AZ656" s="110"/>
      <c r="BA656" s="110"/>
      <c r="BB656" s="110"/>
      <c r="BC656" s="110"/>
      <c r="BD656" s="110"/>
      <c r="BE656" s="110"/>
      <c r="BF656" s="110"/>
      <c r="BG656" s="110"/>
      <c r="BH656" s="110"/>
      <c r="BI656" s="110"/>
      <c r="BJ656" s="110"/>
      <c r="BK656" s="110"/>
      <c r="BL656" s="110"/>
      <c r="BM656" s="110"/>
      <c r="BN656" s="110"/>
      <c r="BO656" s="110"/>
      <c r="BP656" s="110"/>
      <c r="BQ656" s="110"/>
      <c r="BR656" s="110"/>
      <c r="BS656" s="110"/>
      <c r="BT656" s="110"/>
      <c r="BU656" s="110"/>
      <c r="BV656" s="110"/>
      <c r="BW656" s="110"/>
      <c r="BX656" s="110"/>
      <c r="BY656" s="110"/>
      <c r="BZ656" s="110"/>
      <c r="CA656" s="110"/>
      <c r="CB656" s="110"/>
      <c r="CC656" s="110"/>
      <c r="CD656" s="110"/>
      <c r="CE656" s="110"/>
      <c r="CF656" s="110"/>
      <c r="CG656" s="110"/>
      <c r="CH656" s="110"/>
      <c r="CI656" s="110"/>
      <c r="CJ656" s="110"/>
      <c r="CK656" s="110"/>
      <c r="CL656" s="110"/>
      <c r="CM656" s="110"/>
      <c r="CN656" s="110"/>
      <c r="CO656" s="110"/>
      <c r="CP656" s="110"/>
      <c r="CQ656" s="110"/>
      <c r="CR656" s="110"/>
      <c r="CS656" s="110"/>
      <c r="CT656" s="110"/>
      <c r="CU656" s="110"/>
      <c r="CV656" s="110"/>
      <c r="CW656" s="110"/>
    </row>
    <row r="657" spans="1:101" x14ac:dyDescent="0.25">
      <c r="A657" s="110"/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0"/>
      <c r="BB657" s="110"/>
      <c r="BC657" s="110"/>
      <c r="BD657" s="110"/>
      <c r="BE657" s="110"/>
      <c r="BF657" s="110"/>
      <c r="BG657" s="110"/>
      <c r="BH657" s="110"/>
      <c r="BI657" s="110"/>
      <c r="BJ657" s="110"/>
      <c r="BK657" s="110"/>
      <c r="BL657" s="110"/>
      <c r="BM657" s="110"/>
      <c r="BN657" s="110"/>
      <c r="BO657" s="110"/>
      <c r="BP657" s="110"/>
      <c r="BQ657" s="110"/>
      <c r="BR657" s="110"/>
      <c r="BS657" s="110"/>
      <c r="BT657" s="110"/>
      <c r="BU657" s="110"/>
      <c r="BV657" s="110"/>
      <c r="BW657" s="110"/>
      <c r="BX657" s="110"/>
      <c r="BY657" s="110"/>
      <c r="BZ657" s="110"/>
      <c r="CA657" s="110"/>
      <c r="CB657" s="110"/>
      <c r="CC657" s="110"/>
      <c r="CD657" s="110"/>
      <c r="CE657" s="110"/>
      <c r="CF657" s="110"/>
      <c r="CG657" s="110"/>
      <c r="CH657" s="110"/>
      <c r="CI657" s="110"/>
      <c r="CJ657" s="110"/>
      <c r="CK657" s="110"/>
      <c r="CL657" s="110"/>
      <c r="CM657" s="110"/>
      <c r="CN657" s="110"/>
      <c r="CO657" s="110"/>
      <c r="CP657" s="110"/>
      <c r="CQ657" s="110"/>
      <c r="CR657" s="110"/>
      <c r="CS657" s="110"/>
      <c r="CT657" s="110"/>
      <c r="CU657" s="110"/>
      <c r="CV657" s="110"/>
      <c r="CW657" s="110"/>
    </row>
    <row r="658" spans="1:101" x14ac:dyDescent="0.25">
      <c r="A658" s="110"/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110"/>
      <c r="AR658" s="110"/>
      <c r="AS658" s="110"/>
      <c r="AT658" s="110"/>
      <c r="AU658" s="110"/>
      <c r="AV658" s="110"/>
      <c r="AW658" s="110"/>
      <c r="AX658" s="110"/>
      <c r="AY658" s="110"/>
      <c r="AZ658" s="110"/>
      <c r="BA658" s="110"/>
      <c r="BB658" s="110"/>
      <c r="BC658" s="110"/>
      <c r="BD658" s="110"/>
      <c r="BE658" s="110"/>
      <c r="BF658" s="110"/>
      <c r="BG658" s="110"/>
      <c r="BH658" s="110"/>
      <c r="BI658" s="110"/>
      <c r="BJ658" s="110"/>
      <c r="BK658" s="110"/>
      <c r="BL658" s="110"/>
      <c r="BM658" s="110"/>
      <c r="BN658" s="110"/>
      <c r="BO658" s="110"/>
      <c r="BP658" s="110"/>
      <c r="BQ658" s="110"/>
      <c r="BR658" s="110"/>
      <c r="BS658" s="110"/>
      <c r="BT658" s="110"/>
      <c r="BU658" s="110"/>
      <c r="BV658" s="110"/>
      <c r="BW658" s="110"/>
      <c r="BX658" s="110"/>
      <c r="BY658" s="110"/>
      <c r="BZ658" s="110"/>
      <c r="CA658" s="110"/>
      <c r="CB658" s="110"/>
      <c r="CC658" s="110"/>
      <c r="CD658" s="110"/>
      <c r="CE658" s="110"/>
      <c r="CF658" s="110"/>
      <c r="CG658" s="110"/>
      <c r="CH658" s="110"/>
      <c r="CI658" s="110"/>
      <c r="CJ658" s="110"/>
      <c r="CK658" s="110"/>
      <c r="CL658" s="110"/>
      <c r="CM658" s="110"/>
      <c r="CN658" s="110"/>
      <c r="CO658" s="110"/>
      <c r="CP658" s="110"/>
      <c r="CQ658" s="110"/>
      <c r="CR658" s="110"/>
      <c r="CS658" s="110"/>
      <c r="CT658" s="110"/>
      <c r="CU658" s="110"/>
      <c r="CV658" s="110"/>
      <c r="CW658" s="110"/>
    </row>
    <row r="659" spans="1:101" x14ac:dyDescent="0.25">
      <c r="A659" s="110"/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110"/>
      <c r="AR659" s="110"/>
      <c r="AS659" s="110"/>
      <c r="AT659" s="110"/>
      <c r="AU659" s="110"/>
      <c r="AV659" s="110"/>
      <c r="AW659" s="110"/>
      <c r="AX659" s="110"/>
      <c r="AY659" s="110"/>
      <c r="AZ659" s="110"/>
      <c r="BA659" s="110"/>
      <c r="BB659" s="110"/>
      <c r="BC659" s="110"/>
      <c r="BD659" s="110"/>
      <c r="BE659" s="110"/>
      <c r="BF659" s="110"/>
      <c r="BG659" s="110"/>
      <c r="BH659" s="110"/>
      <c r="BI659" s="110"/>
      <c r="BJ659" s="110"/>
      <c r="BK659" s="110"/>
      <c r="BL659" s="110"/>
      <c r="BM659" s="110"/>
      <c r="BN659" s="110"/>
      <c r="BO659" s="110"/>
      <c r="BP659" s="110"/>
      <c r="BQ659" s="110"/>
      <c r="BR659" s="110"/>
      <c r="BS659" s="110"/>
      <c r="BT659" s="110"/>
      <c r="BU659" s="110"/>
      <c r="BV659" s="110"/>
      <c r="BW659" s="110"/>
      <c r="BX659" s="110"/>
      <c r="BY659" s="110"/>
      <c r="BZ659" s="110"/>
      <c r="CA659" s="110"/>
      <c r="CB659" s="110"/>
      <c r="CC659" s="110"/>
      <c r="CD659" s="110"/>
      <c r="CE659" s="110"/>
      <c r="CF659" s="110"/>
      <c r="CG659" s="110"/>
      <c r="CH659" s="110"/>
      <c r="CI659" s="110"/>
      <c r="CJ659" s="110"/>
      <c r="CK659" s="110"/>
      <c r="CL659" s="110"/>
      <c r="CM659" s="110"/>
      <c r="CN659" s="110"/>
      <c r="CO659" s="110"/>
      <c r="CP659" s="110"/>
      <c r="CQ659" s="110"/>
      <c r="CR659" s="110"/>
      <c r="CS659" s="110"/>
      <c r="CT659" s="110"/>
      <c r="CU659" s="110"/>
      <c r="CV659" s="110"/>
      <c r="CW659" s="110"/>
    </row>
    <row r="660" spans="1:101" x14ac:dyDescent="0.25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0"/>
      <c r="AZ660" s="110"/>
      <c r="BA660" s="110"/>
      <c r="BB660" s="110"/>
      <c r="BC660" s="110"/>
      <c r="BD660" s="110"/>
      <c r="BE660" s="110"/>
      <c r="BF660" s="110"/>
      <c r="BG660" s="110"/>
      <c r="BH660" s="110"/>
      <c r="BI660" s="110"/>
      <c r="BJ660" s="110"/>
      <c r="BK660" s="110"/>
      <c r="BL660" s="110"/>
      <c r="BM660" s="110"/>
      <c r="BN660" s="110"/>
      <c r="BO660" s="110"/>
      <c r="BP660" s="110"/>
      <c r="BQ660" s="110"/>
      <c r="BR660" s="110"/>
      <c r="BS660" s="110"/>
      <c r="BT660" s="110"/>
      <c r="BU660" s="110"/>
      <c r="BV660" s="110"/>
      <c r="BW660" s="110"/>
      <c r="BX660" s="110"/>
      <c r="BY660" s="110"/>
      <c r="BZ660" s="110"/>
      <c r="CA660" s="110"/>
      <c r="CB660" s="110"/>
      <c r="CC660" s="110"/>
      <c r="CD660" s="110"/>
      <c r="CE660" s="110"/>
      <c r="CF660" s="110"/>
      <c r="CG660" s="110"/>
      <c r="CH660" s="110"/>
      <c r="CI660" s="110"/>
      <c r="CJ660" s="110"/>
      <c r="CK660" s="110"/>
      <c r="CL660" s="110"/>
      <c r="CM660" s="110"/>
      <c r="CN660" s="110"/>
      <c r="CO660" s="110"/>
      <c r="CP660" s="110"/>
      <c r="CQ660" s="110"/>
      <c r="CR660" s="110"/>
      <c r="CS660" s="110"/>
      <c r="CT660" s="110"/>
      <c r="CU660" s="110"/>
      <c r="CV660" s="110"/>
      <c r="CW660" s="110"/>
    </row>
    <row r="661" spans="1:101" x14ac:dyDescent="0.25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110"/>
      <c r="AR661" s="110"/>
      <c r="AS661" s="110"/>
      <c r="AT661" s="110"/>
      <c r="AU661" s="110"/>
      <c r="AV661" s="110"/>
      <c r="AW661" s="110"/>
      <c r="AX661" s="110"/>
      <c r="AY661" s="110"/>
      <c r="AZ661" s="110"/>
      <c r="BA661" s="110"/>
      <c r="BB661" s="110"/>
      <c r="BC661" s="110"/>
      <c r="BD661" s="110"/>
      <c r="BE661" s="110"/>
      <c r="BF661" s="110"/>
      <c r="BG661" s="110"/>
      <c r="BH661" s="110"/>
      <c r="BI661" s="110"/>
      <c r="BJ661" s="110"/>
      <c r="BK661" s="110"/>
      <c r="BL661" s="110"/>
      <c r="BM661" s="110"/>
      <c r="BN661" s="110"/>
      <c r="BO661" s="110"/>
      <c r="BP661" s="110"/>
      <c r="BQ661" s="110"/>
      <c r="BR661" s="110"/>
      <c r="BS661" s="110"/>
      <c r="BT661" s="110"/>
      <c r="BU661" s="110"/>
      <c r="BV661" s="110"/>
      <c r="BW661" s="110"/>
      <c r="BX661" s="110"/>
      <c r="BY661" s="110"/>
      <c r="BZ661" s="110"/>
      <c r="CA661" s="110"/>
      <c r="CB661" s="110"/>
      <c r="CC661" s="110"/>
      <c r="CD661" s="110"/>
      <c r="CE661" s="110"/>
      <c r="CF661" s="110"/>
      <c r="CG661" s="110"/>
      <c r="CH661" s="110"/>
      <c r="CI661" s="110"/>
      <c r="CJ661" s="110"/>
      <c r="CK661" s="110"/>
      <c r="CL661" s="110"/>
      <c r="CM661" s="110"/>
      <c r="CN661" s="110"/>
      <c r="CO661" s="110"/>
      <c r="CP661" s="110"/>
      <c r="CQ661" s="110"/>
      <c r="CR661" s="110"/>
      <c r="CS661" s="110"/>
      <c r="CT661" s="110"/>
      <c r="CU661" s="110"/>
      <c r="CV661" s="110"/>
      <c r="CW661" s="110"/>
    </row>
    <row r="662" spans="1:101" x14ac:dyDescent="0.25">
      <c r="A662" s="110"/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110"/>
      <c r="AR662" s="110"/>
      <c r="AS662" s="110"/>
      <c r="AT662" s="110"/>
      <c r="AU662" s="110"/>
      <c r="AV662" s="110"/>
      <c r="AW662" s="110"/>
      <c r="AX662" s="110"/>
      <c r="AY662" s="110"/>
      <c r="AZ662" s="110"/>
      <c r="BA662" s="110"/>
      <c r="BB662" s="110"/>
      <c r="BC662" s="110"/>
      <c r="BD662" s="110"/>
      <c r="BE662" s="110"/>
      <c r="BF662" s="110"/>
      <c r="BG662" s="110"/>
      <c r="BH662" s="110"/>
      <c r="BI662" s="110"/>
      <c r="BJ662" s="110"/>
      <c r="BK662" s="110"/>
      <c r="BL662" s="110"/>
      <c r="BM662" s="110"/>
      <c r="BN662" s="110"/>
      <c r="BO662" s="110"/>
      <c r="BP662" s="110"/>
      <c r="BQ662" s="110"/>
      <c r="BR662" s="110"/>
      <c r="BS662" s="110"/>
      <c r="BT662" s="110"/>
      <c r="BU662" s="110"/>
      <c r="BV662" s="110"/>
      <c r="BW662" s="110"/>
      <c r="BX662" s="110"/>
      <c r="BY662" s="110"/>
      <c r="BZ662" s="110"/>
      <c r="CA662" s="110"/>
      <c r="CB662" s="110"/>
      <c r="CC662" s="110"/>
      <c r="CD662" s="110"/>
      <c r="CE662" s="110"/>
      <c r="CF662" s="110"/>
      <c r="CG662" s="110"/>
      <c r="CH662" s="110"/>
      <c r="CI662" s="110"/>
      <c r="CJ662" s="110"/>
      <c r="CK662" s="110"/>
      <c r="CL662" s="110"/>
      <c r="CM662" s="110"/>
      <c r="CN662" s="110"/>
      <c r="CO662" s="110"/>
      <c r="CP662" s="110"/>
      <c r="CQ662" s="110"/>
      <c r="CR662" s="110"/>
      <c r="CS662" s="110"/>
      <c r="CT662" s="110"/>
      <c r="CU662" s="110"/>
      <c r="CV662" s="110"/>
      <c r="CW662" s="110"/>
    </row>
    <row r="663" spans="1:101" x14ac:dyDescent="0.25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0"/>
      <c r="BB663" s="110"/>
      <c r="BC663" s="110"/>
      <c r="BD663" s="110"/>
      <c r="BE663" s="110"/>
      <c r="BF663" s="110"/>
      <c r="BG663" s="110"/>
      <c r="BH663" s="110"/>
      <c r="BI663" s="110"/>
      <c r="BJ663" s="110"/>
      <c r="BK663" s="110"/>
      <c r="BL663" s="110"/>
      <c r="BM663" s="110"/>
      <c r="BN663" s="110"/>
      <c r="BO663" s="110"/>
      <c r="BP663" s="110"/>
      <c r="BQ663" s="110"/>
      <c r="BR663" s="110"/>
      <c r="BS663" s="110"/>
      <c r="BT663" s="110"/>
      <c r="BU663" s="110"/>
      <c r="BV663" s="110"/>
      <c r="BW663" s="110"/>
      <c r="BX663" s="110"/>
      <c r="BY663" s="110"/>
      <c r="BZ663" s="110"/>
      <c r="CA663" s="110"/>
      <c r="CB663" s="110"/>
      <c r="CC663" s="110"/>
      <c r="CD663" s="110"/>
      <c r="CE663" s="110"/>
      <c r="CF663" s="110"/>
      <c r="CG663" s="110"/>
      <c r="CH663" s="110"/>
      <c r="CI663" s="110"/>
      <c r="CJ663" s="110"/>
      <c r="CK663" s="110"/>
      <c r="CL663" s="110"/>
      <c r="CM663" s="110"/>
      <c r="CN663" s="110"/>
      <c r="CO663" s="110"/>
      <c r="CP663" s="110"/>
      <c r="CQ663" s="110"/>
      <c r="CR663" s="110"/>
      <c r="CS663" s="110"/>
      <c r="CT663" s="110"/>
      <c r="CU663" s="110"/>
      <c r="CV663" s="110"/>
      <c r="CW663" s="110"/>
    </row>
    <row r="664" spans="1:101" x14ac:dyDescent="0.25">
      <c r="A664" s="110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0"/>
      <c r="AR664" s="110"/>
      <c r="AS664" s="110"/>
      <c r="AT664" s="110"/>
      <c r="AU664" s="110"/>
      <c r="AV664" s="110"/>
      <c r="AW664" s="110"/>
      <c r="AX664" s="110"/>
      <c r="AY664" s="110"/>
      <c r="AZ664" s="110"/>
      <c r="BA664" s="110"/>
      <c r="BB664" s="110"/>
      <c r="BC664" s="110"/>
      <c r="BD664" s="110"/>
      <c r="BE664" s="110"/>
      <c r="BF664" s="110"/>
      <c r="BG664" s="110"/>
      <c r="BH664" s="110"/>
      <c r="BI664" s="110"/>
      <c r="BJ664" s="110"/>
      <c r="BK664" s="110"/>
      <c r="BL664" s="110"/>
      <c r="BM664" s="110"/>
      <c r="BN664" s="110"/>
      <c r="BO664" s="110"/>
      <c r="BP664" s="110"/>
      <c r="BQ664" s="110"/>
      <c r="BR664" s="110"/>
      <c r="BS664" s="110"/>
      <c r="BT664" s="110"/>
      <c r="BU664" s="110"/>
      <c r="BV664" s="110"/>
      <c r="BW664" s="110"/>
      <c r="BX664" s="110"/>
      <c r="BY664" s="110"/>
      <c r="BZ664" s="110"/>
      <c r="CA664" s="110"/>
      <c r="CB664" s="110"/>
      <c r="CC664" s="110"/>
      <c r="CD664" s="110"/>
      <c r="CE664" s="110"/>
      <c r="CF664" s="110"/>
      <c r="CG664" s="110"/>
      <c r="CH664" s="110"/>
      <c r="CI664" s="110"/>
      <c r="CJ664" s="110"/>
      <c r="CK664" s="110"/>
      <c r="CL664" s="110"/>
      <c r="CM664" s="110"/>
      <c r="CN664" s="110"/>
      <c r="CO664" s="110"/>
      <c r="CP664" s="110"/>
      <c r="CQ664" s="110"/>
      <c r="CR664" s="110"/>
      <c r="CS664" s="110"/>
      <c r="CT664" s="110"/>
      <c r="CU664" s="110"/>
      <c r="CV664" s="110"/>
      <c r="CW664" s="110"/>
    </row>
    <row r="665" spans="1:101" x14ac:dyDescent="0.25">
      <c r="A665" s="110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110"/>
      <c r="AR665" s="110"/>
      <c r="AS665" s="110"/>
      <c r="AT665" s="110"/>
      <c r="AU665" s="110"/>
      <c r="AV665" s="110"/>
      <c r="AW665" s="110"/>
      <c r="AX665" s="110"/>
      <c r="AY665" s="110"/>
      <c r="AZ665" s="110"/>
      <c r="BA665" s="110"/>
      <c r="BB665" s="110"/>
      <c r="BC665" s="110"/>
      <c r="BD665" s="110"/>
      <c r="BE665" s="110"/>
      <c r="BF665" s="110"/>
      <c r="BG665" s="110"/>
      <c r="BH665" s="110"/>
      <c r="BI665" s="110"/>
      <c r="BJ665" s="110"/>
      <c r="BK665" s="110"/>
      <c r="BL665" s="110"/>
      <c r="BM665" s="110"/>
      <c r="BN665" s="110"/>
      <c r="BO665" s="110"/>
      <c r="BP665" s="110"/>
      <c r="BQ665" s="110"/>
      <c r="BR665" s="110"/>
      <c r="BS665" s="110"/>
      <c r="BT665" s="110"/>
      <c r="BU665" s="110"/>
      <c r="BV665" s="110"/>
      <c r="BW665" s="110"/>
      <c r="BX665" s="110"/>
      <c r="BY665" s="110"/>
      <c r="BZ665" s="110"/>
      <c r="CA665" s="110"/>
      <c r="CB665" s="110"/>
      <c r="CC665" s="110"/>
      <c r="CD665" s="110"/>
      <c r="CE665" s="110"/>
      <c r="CF665" s="110"/>
      <c r="CG665" s="110"/>
      <c r="CH665" s="110"/>
      <c r="CI665" s="110"/>
      <c r="CJ665" s="110"/>
      <c r="CK665" s="110"/>
      <c r="CL665" s="110"/>
      <c r="CM665" s="110"/>
      <c r="CN665" s="110"/>
      <c r="CO665" s="110"/>
      <c r="CP665" s="110"/>
      <c r="CQ665" s="110"/>
      <c r="CR665" s="110"/>
      <c r="CS665" s="110"/>
      <c r="CT665" s="110"/>
      <c r="CU665" s="110"/>
      <c r="CV665" s="110"/>
      <c r="CW665" s="110"/>
    </row>
    <row r="666" spans="1:101" x14ac:dyDescent="0.25">
      <c r="A666" s="110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10"/>
      <c r="AR666" s="110"/>
      <c r="AS666" s="110"/>
      <c r="AT666" s="110"/>
      <c r="AU666" s="110"/>
      <c r="AV666" s="110"/>
      <c r="AW666" s="110"/>
      <c r="AX666" s="110"/>
      <c r="AY666" s="110"/>
      <c r="AZ666" s="110"/>
      <c r="BA666" s="110"/>
      <c r="BB666" s="110"/>
      <c r="BC666" s="110"/>
      <c r="BD666" s="110"/>
      <c r="BE666" s="110"/>
      <c r="BF666" s="110"/>
      <c r="BG666" s="110"/>
      <c r="BH666" s="110"/>
      <c r="BI666" s="110"/>
      <c r="BJ666" s="110"/>
      <c r="BK666" s="110"/>
      <c r="BL666" s="110"/>
      <c r="BM666" s="110"/>
      <c r="BN666" s="110"/>
      <c r="BO666" s="110"/>
      <c r="BP666" s="110"/>
      <c r="BQ666" s="110"/>
      <c r="BR666" s="110"/>
      <c r="BS666" s="110"/>
      <c r="BT666" s="110"/>
      <c r="BU666" s="110"/>
      <c r="BV666" s="110"/>
      <c r="BW666" s="110"/>
      <c r="BX666" s="110"/>
      <c r="BY666" s="110"/>
      <c r="BZ666" s="110"/>
      <c r="CA666" s="110"/>
      <c r="CB666" s="110"/>
      <c r="CC666" s="110"/>
      <c r="CD666" s="110"/>
      <c r="CE666" s="110"/>
      <c r="CF666" s="110"/>
      <c r="CG666" s="110"/>
      <c r="CH666" s="110"/>
      <c r="CI666" s="110"/>
      <c r="CJ666" s="110"/>
      <c r="CK666" s="110"/>
      <c r="CL666" s="110"/>
      <c r="CM666" s="110"/>
      <c r="CN666" s="110"/>
      <c r="CO666" s="110"/>
      <c r="CP666" s="110"/>
      <c r="CQ666" s="110"/>
      <c r="CR666" s="110"/>
      <c r="CS666" s="110"/>
      <c r="CT666" s="110"/>
      <c r="CU666" s="110"/>
      <c r="CV666" s="110"/>
      <c r="CW666" s="110"/>
    </row>
    <row r="667" spans="1:101" x14ac:dyDescent="0.25">
      <c r="A667" s="110"/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  <c r="AL667" s="110"/>
      <c r="AM667" s="110"/>
      <c r="AN667" s="110"/>
      <c r="AO667" s="110"/>
      <c r="AP667" s="110"/>
      <c r="AQ667" s="110"/>
      <c r="AR667" s="110"/>
      <c r="AS667" s="110"/>
      <c r="AT667" s="110"/>
      <c r="AU667" s="110"/>
      <c r="AV667" s="110"/>
      <c r="AW667" s="110"/>
      <c r="AX667" s="110"/>
      <c r="AY667" s="110"/>
      <c r="AZ667" s="110"/>
      <c r="BA667" s="110"/>
      <c r="BB667" s="110"/>
      <c r="BC667" s="110"/>
      <c r="BD667" s="110"/>
      <c r="BE667" s="110"/>
      <c r="BF667" s="110"/>
      <c r="BG667" s="110"/>
      <c r="BH667" s="110"/>
      <c r="BI667" s="110"/>
      <c r="BJ667" s="110"/>
      <c r="BK667" s="110"/>
      <c r="BL667" s="110"/>
      <c r="BM667" s="110"/>
      <c r="BN667" s="110"/>
      <c r="BO667" s="110"/>
      <c r="BP667" s="110"/>
      <c r="BQ667" s="110"/>
      <c r="BR667" s="110"/>
      <c r="BS667" s="110"/>
      <c r="BT667" s="110"/>
      <c r="BU667" s="110"/>
      <c r="BV667" s="110"/>
      <c r="BW667" s="110"/>
      <c r="BX667" s="110"/>
      <c r="BY667" s="110"/>
      <c r="BZ667" s="110"/>
      <c r="CA667" s="110"/>
      <c r="CB667" s="110"/>
      <c r="CC667" s="110"/>
      <c r="CD667" s="110"/>
      <c r="CE667" s="110"/>
      <c r="CF667" s="110"/>
      <c r="CG667" s="110"/>
      <c r="CH667" s="110"/>
      <c r="CI667" s="110"/>
      <c r="CJ667" s="110"/>
      <c r="CK667" s="110"/>
      <c r="CL667" s="110"/>
      <c r="CM667" s="110"/>
      <c r="CN667" s="110"/>
      <c r="CO667" s="110"/>
      <c r="CP667" s="110"/>
      <c r="CQ667" s="110"/>
      <c r="CR667" s="110"/>
      <c r="CS667" s="110"/>
      <c r="CT667" s="110"/>
      <c r="CU667" s="110"/>
      <c r="CV667" s="110"/>
      <c r="CW667" s="110"/>
    </row>
    <row r="668" spans="1:101" x14ac:dyDescent="0.25">
      <c r="A668" s="110"/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  <c r="BD668" s="110"/>
      <c r="BE668" s="110"/>
      <c r="BF668" s="110"/>
      <c r="BG668" s="110"/>
      <c r="BH668" s="110"/>
      <c r="BI668" s="110"/>
      <c r="BJ668" s="110"/>
      <c r="BK668" s="110"/>
      <c r="BL668" s="110"/>
      <c r="BM668" s="110"/>
      <c r="BN668" s="110"/>
      <c r="BO668" s="110"/>
      <c r="BP668" s="110"/>
      <c r="BQ668" s="110"/>
      <c r="BR668" s="110"/>
      <c r="BS668" s="110"/>
      <c r="BT668" s="110"/>
      <c r="BU668" s="110"/>
      <c r="BV668" s="110"/>
      <c r="BW668" s="110"/>
      <c r="BX668" s="110"/>
      <c r="BY668" s="110"/>
      <c r="BZ668" s="110"/>
      <c r="CA668" s="110"/>
      <c r="CB668" s="110"/>
      <c r="CC668" s="110"/>
      <c r="CD668" s="110"/>
      <c r="CE668" s="110"/>
      <c r="CF668" s="110"/>
      <c r="CG668" s="110"/>
      <c r="CH668" s="110"/>
      <c r="CI668" s="110"/>
      <c r="CJ668" s="110"/>
      <c r="CK668" s="110"/>
      <c r="CL668" s="110"/>
      <c r="CM668" s="110"/>
      <c r="CN668" s="110"/>
      <c r="CO668" s="110"/>
      <c r="CP668" s="110"/>
      <c r="CQ668" s="110"/>
      <c r="CR668" s="110"/>
      <c r="CS668" s="110"/>
      <c r="CT668" s="110"/>
      <c r="CU668" s="110"/>
      <c r="CV668" s="110"/>
      <c r="CW668" s="110"/>
    </row>
    <row r="669" spans="1:101" x14ac:dyDescent="0.25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  <c r="BD669" s="110"/>
      <c r="BE669" s="110"/>
      <c r="BF669" s="110"/>
      <c r="BG669" s="110"/>
      <c r="BH669" s="110"/>
      <c r="BI669" s="110"/>
      <c r="BJ669" s="110"/>
      <c r="BK669" s="110"/>
      <c r="BL669" s="110"/>
      <c r="BM669" s="110"/>
      <c r="BN669" s="110"/>
      <c r="BO669" s="110"/>
      <c r="BP669" s="110"/>
      <c r="BQ669" s="110"/>
      <c r="BR669" s="110"/>
      <c r="BS669" s="110"/>
      <c r="BT669" s="110"/>
      <c r="BU669" s="110"/>
      <c r="BV669" s="110"/>
      <c r="BW669" s="110"/>
      <c r="BX669" s="110"/>
      <c r="BY669" s="110"/>
      <c r="BZ669" s="110"/>
      <c r="CA669" s="110"/>
      <c r="CB669" s="110"/>
      <c r="CC669" s="110"/>
      <c r="CD669" s="110"/>
      <c r="CE669" s="110"/>
      <c r="CF669" s="110"/>
      <c r="CG669" s="110"/>
      <c r="CH669" s="110"/>
      <c r="CI669" s="110"/>
      <c r="CJ669" s="110"/>
      <c r="CK669" s="110"/>
      <c r="CL669" s="110"/>
      <c r="CM669" s="110"/>
      <c r="CN669" s="110"/>
      <c r="CO669" s="110"/>
      <c r="CP669" s="110"/>
      <c r="CQ669" s="110"/>
      <c r="CR669" s="110"/>
      <c r="CS669" s="110"/>
      <c r="CT669" s="110"/>
      <c r="CU669" s="110"/>
      <c r="CV669" s="110"/>
      <c r="CW669" s="110"/>
    </row>
    <row r="670" spans="1:101" x14ac:dyDescent="0.25">
      <c r="A670" s="110"/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  <c r="BD670" s="110"/>
      <c r="BE670" s="110"/>
      <c r="BF670" s="110"/>
      <c r="BG670" s="110"/>
      <c r="BH670" s="110"/>
      <c r="BI670" s="110"/>
      <c r="BJ670" s="110"/>
      <c r="BK670" s="110"/>
      <c r="BL670" s="110"/>
      <c r="BM670" s="110"/>
      <c r="BN670" s="110"/>
      <c r="BO670" s="110"/>
      <c r="BP670" s="110"/>
      <c r="BQ670" s="110"/>
      <c r="BR670" s="110"/>
      <c r="BS670" s="110"/>
      <c r="BT670" s="110"/>
      <c r="BU670" s="110"/>
      <c r="BV670" s="110"/>
      <c r="BW670" s="110"/>
      <c r="BX670" s="110"/>
      <c r="BY670" s="110"/>
      <c r="BZ670" s="110"/>
      <c r="CA670" s="110"/>
      <c r="CB670" s="110"/>
      <c r="CC670" s="110"/>
      <c r="CD670" s="110"/>
      <c r="CE670" s="110"/>
      <c r="CF670" s="110"/>
      <c r="CG670" s="110"/>
      <c r="CH670" s="110"/>
      <c r="CI670" s="110"/>
      <c r="CJ670" s="110"/>
      <c r="CK670" s="110"/>
      <c r="CL670" s="110"/>
      <c r="CM670" s="110"/>
      <c r="CN670" s="110"/>
      <c r="CO670" s="110"/>
      <c r="CP670" s="110"/>
      <c r="CQ670" s="110"/>
      <c r="CR670" s="110"/>
      <c r="CS670" s="110"/>
      <c r="CT670" s="110"/>
      <c r="CU670" s="110"/>
      <c r="CV670" s="110"/>
      <c r="CW670" s="110"/>
    </row>
    <row r="671" spans="1:101" x14ac:dyDescent="0.25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  <c r="BD671" s="110"/>
      <c r="BE671" s="110"/>
      <c r="BF671" s="110"/>
      <c r="BG671" s="110"/>
      <c r="BH671" s="110"/>
      <c r="BI671" s="110"/>
      <c r="BJ671" s="110"/>
      <c r="BK671" s="110"/>
      <c r="BL671" s="110"/>
      <c r="BM671" s="110"/>
      <c r="BN671" s="110"/>
      <c r="BO671" s="110"/>
      <c r="BP671" s="110"/>
      <c r="BQ671" s="110"/>
      <c r="BR671" s="110"/>
      <c r="BS671" s="110"/>
      <c r="BT671" s="110"/>
      <c r="BU671" s="110"/>
      <c r="BV671" s="110"/>
      <c r="BW671" s="110"/>
      <c r="BX671" s="110"/>
      <c r="BY671" s="110"/>
      <c r="BZ671" s="110"/>
      <c r="CA671" s="110"/>
      <c r="CB671" s="110"/>
      <c r="CC671" s="110"/>
      <c r="CD671" s="110"/>
      <c r="CE671" s="110"/>
      <c r="CF671" s="110"/>
      <c r="CG671" s="110"/>
      <c r="CH671" s="110"/>
      <c r="CI671" s="110"/>
      <c r="CJ671" s="110"/>
      <c r="CK671" s="110"/>
      <c r="CL671" s="110"/>
      <c r="CM671" s="110"/>
      <c r="CN671" s="110"/>
      <c r="CO671" s="110"/>
      <c r="CP671" s="110"/>
      <c r="CQ671" s="110"/>
      <c r="CR671" s="110"/>
      <c r="CS671" s="110"/>
      <c r="CT671" s="110"/>
      <c r="CU671" s="110"/>
      <c r="CV671" s="110"/>
      <c r="CW671" s="110"/>
    </row>
    <row r="672" spans="1:101" x14ac:dyDescent="0.25">
      <c r="A672" s="110"/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  <c r="BD672" s="110"/>
      <c r="BE672" s="110"/>
      <c r="BF672" s="110"/>
      <c r="BG672" s="110"/>
      <c r="BH672" s="110"/>
      <c r="BI672" s="110"/>
      <c r="BJ672" s="110"/>
      <c r="BK672" s="110"/>
      <c r="BL672" s="110"/>
      <c r="BM672" s="110"/>
      <c r="BN672" s="110"/>
      <c r="BO672" s="110"/>
      <c r="BP672" s="110"/>
      <c r="BQ672" s="110"/>
      <c r="BR672" s="110"/>
      <c r="BS672" s="110"/>
      <c r="BT672" s="110"/>
      <c r="BU672" s="110"/>
      <c r="BV672" s="110"/>
      <c r="BW672" s="110"/>
      <c r="BX672" s="110"/>
      <c r="BY672" s="110"/>
      <c r="BZ672" s="110"/>
      <c r="CA672" s="110"/>
      <c r="CB672" s="110"/>
      <c r="CC672" s="110"/>
      <c r="CD672" s="110"/>
      <c r="CE672" s="110"/>
      <c r="CF672" s="110"/>
      <c r="CG672" s="110"/>
      <c r="CH672" s="110"/>
      <c r="CI672" s="110"/>
      <c r="CJ672" s="110"/>
      <c r="CK672" s="110"/>
      <c r="CL672" s="110"/>
      <c r="CM672" s="110"/>
      <c r="CN672" s="110"/>
      <c r="CO672" s="110"/>
      <c r="CP672" s="110"/>
      <c r="CQ672" s="110"/>
      <c r="CR672" s="110"/>
      <c r="CS672" s="110"/>
      <c r="CT672" s="110"/>
      <c r="CU672" s="110"/>
      <c r="CV672" s="110"/>
      <c r="CW672" s="110"/>
    </row>
    <row r="673" spans="1:101" x14ac:dyDescent="0.25">
      <c r="A673" s="110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  <c r="BD673" s="110"/>
      <c r="BE673" s="110"/>
      <c r="BF673" s="110"/>
      <c r="BG673" s="110"/>
      <c r="BH673" s="110"/>
      <c r="BI673" s="110"/>
      <c r="BJ673" s="110"/>
      <c r="BK673" s="110"/>
      <c r="BL673" s="110"/>
      <c r="BM673" s="110"/>
      <c r="BN673" s="110"/>
      <c r="BO673" s="110"/>
      <c r="BP673" s="110"/>
      <c r="BQ673" s="110"/>
      <c r="BR673" s="110"/>
      <c r="BS673" s="110"/>
      <c r="BT673" s="110"/>
      <c r="BU673" s="110"/>
      <c r="BV673" s="110"/>
      <c r="BW673" s="110"/>
      <c r="BX673" s="110"/>
      <c r="BY673" s="110"/>
      <c r="BZ673" s="110"/>
      <c r="CA673" s="110"/>
      <c r="CB673" s="110"/>
      <c r="CC673" s="110"/>
      <c r="CD673" s="110"/>
      <c r="CE673" s="110"/>
      <c r="CF673" s="110"/>
      <c r="CG673" s="110"/>
      <c r="CH673" s="110"/>
      <c r="CI673" s="110"/>
      <c r="CJ673" s="110"/>
      <c r="CK673" s="110"/>
      <c r="CL673" s="110"/>
      <c r="CM673" s="110"/>
      <c r="CN673" s="110"/>
      <c r="CO673" s="110"/>
      <c r="CP673" s="110"/>
      <c r="CQ673" s="110"/>
      <c r="CR673" s="110"/>
      <c r="CS673" s="110"/>
      <c r="CT673" s="110"/>
      <c r="CU673" s="110"/>
      <c r="CV673" s="110"/>
      <c r="CW673" s="110"/>
    </row>
    <row r="674" spans="1:101" x14ac:dyDescent="0.25">
      <c r="A674" s="110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  <c r="BD674" s="110"/>
      <c r="BE674" s="110"/>
      <c r="BF674" s="110"/>
      <c r="BG674" s="110"/>
      <c r="BH674" s="110"/>
      <c r="BI674" s="110"/>
      <c r="BJ674" s="110"/>
      <c r="BK674" s="110"/>
      <c r="BL674" s="110"/>
      <c r="BM674" s="110"/>
      <c r="BN674" s="110"/>
      <c r="BO674" s="110"/>
      <c r="BP674" s="110"/>
      <c r="BQ674" s="110"/>
      <c r="BR674" s="110"/>
      <c r="BS674" s="110"/>
      <c r="BT674" s="110"/>
      <c r="BU674" s="110"/>
      <c r="BV674" s="110"/>
      <c r="BW674" s="110"/>
      <c r="BX674" s="110"/>
      <c r="BY674" s="110"/>
      <c r="BZ674" s="110"/>
      <c r="CA674" s="110"/>
      <c r="CB674" s="110"/>
      <c r="CC674" s="110"/>
      <c r="CD674" s="110"/>
      <c r="CE674" s="110"/>
      <c r="CF674" s="110"/>
      <c r="CG674" s="110"/>
      <c r="CH674" s="110"/>
      <c r="CI674" s="110"/>
      <c r="CJ674" s="110"/>
      <c r="CK674" s="110"/>
      <c r="CL674" s="110"/>
      <c r="CM674" s="110"/>
      <c r="CN674" s="110"/>
      <c r="CO674" s="110"/>
      <c r="CP674" s="110"/>
      <c r="CQ674" s="110"/>
      <c r="CR674" s="110"/>
      <c r="CS674" s="110"/>
      <c r="CT674" s="110"/>
      <c r="CU674" s="110"/>
      <c r="CV674" s="110"/>
      <c r="CW674" s="110"/>
    </row>
    <row r="675" spans="1:101" x14ac:dyDescent="0.25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  <c r="BD675" s="110"/>
      <c r="BE675" s="110"/>
      <c r="BF675" s="110"/>
      <c r="BG675" s="110"/>
      <c r="BH675" s="110"/>
      <c r="BI675" s="110"/>
      <c r="BJ675" s="110"/>
      <c r="BK675" s="110"/>
      <c r="BL675" s="110"/>
      <c r="BM675" s="110"/>
      <c r="BN675" s="110"/>
      <c r="BO675" s="110"/>
      <c r="BP675" s="110"/>
      <c r="BQ675" s="110"/>
      <c r="BR675" s="110"/>
      <c r="BS675" s="110"/>
      <c r="BT675" s="110"/>
      <c r="BU675" s="110"/>
      <c r="BV675" s="110"/>
      <c r="BW675" s="110"/>
      <c r="BX675" s="110"/>
      <c r="BY675" s="110"/>
      <c r="BZ675" s="110"/>
      <c r="CA675" s="110"/>
      <c r="CB675" s="110"/>
      <c r="CC675" s="110"/>
      <c r="CD675" s="110"/>
      <c r="CE675" s="110"/>
      <c r="CF675" s="110"/>
      <c r="CG675" s="110"/>
      <c r="CH675" s="110"/>
      <c r="CI675" s="110"/>
      <c r="CJ675" s="110"/>
      <c r="CK675" s="110"/>
      <c r="CL675" s="110"/>
      <c r="CM675" s="110"/>
      <c r="CN675" s="110"/>
      <c r="CO675" s="110"/>
      <c r="CP675" s="110"/>
      <c r="CQ675" s="110"/>
      <c r="CR675" s="110"/>
      <c r="CS675" s="110"/>
      <c r="CT675" s="110"/>
      <c r="CU675" s="110"/>
      <c r="CV675" s="110"/>
      <c r="CW675" s="110"/>
    </row>
    <row r="676" spans="1:101" x14ac:dyDescent="0.25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  <c r="BD676" s="110"/>
      <c r="BE676" s="110"/>
      <c r="BF676" s="110"/>
      <c r="BG676" s="110"/>
      <c r="BH676" s="110"/>
      <c r="BI676" s="110"/>
      <c r="BJ676" s="110"/>
      <c r="BK676" s="110"/>
      <c r="BL676" s="110"/>
      <c r="BM676" s="110"/>
      <c r="BN676" s="110"/>
      <c r="BO676" s="110"/>
      <c r="BP676" s="110"/>
      <c r="BQ676" s="110"/>
      <c r="BR676" s="110"/>
      <c r="BS676" s="110"/>
      <c r="BT676" s="110"/>
      <c r="BU676" s="110"/>
      <c r="BV676" s="110"/>
      <c r="BW676" s="110"/>
      <c r="BX676" s="110"/>
      <c r="BY676" s="110"/>
      <c r="BZ676" s="110"/>
      <c r="CA676" s="110"/>
      <c r="CB676" s="110"/>
      <c r="CC676" s="110"/>
      <c r="CD676" s="110"/>
      <c r="CE676" s="110"/>
      <c r="CF676" s="110"/>
      <c r="CG676" s="110"/>
      <c r="CH676" s="110"/>
      <c r="CI676" s="110"/>
      <c r="CJ676" s="110"/>
      <c r="CK676" s="110"/>
      <c r="CL676" s="110"/>
      <c r="CM676" s="110"/>
      <c r="CN676" s="110"/>
      <c r="CO676" s="110"/>
      <c r="CP676" s="110"/>
      <c r="CQ676" s="110"/>
      <c r="CR676" s="110"/>
      <c r="CS676" s="110"/>
      <c r="CT676" s="110"/>
      <c r="CU676" s="110"/>
      <c r="CV676" s="110"/>
      <c r="CW676" s="110"/>
    </row>
    <row r="677" spans="1:101" x14ac:dyDescent="0.25">
      <c r="A677" s="110"/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  <c r="BD677" s="110"/>
      <c r="BE677" s="110"/>
      <c r="BF677" s="110"/>
      <c r="BG677" s="110"/>
      <c r="BH677" s="110"/>
      <c r="BI677" s="110"/>
      <c r="BJ677" s="110"/>
      <c r="BK677" s="110"/>
      <c r="BL677" s="110"/>
      <c r="BM677" s="110"/>
      <c r="BN677" s="110"/>
      <c r="BO677" s="110"/>
      <c r="BP677" s="110"/>
      <c r="BQ677" s="110"/>
      <c r="BR677" s="110"/>
      <c r="BS677" s="110"/>
      <c r="BT677" s="110"/>
      <c r="BU677" s="110"/>
      <c r="BV677" s="110"/>
      <c r="BW677" s="110"/>
      <c r="BX677" s="110"/>
      <c r="BY677" s="110"/>
      <c r="BZ677" s="110"/>
      <c r="CA677" s="110"/>
      <c r="CB677" s="110"/>
      <c r="CC677" s="110"/>
      <c r="CD677" s="110"/>
      <c r="CE677" s="110"/>
      <c r="CF677" s="110"/>
      <c r="CG677" s="110"/>
      <c r="CH677" s="110"/>
      <c r="CI677" s="110"/>
      <c r="CJ677" s="110"/>
      <c r="CK677" s="110"/>
      <c r="CL677" s="110"/>
      <c r="CM677" s="110"/>
      <c r="CN677" s="110"/>
      <c r="CO677" s="110"/>
      <c r="CP677" s="110"/>
      <c r="CQ677" s="110"/>
      <c r="CR677" s="110"/>
      <c r="CS677" s="110"/>
      <c r="CT677" s="110"/>
      <c r="CU677" s="110"/>
      <c r="CV677" s="110"/>
      <c r="CW677" s="110"/>
    </row>
    <row r="678" spans="1:101" x14ac:dyDescent="0.25">
      <c r="A678" s="110"/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  <c r="BD678" s="110"/>
      <c r="BE678" s="110"/>
      <c r="BF678" s="110"/>
      <c r="BG678" s="110"/>
      <c r="BH678" s="110"/>
      <c r="BI678" s="110"/>
      <c r="BJ678" s="110"/>
      <c r="BK678" s="110"/>
      <c r="BL678" s="110"/>
      <c r="BM678" s="110"/>
      <c r="BN678" s="110"/>
      <c r="BO678" s="110"/>
      <c r="BP678" s="110"/>
      <c r="BQ678" s="110"/>
      <c r="BR678" s="110"/>
      <c r="BS678" s="110"/>
      <c r="BT678" s="110"/>
      <c r="BU678" s="110"/>
      <c r="BV678" s="110"/>
      <c r="BW678" s="110"/>
      <c r="BX678" s="110"/>
      <c r="BY678" s="110"/>
      <c r="BZ678" s="110"/>
      <c r="CA678" s="110"/>
      <c r="CB678" s="110"/>
      <c r="CC678" s="110"/>
      <c r="CD678" s="110"/>
      <c r="CE678" s="110"/>
      <c r="CF678" s="110"/>
      <c r="CG678" s="110"/>
      <c r="CH678" s="110"/>
      <c r="CI678" s="110"/>
      <c r="CJ678" s="110"/>
      <c r="CK678" s="110"/>
      <c r="CL678" s="110"/>
      <c r="CM678" s="110"/>
      <c r="CN678" s="110"/>
      <c r="CO678" s="110"/>
      <c r="CP678" s="110"/>
      <c r="CQ678" s="110"/>
      <c r="CR678" s="110"/>
      <c r="CS678" s="110"/>
      <c r="CT678" s="110"/>
      <c r="CU678" s="110"/>
      <c r="CV678" s="110"/>
      <c r="CW678" s="110"/>
    </row>
    <row r="679" spans="1:101" x14ac:dyDescent="0.25">
      <c r="A679" s="110"/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  <c r="BD679" s="110"/>
      <c r="BE679" s="110"/>
      <c r="BF679" s="110"/>
      <c r="BG679" s="110"/>
      <c r="BH679" s="110"/>
      <c r="BI679" s="110"/>
      <c r="BJ679" s="110"/>
      <c r="BK679" s="110"/>
      <c r="BL679" s="110"/>
      <c r="BM679" s="110"/>
      <c r="BN679" s="110"/>
      <c r="BO679" s="110"/>
      <c r="BP679" s="110"/>
      <c r="BQ679" s="110"/>
      <c r="BR679" s="110"/>
      <c r="BS679" s="110"/>
      <c r="BT679" s="110"/>
      <c r="BU679" s="110"/>
      <c r="BV679" s="110"/>
      <c r="BW679" s="110"/>
      <c r="BX679" s="110"/>
      <c r="BY679" s="110"/>
      <c r="BZ679" s="110"/>
      <c r="CA679" s="110"/>
      <c r="CB679" s="110"/>
      <c r="CC679" s="110"/>
      <c r="CD679" s="110"/>
      <c r="CE679" s="110"/>
      <c r="CF679" s="110"/>
      <c r="CG679" s="110"/>
      <c r="CH679" s="110"/>
      <c r="CI679" s="110"/>
      <c r="CJ679" s="110"/>
      <c r="CK679" s="110"/>
      <c r="CL679" s="110"/>
      <c r="CM679" s="110"/>
      <c r="CN679" s="110"/>
      <c r="CO679" s="110"/>
      <c r="CP679" s="110"/>
      <c r="CQ679" s="110"/>
      <c r="CR679" s="110"/>
      <c r="CS679" s="110"/>
      <c r="CT679" s="110"/>
      <c r="CU679" s="110"/>
      <c r="CV679" s="110"/>
      <c r="CW679" s="110"/>
    </row>
    <row r="680" spans="1:101" x14ac:dyDescent="0.25">
      <c r="A680" s="110"/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  <c r="BD680" s="110"/>
      <c r="BE680" s="110"/>
      <c r="BF680" s="110"/>
      <c r="BG680" s="110"/>
      <c r="BH680" s="110"/>
      <c r="BI680" s="110"/>
      <c r="BJ680" s="110"/>
      <c r="BK680" s="110"/>
      <c r="BL680" s="110"/>
      <c r="BM680" s="110"/>
      <c r="BN680" s="110"/>
      <c r="BO680" s="110"/>
      <c r="BP680" s="110"/>
      <c r="BQ680" s="110"/>
      <c r="BR680" s="110"/>
      <c r="BS680" s="110"/>
      <c r="BT680" s="110"/>
      <c r="BU680" s="110"/>
      <c r="BV680" s="110"/>
      <c r="BW680" s="110"/>
      <c r="BX680" s="110"/>
      <c r="BY680" s="110"/>
      <c r="BZ680" s="110"/>
      <c r="CA680" s="110"/>
      <c r="CB680" s="110"/>
      <c r="CC680" s="110"/>
      <c r="CD680" s="110"/>
      <c r="CE680" s="110"/>
      <c r="CF680" s="110"/>
      <c r="CG680" s="110"/>
      <c r="CH680" s="110"/>
      <c r="CI680" s="110"/>
      <c r="CJ680" s="110"/>
      <c r="CK680" s="110"/>
      <c r="CL680" s="110"/>
      <c r="CM680" s="110"/>
      <c r="CN680" s="110"/>
      <c r="CO680" s="110"/>
      <c r="CP680" s="110"/>
      <c r="CQ680" s="110"/>
      <c r="CR680" s="110"/>
      <c r="CS680" s="110"/>
      <c r="CT680" s="110"/>
      <c r="CU680" s="110"/>
      <c r="CV680" s="110"/>
      <c r="CW680" s="110"/>
    </row>
    <row r="681" spans="1:101" x14ac:dyDescent="0.25">
      <c r="A681" s="110"/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  <c r="BD681" s="110"/>
      <c r="BE681" s="110"/>
      <c r="BF681" s="110"/>
      <c r="BG681" s="110"/>
      <c r="BH681" s="110"/>
      <c r="BI681" s="110"/>
      <c r="BJ681" s="110"/>
      <c r="BK681" s="110"/>
      <c r="BL681" s="110"/>
      <c r="BM681" s="110"/>
      <c r="BN681" s="110"/>
      <c r="BO681" s="110"/>
      <c r="BP681" s="110"/>
      <c r="BQ681" s="110"/>
      <c r="BR681" s="110"/>
      <c r="BS681" s="110"/>
      <c r="BT681" s="110"/>
      <c r="BU681" s="110"/>
      <c r="BV681" s="110"/>
      <c r="BW681" s="110"/>
      <c r="BX681" s="110"/>
      <c r="BY681" s="110"/>
      <c r="BZ681" s="110"/>
      <c r="CA681" s="110"/>
      <c r="CB681" s="110"/>
      <c r="CC681" s="110"/>
      <c r="CD681" s="110"/>
      <c r="CE681" s="110"/>
      <c r="CF681" s="110"/>
      <c r="CG681" s="110"/>
      <c r="CH681" s="110"/>
      <c r="CI681" s="110"/>
      <c r="CJ681" s="110"/>
      <c r="CK681" s="110"/>
      <c r="CL681" s="110"/>
      <c r="CM681" s="110"/>
      <c r="CN681" s="110"/>
      <c r="CO681" s="110"/>
      <c r="CP681" s="110"/>
      <c r="CQ681" s="110"/>
      <c r="CR681" s="110"/>
      <c r="CS681" s="110"/>
      <c r="CT681" s="110"/>
      <c r="CU681" s="110"/>
      <c r="CV681" s="110"/>
      <c r="CW681" s="110"/>
    </row>
    <row r="682" spans="1:101" x14ac:dyDescent="0.25">
      <c r="A682" s="110"/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  <c r="BD682" s="110"/>
      <c r="BE682" s="110"/>
      <c r="BF682" s="110"/>
      <c r="BG682" s="110"/>
      <c r="BH682" s="110"/>
      <c r="BI682" s="110"/>
      <c r="BJ682" s="110"/>
      <c r="BK682" s="110"/>
      <c r="BL682" s="110"/>
      <c r="BM682" s="110"/>
      <c r="BN682" s="110"/>
      <c r="BO682" s="110"/>
      <c r="BP682" s="110"/>
      <c r="BQ682" s="110"/>
      <c r="BR682" s="110"/>
      <c r="BS682" s="110"/>
      <c r="BT682" s="110"/>
      <c r="BU682" s="110"/>
      <c r="BV682" s="110"/>
      <c r="BW682" s="110"/>
      <c r="BX682" s="110"/>
      <c r="BY682" s="110"/>
      <c r="BZ682" s="110"/>
      <c r="CA682" s="110"/>
      <c r="CB682" s="110"/>
      <c r="CC682" s="110"/>
      <c r="CD682" s="110"/>
      <c r="CE682" s="110"/>
      <c r="CF682" s="110"/>
      <c r="CG682" s="110"/>
      <c r="CH682" s="110"/>
      <c r="CI682" s="110"/>
      <c r="CJ682" s="110"/>
      <c r="CK682" s="110"/>
      <c r="CL682" s="110"/>
      <c r="CM682" s="110"/>
      <c r="CN682" s="110"/>
      <c r="CO682" s="110"/>
      <c r="CP682" s="110"/>
      <c r="CQ682" s="110"/>
      <c r="CR682" s="110"/>
      <c r="CS682" s="110"/>
      <c r="CT682" s="110"/>
      <c r="CU682" s="110"/>
      <c r="CV682" s="110"/>
      <c r="CW682" s="110"/>
    </row>
    <row r="683" spans="1:101" x14ac:dyDescent="0.25">
      <c r="A683" s="110"/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  <c r="BD683" s="110"/>
      <c r="BE683" s="110"/>
      <c r="BF683" s="110"/>
      <c r="BG683" s="110"/>
      <c r="BH683" s="110"/>
      <c r="BI683" s="110"/>
      <c r="BJ683" s="110"/>
      <c r="BK683" s="110"/>
      <c r="BL683" s="110"/>
      <c r="BM683" s="110"/>
      <c r="BN683" s="110"/>
      <c r="BO683" s="110"/>
      <c r="BP683" s="110"/>
      <c r="BQ683" s="110"/>
      <c r="BR683" s="110"/>
      <c r="BS683" s="110"/>
      <c r="BT683" s="110"/>
      <c r="BU683" s="110"/>
      <c r="BV683" s="110"/>
      <c r="BW683" s="110"/>
      <c r="BX683" s="110"/>
      <c r="BY683" s="110"/>
      <c r="BZ683" s="110"/>
      <c r="CA683" s="110"/>
      <c r="CB683" s="110"/>
      <c r="CC683" s="110"/>
      <c r="CD683" s="110"/>
      <c r="CE683" s="110"/>
      <c r="CF683" s="110"/>
      <c r="CG683" s="110"/>
      <c r="CH683" s="110"/>
      <c r="CI683" s="110"/>
      <c r="CJ683" s="110"/>
      <c r="CK683" s="110"/>
      <c r="CL683" s="110"/>
      <c r="CM683" s="110"/>
      <c r="CN683" s="110"/>
      <c r="CO683" s="110"/>
      <c r="CP683" s="110"/>
      <c r="CQ683" s="110"/>
      <c r="CR683" s="110"/>
      <c r="CS683" s="110"/>
      <c r="CT683" s="110"/>
      <c r="CU683" s="110"/>
      <c r="CV683" s="110"/>
      <c r="CW683" s="110"/>
    </row>
    <row r="684" spans="1:101" x14ac:dyDescent="0.25">
      <c r="A684" s="110"/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  <c r="BD684" s="110"/>
      <c r="BE684" s="110"/>
      <c r="BF684" s="110"/>
      <c r="BG684" s="110"/>
      <c r="BH684" s="110"/>
      <c r="BI684" s="110"/>
      <c r="BJ684" s="110"/>
      <c r="BK684" s="110"/>
      <c r="BL684" s="110"/>
      <c r="BM684" s="110"/>
      <c r="BN684" s="110"/>
      <c r="BO684" s="110"/>
      <c r="BP684" s="110"/>
      <c r="BQ684" s="110"/>
      <c r="BR684" s="110"/>
      <c r="BS684" s="110"/>
      <c r="BT684" s="110"/>
      <c r="BU684" s="110"/>
      <c r="BV684" s="110"/>
      <c r="BW684" s="110"/>
      <c r="BX684" s="110"/>
      <c r="BY684" s="110"/>
      <c r="BZ684" s="110"/>
      <c r="CA684" s="110"/>
      <c r="CB684" s="110"/>
      <c r="CC684" s="110"/>
      <c r="CD684" s="110"/>
      <c r="CE684" s="110"/>
      <c r="CF684" s="110"/>
      <c r="CG684" s="110"/>
      <c r="CH684" s="110"/>
      <c r="CI684" s="110"/>
      <c r="CJ684" s="110"/>
      <c r="CK684" s="110"/>
      <c r="CL684" s="110"/>
      <c r="CM684" s="110"/>
      <c r="CN684" s="110"/>
      <c r="CO684" s="110"/>
      <c r="CP684" s="110"/>
      <c r="CQ684" s="110"/>
      <c r="CR684" s="110"/>
      <c r="CS684" s="110"/>
      <c r="CT684" s="110"/>
      <c r="CU684" s="110"/>
      <c r="CV684" s="110"/>
      <c r="CW684" s="110"/>
    </row>
    <row r="685" spans="1:101" x14ac:dyDescent="0.25">
      <c r="A685" s="110"/>
      <c r="B685" s="110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  <c r="BD685" s="110"/>
      <c r="BE685" s="110"/>
      <c r="BF685" s="110"/>
      <c r="BG685" s="110"/>
      <c r="BH685" s="110"/>
      <c r="BI685" s="110"/>
      <c r="BJ685" s="110"/>
      <c r="BK685" s="110"/>
      <c r="BL685" s="110"/>
      <c r="BM685" s="110"/>
      <c r="BN685" s="110"/>
      <c r="BO685" s="110"/>
      <c r="BP685" s="110"/>
      <c r="BQ685" s="110"/>
      <c r="BR685" s="110"/>
      <c r="BS685" s="110"/>
      <c r="BT685" s="110"/>
      <c r="BU685" s="110"/>
      <c r="BV685" s="110"/>
      <c r="BW685" s="110"/>
      <c r="BX685" s="110"/>
      <c r="BY685" s="110"/>
      <c r="BZ685" s="110"/>
      <c r="CA685" s="110"/>
      <c r="CB685" s="110"/>
      <c r="CC685" s="110"/>
      <c r="CD685" s="110"/>
      <c r="CE685" s="110"/>
      <c r="CF685" s="110"/>
      <c r="CG685" s="110"/>
      <c r="CH685" s="110"/>
      <c r="CI685" s="110"/>
      <c r="CJ685" s="110"/>
      <c r="CK685" s="110"/>
      <c r="CL685" s="110"/>
      <c r="CM685" s="110"/>
      <c r="CN685" s="110"/>
      <c r="CO685" s="110"/>
      <c r="CP685" s="110"/>
      <c r="CQ685" s="110"/>
      <c r="CR685" s="110"/>
      <c r="CS685" s="110"/>
      <c r="CT685" s="110"/>
      <c r="CU685" s="110"/>
      <c r="CV685" s="110"/>
      <c r="CW685" s="110"/>
    </row>
    <row r="686" spans="1:101" x14ac:dyDescent="0.25">
      <c r="A686" s="110"/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  <c r="BD686" s="110"/>
      <c r="BE686" s="110"/>
      <c r="BF686" s="110"/>
      <c r="BG686" s="110"/>
      <c r="BH686" s="110"/>
      <c r="BI686" s="110"/>
      <c r="BJ686" s="110"/>
      <c r="BK686" s="110"/>
      <c r="BL686" s="110"/>
      <c r="BM686" s="110"/>
      <c r="BN686" s="110"/>
      <c r="BO686" s="110"/>
      <c r="BP686" s="110"/>
      <c r="BQ686" s="110"/>
      <c r="BR686" s="110"/>
      <c r="BS686" s="110"/>
      <c r="BT686" s="110"/>
      <c r="BU686" s="110"/>
      <c r="BV686" s="110"/>
      <c r="BW686" s="110"/>
      <c r="BX686" s="110"/>
      <c r="BY686" s="110"/>
      <c r="BZ686" s="110"/>
      <c r="CA686" s="110"/>
      <c r="CB686" s="110"/>
      <c r="CC686" s="110"/>
      <c r="CD686" s="110"/>
      <c r="CE686" s="110"/>
      <c r="CF686" s="110"/>
      <c r="CG686" s="110"/>
      <c r="CH686" s="110"/>
      <c r="CI686" s="110"/>
      <c r="CJ686" s="110"/>
      <c r="CK686" s="110"/>
      <c r="CL686" s="110"/>
      <c r="CM686" s="110"/>
      <c r="CN686" s="110"/>
      <c r="CO686" s="110"/>
      <c r="CP686" s="110"/>
      <c r="CQ686" s="110"/>
      <c r="CR686" s="110"/>
      <c r="CS686" s="110"/>
      <c r="CT686" s="110"/>
      <c r="CU686" s="110"/>
      <c r="CV686" s="110"/>
      <c r="CW686" s="110"/>
    </row>
    <row r="687" spans="1:101" x14ac:dyDescent="0.25">
      <c r="A687" s="110"/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  <c r="BD687" s="110"/>
      <c r="BE687" s="110"/>
      <c r="BF687" s="110"/>
      <c r="BG687" s="110"/>
      <c r="BH687" s="110"/>
      <c r="BI687" s="110"/>
      <c r="BJ687" s="110"/>
      <c r="BK687" s="110"/>
      <c r="BL687" s="110"/>
      <c r="BM687" s="110"/>
      <c r="BN687" s="110"/>
      <c r="BO687" s="110"/>
      <c r="BP687" s="110"/>
      <c r="BQ687" s="110"/>
      <c r="BR687" s="110"/>
      <c r="BS687" s="110"/>
      <c r="BT687" s="110"/>
      <c r="BU687" s="110"/>
      <c r="BV687" s="110"/>
      <c r="BW687" s="110"/>
      <c r="BX687" s="110"/>
      <c r="BY687" s="110"/>
      <c r="BZ687" s="110"/>
      <c r="CA687" s="110"/>
      <c r="CB687" s="110"/>
      <c r="CC687" s="110"/>
      <c r="CD687" s="110"/>
      <c r="CE687" s="110"/>
      <c r="CF687" s="110"/>
      <c r="CG687" s="110"/>
      <c r="CH687" s="110"/>
      <c r="CI687" s="110"/>
      <c r="CJ687" s="110"/>
      <c r="CK687" s="110"/>
      <c r="CL687" s="110"/>
      <c r="CM687" s="110"/>
      <c r="CN687" s="110"/>
      <c r="CO687" s="110"/>
      <c r="CP687" s="110"/>
      <c r="CQ687" s="110"/>
      <c r="CR687" s="110"/>
      <c r="CS687" s="110"/>
      <c r="CT687" s="110"/>
      <c r="CU687" s="110"/>
      <c r="CV687" s="110"/>
      <c r="CW687" s="110"/>
    </row>
    <row r="688" spans="1:101" x14ac:dyDescent="0.25">
      <c r="A688" s="110"/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  <c r="BD688" s="110"/>
      <c r="BE688" s="110"/>
      <c r="BF688" s="110"/>
      <c r="BG688" s="110"/>
      <c r="BH688" s="110"/>
      <c r="BI688" s="110"/>
      <c r="BJ688" s="110"/>
      <c r="BK688" s="110"/>
      <c r="BL688" s="110"/>
      <c r="BM688" s="110"/>
      <c r="BN688" s="110"/>
      <c r="BO688" s="110"/>
      <c r="BP688" s="110"/>
      <c r="BQ688" s="110"/>
      <c r="BR688" s="110"/>
      <c r="BS688" s="110"/>
      <c r="BT688" s="110"/>
      <c r="BU688" s="110"/>
      <c r="BV688" s="110"/>
      <c r="BW688" s="110"/>
      <c r="BX688" s="110"/>
      <c r="BY688" s="110"/>
      <c r="BZ688" s="110"/>
      <c r="CA688" s="110"/>
      <c r="CB688" s="110"/>
      <c r="CC688" s="110"/>
      <c r="CD688" s="110"/>
      <c r="CE688" s="110"/>
      <c r="CF688" s="110"/>
      <c r="CG688" s="110"/>
      <c r="CH688" s="110"/>
      <c r="CI688" s="110"/>
      <c r="CJ688" s="110"/>
      <c r="CK688" s="110"/>
      <c r="CL688" s="110"/>
      <c r="CM688" s="110"/>
      <c r="CN688" s="110"/>
      <c r="CO688" s="110"/>
      <c r="CP688" s="110"/>
      <c r="CQ688" s="110"/>
      <c r="CR688" s="110"/>
      <c r="CS688" s="110"/>
      <c r="CT688" s="110"/>
      <c r="CU688" s="110"/>
      <c r="CV688" s="110"/>
      <c r="CW688" s="110"/>
    </row>
    <row r="689" spans="1:101" x14ac:dyDescent="0.25">
      <c r="A689" s="110"/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  <c r="BD689" s="110"/>
      <c r="BE689" s="110"/>
      <c r="BF689" s="110"/>
      <c r="BG689" s="110"/>
      <c r="BH689" s="110"/>
      <c r="BI689" s="110"/>
      <c r="BJ689" s="110"/>
      <c r="BK689" s="110"/>
      <c r="BL689" s="110"/>
      <c r="BM689" s="110"/>
      <c r="BN689" s="110"/>
      <c r="BO689" s="110"/>
      <c r="BP689" s="110"/>
      <c r="BQ689" s="110"/>
      <c r="BR689" s="110"/>
      <c r="BS689" s="110"/>
      <c r="BT689" s="110"/>
      <c r="BU689" s="110"/>
      <c r="BV689" s="110"/>
      <c r="BW689" s="110"/>
      <c r="BX689" s="110"/>
      <c r="BY689" s="110"/>
      <c r="BZ689" s="110"/>
      <c r="CA689" s="110"/>
      <c r="CB689" s="110"/>
      <c r="CC689" s="110"/>
      <c r="CD689" s="110"/>
      <c r="CE689" s="110"/>
      <c r="CF689" s="110"/>
      <c r="CG689" s="110"/>
      <c r="CH689" s="110"/>
      <c r="CI689" s="110"/>
      <c r="CJ689" s="110"/>
      <c r="CK689" s="110"/>
      <c r="CL689" s="110"/>
      <c r="CM689" s="110"/>
      <c r="CN689" s="110"/>
      <c r="CO689" s="110"/>
      <c r="CP689" s="110"/>
      <c r="CQ689" s="110"/>
      <c r="CR689" s="110"/>
      <c r="CS689" s="110"/>
      <c r="CT689" s="110"/>
      <c r="CU689" s="110"/>
      <c r="CV689" s="110"/>
      <c r="CW689" s="110"/>
    </row>
    <row r="690" spans="1:101" x14ac:dyDescent="0.25">
      <c r="A690" s="110"/>
      <c r="B690" s="110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  <c r="BD690" s="110"/>
      <c r="BE690" s="110"/>
      <c r="BF690" s="110"/>
      <c r="BG690" s="110"/>
      <c r="BH690" s="110"/>
      <c r="BI690" s="110"/>
      <c r="BJ690" s="110"/>
      <c r="BK690" s="110"/>
      <c r="BL690" s="110"/>
      <c r="BM690" s="110"/>
      <c r="BN690" s="110"/>
      <c r="BO690" s="110"/>
      <c r="BP690" s="110"/>
      <c r="BQ690" s="110"/>
      <c r="BR690" s="110"/>
      <c r="BS690" s="110"/>
      <c r="BT690" s="110"/>
      <c r="BU690" s="110"/>
      <c r="BV690" s="110"/>
      <c r="BW690" s="110"/>
      <c r="BX690" s="110"/>
      <c r="BY690" s="110"/>
      <c r="BZ690" s="110"/>
      <c r="CA690" s="110"/>
      <c r="CB690" s="110"/>
      <c r="CC690" s="110"/>
      <c r="CD690" s="110"/>
      <c r="CE690" s="110"/>
      <c r="CF690" s="110"/>
      <c r="CG690" s="110"/>
      <c r="CH690" s="110"/>
      <c r="CI690" s="110"/>
      <c r="CJ690" s="110"/>
      <c r="CK690" s="110"/>
      <c r="CL690" s="110"/>
      <c r="CM690" s="110"/>
      <c r="CN690" s="110"/>
      <c r="CO690" s="110"/>
      <c r="CP690" s="110"/>
      <c r="CQ690" s="110"/>
      <c r="CR690" s="110"/>
      <c r="CS690" s="110"/>
      <c r="CT690" s="110"/>
      <c r="CU690" s="110"/>
      <c r="CV690" s="110"/>
      <c r="CW690" s="110"/>
    </row>
    <row r="691" spans="1:101" x14ac:dyDescent="0.25">
      <c r="A691" s="110"/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  <c r="BD691" s="110"/>
      <c r="BE691" s="110"/>
      <c r="BF691" s="110"/>
      <c r="BG691" s="110"/>
      <c r="BH691" s="110"/>
      <c r="BI691" s="110"/>
      <c r="BJ691" s="110"/>
      <c r="BK691" s="110"/>
      <c r="BL691" s="110"/>
      <c r="BM691" s="110"/>
      <c r="BN691" s="110"/>
      <c r="BO691" s="110"/>
      <c r="BP691" s="110"/>
      <c r="BQ691" s="110"/>
      <c r="BR691" s="110"/>
      <c r="BS691" s="110"/>
      <c r="BT691" s="110"/>
      <c r="BU691" s="110"/>
      <c r="BV691" s="110"/>
      <c r="BW691" s="110"/>
      <c r="BX691" s="110"/>
      <c r="BY691" s="110"/>
      <c r="BZ691" s="110"/>
      <c r="CA691" s="110"/>
      <c r="CB691" s="110"/>
      <c r="CC691" s="110"/>
      <c r="CD691" s="110"/>
      <c r="CE691" s="110"/>
      <c r="CF691" s="110"/>
      <c r="CG691" s="110"/>
      <c r="CH691" s="110"/>
      <c r="CI691" s="110"/>
      <c r="CJ691" s="110"/>
      <c r="CK691" s="110"/>
      <c r="CL691" s="110"/>
      <c r="CM691" s="110"/>
      <c r="CN691" s="110"/>
      <c r="CO691" s="110"/>
      <c r="CP691" s="110"/>
      <c r="CQ691" s="110"/>
      <c r="CR691" s="110"/>
      <c r="CS691" s="110"/>
      <c r="CT691" s="110"/>
      <c r="CU691" s="110"/>
      <c r="CV691" s="110"/>
      <c r="CW691" s="110"/>
    </row>
    <row r="692" spans="1:101" x14ac:dyDescent="0.25">
      <c r="A692" s="110"/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0"/>
      <c r="BB692" s="110"/>
      <c r="BC692" s="110"/>
      <c r="BD692" s="110"/>
      <c r="BE692" s="110"/>
      <c r="BF692" s="110"/>
      <c r="BG692" s="110"/>
      <c r="BH692" s="110"/>
      <c r="BI692" s="110"/>
      <c r="BJ692" s="110"/>
      <c r="BK692" s="110"/>
      <c r="BL692" s="110"/>
      <c r="BM692" s="110"/>
      <c r="BN692" s="110"/>
      <c r="BO692" s="110"/>
      <c r="BP692" s="110"/>
      <c r="BQ692" s="110"/>
      <c r="BR692" s="110"/>
      <c r="BS692" s="110"/>
      <c r="BT692" s="110"/>
      <c r="BU692" s="110"/>
      <c r="BV692" s="110"/>
      <c r="BW692" s="110"/>
      <c r="BX692" s="110"/>
      <c r="BY692" s="110"/>
      <c r="BZ692" s="110"/>
      <c r="CA692" s="110"/>
      <c r="CB692" s="110"/>
      <c r="CC692" s="110"/>
      <c r="CD692" s="110"/>
      <c r="CE692" s="110"/>
      <c r="CF692" s="110"/>
      <c r="CG692" s="110"/>
      <c r="CH692" s="110"/>
      <c r="CI692" s="110"/>
      <c r="CJ692" s="110"/>
      <c r="CK692" s="110"/>
      <c r="CL692" s="110"/>
      <c r="CM692" s="110"/>
      <c r="CN692" s="110"/>
      <c r="CO692" s="110"/>
      <c r="CP692" s="110"/>
      <c r="CQ692" s="110"/>
      <c r="CR692" s="110"/>
      <c r="CS692" s="110"/>
      <c r="CT692" s="110"/>
      <c r="CU692" s="110"/>
      <c r="CV692" s="110"/>
      <c r="CW692" s="110"/>
    </row>
    <row r="693" spans="1:101" x14ac:dyDescent="0.25">
      <c r="A693" s="110"/>
      <c r="B693" s="110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0"/>
      <c r="BB693" s="110"/>
      <c r="BC693" s="110"/>
      <c r="BD693" s="110"/>
      <c r="BE693" s="110"/>
      <c r="BF693" s="110"/>
      <c r="BG693" s="110"/>
      <c r="BH693" s="110"/>
      <c r="BI693" s="110"/>
      <c r="BJ693" s="110"/>
      <c r="BK693" s="110"/>
      <c r="BL693" s="110"/>
      <c r="BM693" s="110"/>
      <c r="BN693" s="110"/>
      <c r="BO693" s="110"/>
      <c r="BP693" s="110"/>
      <c r="BQ693" s="110"/>
      <c r="BR693" s="110"/>
      <c r="BS693" s="110"/>
      <c r="BT693" s="110"/>
      <c r="BU693" s="110"/>
      <c r="BV693" s="110"/>
      <c r="BW693" s="110"/>
      <c r="BX693" s="110"/>
      <c r="BY693" s="110"/>
      <c r="BZ693" s="110"/>
      <c r="CA693" s="110"/>
      <c r="CB693" s="110"/>
      <c r="CC693" s="110"/>
      <c r="CD693" s="110"/>
      <c r="CE693" s="110"/>
      <c r="CF693" s="110"/>
      <c r="CG693" s="110"/>
      <c r="CH693" s="110"/>
      <c r="CI693" s="110"/>
      <c r="CJ693" s="110"/>
      <c r="CK693" s="110"/>
      <c r="CL693" s="110"/>
      <c r="CM693" s="110"/>
      <c r="CN693" s="110"/>
      <c r="CO693" s="110"/>
      <c r="CP693" s="110"/>
      <c r="CQ693" s="110"/>
      <c r="CR693" s="110"/>
      <c r="CS693" s="110"/>
      <c r="CT693" s="110"/>
      <c r="CU693" s="110"/>
      <c r="CV693" s="110"/>
      <c r="CW693" s="110"/>
    </row>
    <row r="694" spans="1:101" x14ac:dyDescent="0.25">
      <c r="A694" s="110"/>
      <c r="B694" s="110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0"/>
      <c r="BB694" s="110"/>
      <c r="BC694" s="110"/>
      <c r="BD694" s="110"/>
      <c r="BE694" s="110"/>
      <c r="BF694" s="110"/>
      <c r="BG694" s="110"/>
      <c r="BH694" s="110"/>
      <c r="BI694" s="110"/>
      <c r="BJ694" s="110"/>
      <c r="BK694" s="110"/>
      <c r="BL694" s="110"/>
      <c r="BM694" s="110"/>
      <c r="BN694" s="110"/>
      <c r="BO694" s="110"/>
      <c r="BP694" s="110"/>
      <c r="BQ694" s="110"/>
      <c r="BR694" s="110"/>
      <c r="BS694" s="110"/>
      <c r="BT694" s="110"/>
      <c r="BU694" s="110"/>
      <c r="BV694" s="110"/>
      <c r="BW694" s="110"/>
      <c r="BX694" s="110"/>
      <c r="BY694" s="110"/>
      <c r="BZ694" s="110"/>
      <c r="CA694" s="110"/>
      <c r="CB694" s="110"/>
      <c r="CC694" s="110"/>
      <c r="CD694" s="110"/>
      <c r="CE694" s="110"/>
      <c r="CF694" s="110"/>
      <c r="CG694" s="110"/>
      <c r="CH694" s="110"/>
      <c r="CI694" s="110"/>
      <c r="CJ694" s="110"/>
      <c r="CK694" s="110"/>
      <c r="CL694" s="110"/>
      <c r="CM694" s="110"/>
      <c r="CN694" s="110"/>
      <c r="CO694" s="110"/>
      <c r="CP694" s="110"/>
      <c r="CQ694" s="110"/>
      <c r="CR694" s="110"/>
      <c r="CS694" s="110"/>
      <c r="CT694" s="110"/>
      <c r="CU694" s="110"/>
      <c r="CV694" s="110"/>
      <c r="CW694" s="110"/>
    </row>
    <row r="695" spans="1:101" x14ac:dyDescent="0.25">
      <c r="A695" s="110"/>
      <c r="B695" s="110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0"/>
      <c r="BB695" s="110"/>
      <c r="BC695" s="110"/>
      <c r="BD695" s="110"/>
      <c r="BE695" s="110"/>
      <c r="BF695" s="110"/>
      <c r="BG695" s="110"/>
      <c r="BH695" s="110"/>
      <c r="BI695" s="110"/>
      <c r="BJ695" s="110"/>
      <c r="BK695" s="110"/>
      <c r="BL695" s="110"/>
      <c r="BM695" s="110"/>
      <c r="BN695" s="110"/>
      <c r="BO695" s="110"/>
      <c r="BP695" s="110"/>
      <c r="BQ695" s="110"/>
      <c r="BR695" s="110"/>
      <c r="BS695" s="110"/>
      <c r="BT695" s="110"/>
      <c r="BU695" s="110"/>
      <c r="BV695" s="110"/>
      <c r="BW695" s="110"/>
      <c r="BX695" s="110"/>
      <c r="BY695" s="110"/>
      <c r="BZ695" s="110"/>
      <c r="CA695" s="110"/>
      <c r="CB695" s="110"/>
      <c r="CC695" s="110"/>
      <c r="CD695" s="110"/>
      <c r="CE695" s="110"/>
      <c r="CF695" s="110"/>
      <c r="CG695" s="110"/>
      <c r="CH695" s="110"/>
      <c r="CI695" s="110"/>
      <c r="CJ695" s="110"/>
      <c r="CK695" s="110"/>
      <c r="CL695" s="110"/>
      <c r="CM695" s="110"/>
      <c r="CN695" s="110"/>
      <c r="CO695" s="110"/>
      <c r="CP695" s="110"/>
      <c r="CQ695" s="110"/>
      <c r="CR695" s="110"/>
      <c r="CS695" s="110"/>
      <c r="CT695" s="110"/>
      <c r="CU695" s="110"/>
      <c r="CV695" s="110"/>
      <c r="CW695" s="110"/>
    </row>
    <row r="696" spans="1:101" x14ac:dyDescent="0.25">
      <c r="A696" s="110"/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0"/>
      <c r="BB696" s="110"/>
      <c r="BC696" s="110"/>
      <c r="BD696" s="110"/>
      <c r="BE696" s="110"/>
      <c r="BF696" s="110"/>
      <c r="BG696" s="110"/>
      <c r="BH696" s="110"/>
      <c r="BI696" s="110"/>
      <c r="BJ696" s="110"/>
      <c r="BK696" s="110"/>
      <c r="BL696" s="110"/>
      <c r="BM696" s="110"/>
      <c r="BN696" s="110"/>
      <c r="BO696" s="110"/>
      <c r="BP696" s="110"/>
      <c r="BQ696" s="110"/>
      <c r="BR696" s="110"/>
      <c r="BS696" s="110"/>
      <c r="BT696" s="110"/>
      <c r="BU696" s="110"/>
      <c r="BV696" s="110"/>
      <c r="BW696" s="110"/>
      <c r="BX696" s="110"/>
      <c r="BY696" s="110"/>
      <c r="BZ696" s="110"/>
      <c r="CA696" s="110"/>
      <c r="CB696" s="110"/>
      <c r="CC696" s="110"/>
      <c r="CD696" s="110"/>
      <c r="CE696" s="110"/>
      <c r="CF696" s="110"/>
      <c r="CG696" s="110"/>
      <c r="CH696" s="110"/>
      <c r="CI696" s="110"/>
      <c r="CJ696" s="110"/>
      <c r="CK696" s="110"/>
      <c r="CL696" s="110"/>
      <c r="CM696" s="110"/>
      <c r="CN696" s="110"/>
      <c r="CO696" s="110"/>
      <c r="CP696" s="110"/>
      <c r="CQ696" s="110"/>
      <c r="CR696" s="110"/>
      <c r="CS696" s="110"/>
      <c r="CT696" s="110"/>
      <c r="CU696" s="110"/>
      <c r="CV696" s="110"/>
      <c r="CW696" s="110"/>
    </row>
    <row r="697" spans="1:101" x14ac:dyDescent="0.25">
      <c r="A697" s="110"/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0"/>
      <c r="BB697" s="110"/>
      <c r="BC697" s="110"/>
      <c r="BD697" s="110"/>
      <c r="BE697" s="110"/>
      <c r="BF697" s="110"/>
      <c r="BG697" s="110"/>
      <c r="BH697" s="110"/>
      <c r="BI697" s="110"/>
      <c r="BJ697" s="110"/>
      <c r="BK697" s="110"/>
      <c r="BL697" s="110"/>
      <c r="BM697" s="110"/>
      <c r="BN697" s="110"/>
      <c r="BO697" s="110"/>
      <c r="BP697" s="110"/>
      <c r="BQ697" s="110"/>
      <c r="BR697" s="110"/>
      <c r="BS697" s="110"/>
      <c r="BT697" s="110"/>
      <c r="BU697" s="110"/>
      <c r="BV697" s="110"/>
      <c r="BW697" s="110"/>
      <c r="BX697" s="110"/>
      <c r="BY697" s="110"/>
      <c r="BZ697" s="110"/>
      <c r="CA697" s="110"/>
      <c r="CB697" s="110"/>
      <c r="CC697" s="110"/>
      <c r="CD697" s="110"/>
      <c r="CE697" s="110"/>
      <c r="CF697" s="110"/>
      <c r="CG697" s="110"/>
      <c r="CH697" s="110"/>
      <c r="CI697" s="110"/>
      <c r="CJ697" s="110"/>
      <c r="CK697" s="110"/>
      <c r="CL697" s="110"/>
      <c r="CM697" s="110"/>
      <c r="CN697" s="110"/>
      <c r="CO697" s="110"/>
      <c r="CP697" s="110"/>
      <c r="CQ697" s="110"/>
      <c r="CR697" s="110"/>
      <c r="CS697" s="110"/>
      <c r="CT697" s="110"/>
      <c r="CU697" s="110"/>
      <c r="CV697" s="110"/>
      <c r="CW697" s="110"/>
    </row>
    <row r="698" spans="1:101" x14ac:dyDescent="0.25">
      <c r="A698" s="110"/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0"/>
      <c r="BB698" s="110"/>
      <c r="BC698" s="110"/>
      <c r="BD698" s="110"/>
      <c r="BE698" s="110"/>
      <c r="BF698" s="110"/>
      <c r="BG698" s="110"/>
      <c r="BH698" s="110"/>
      <c r="BI698" s="110"/>
      <c r="BJ698" s="110"/>
      <c r="BK698" s="110"/>
      <c r="BL698" s="110"/>
      <c r="BM698" s="110"/>
      <c r="BN698" s="110"/>
      <c r="BO698" s="110"/>
      <c r="BP698" s="110"/>
      <c r="BQ698" s="110"/>
      <c r="BR698" s="110"/>
      <c r="BS698" s="110"/>
      <c r="BT698" s="110"/>
      <c r="BU698" s="110"/>
      <c r="BV698" s="110"/>
      <c r="BW698" s="110"/>
      <c r="BX698" s="110"/>
      <c r="BY698" s="110"/>
      <c r="BZ698" s="110"/>
      <c r="CA698" s="110"/>
      <c r="CB698" s="110"/>
      <c r="CC698" s="110"/>
      <c r="CD698" s="110"/>
      <c r="CE698" s="110"/>
      <c r="CF698" s="110"/>
      <c r="CG698" s="110"/>
      <c r="CH698" s="110"/>
      <c r="CI698" s="110"/>
      <c r="CJ698" s="110"/>
      <c r="CK698" s="110"/>
      <c r="CL698" s="110"/>
      <c r="CM698" s="110"/>
      <c r="CN698" s="110"/>
      <c r="CO698" s="110"/>
      <c r="CP698" s="110"/>
      <c r="CQ698" s="110"/>
      <c r="CR698" s="110"/>
      <c r="CS698" s="110"/>
      <c r="CT698" s="110"/>
      <c r="CU698" s="110"/>
      <c r="CV698" s="110"/>
      <c r="CW698" s="110"/>
    </row>
    <row r="699" spans="1:101" x14ac:dyDescent="0.25">
      <c r="A699" s="110"/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0"/>
      <c r="BB699" s="110"/>
      <c r="BC699" s="110"/>
      <c r="BD699" s="110"/>
      <c r="BE699" s="110"/>
      <c r="BF699" s="110"/>
      <c r="BG699" s="110"/>
      <c r="BH699" s="110"/>
      <c r="BI699" s="110"/>
      <c r="BJ699" s="110"/>
      <c r="BK699" s="110"/>
      <c r="BL699" s="110"/>
      <c r="BM699" s="110"/>
      <c r="BN699" s="110"/>
      <c r="BO699" s="110"/>
      <c r="BP699" s="110"/>
      <c r="BQ699" s="110"/>
      <c r="BR699" s="110"/>
      <c r="BS699" s="110"/>
      <c r="BT699" s="110"/>
      <c r="BU699" s="110"/>
      <c r="BV699" s="110"/>
      <c r="BW699" s="110"/>
      <c r="BX699" s="110"/>
      <c r="BY699" s="110"/>
      <c r="BZ699" s="110"/>
      <c r="CA699" s="110"/>
      <c r="CB699" s="110"/>
      <c r="CC699" s="110"/>
      <c r="CD699" s="110"/>
      <c r="CE699" s="110"/>
      <c r="CF699" s="110"/>
      <c r="CG699" s="110"/>
      <c r="CH699" s="110"/>
      <c r="CI699" s="110"/>
      <c r="CJ699" s="110"/>
      <c r="CK699" s="110"/>
      <c r="CL699" s="110"/>
      <c r="CM699" s="110"/>
      <c r="CN699" s="110"/>
      <c r="CO699" s="110"/>
      <c r="CP699" s="110"/>
      <c r="CQ699" s="110"/>
      <c r="CR699" s="110"/>
      <c r="CS699" s="110"/>
      <c r="CT699" s="110"/>
      <c r="CU699" s="110"/>
      <c r="CV699" s="110"/>
      <c r="CW699" s="110"/>
    </row>
    <row r="700" spans="1:101" x14ac:dyDescent="0.25">
      <c r="A700" s="110"/>
      <c r="B700" s="110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0"/>
      <c r="BB700" s="110"/>
      <c r="BC700" s="110"/>
      <c r="BD700" s="110"/>
      <c r="BE700" s="110"/>
      <c r="BF700" s="110"/>
      <c r="BG700" s="110"/>
      <c r="BH700" s="110"/>
      <c r="BI700" s="110"/>
      <c r="BJ700" s="110"/>
      <c r="BK700" s="110"/>
      <c r="BL700" s="110"/>
      <c r="BM700" s="110"/>
      <c r="BN700" s="110"/>
      <c r="BO700" s="110"/>
      <c r="BP700" s="110"/>
      <c r="BQ700" s="110"/>
      <c r="BR700" s="110"/>
      <c r="BS700" s="110"/>
      <c r="BT700" s="110"/>
      <c r="BU700" s="110"/>
      <c r="BV700" s="110"/>
      <c r="BW700" s="110"/>
      <c r="BX700" s="110"/>
      <c r="BY700" s="110"/>
      <c r="BZ700" s="110"/>
      <c r="CA700" s="110"/>
      <c r="CB700" s="110"/>
      <c r="CC700" s="110"/>
      <c r="CD700" s="110"/>
      <c r="CE700" s="110"/>
      <c r="CF700" s="110"/>
      <c r="CG700" s="110"/>
      <c r="CH700" s="110"/>
      <c r="CI700" s="110"/>
      <c r="CJ700" s="110"/>
      <c r="CK700" s="110"/>
      <c r="CL700" s="110"/>
      <c r="CM700" s="110"/>
      <c r="CN700" s="110"/>
      <c r="CO700" s="110"/>
      <c r="CP700" s="110"/>
      <c r="CQ700" s="110"/>
      <c r="CR700" s="110"/>
      <c r="CS700" s="110"/>
      <c r="CT700" s="110"/>
      <c r="CU700" s="110"/>
      <c r="CV700" s="110"/>
      <c r="CW700" s="110"/>
    </row>
    <row r="701" spans="1:101" x14ac:dyDescent="0.25">
      <c r="A701" s="110"/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0"/>
      <c r="BB701" s="110"/>
      <c r="BC701" s="110"/>
      <c r="BD701" s="110"/>
      <c r="BE701" s="110"/>
      <c r="BF701" s="110"/>
      <c r="BG701" s="110"/>
      <c r="BH701" s="110"/>
      <c r="BI701" s="110"/>
      <c r="BJ701" s="110"/>
      <c r="BK701" s="110"/>
      <c r="BL701" s="110"/>
      <c r="BM701" s="110"/>
      <c r="BN701" s="110"/>
      <c r="BO701" s="110"/>
      <c r="BP701" s="110"/>
      <c r="BQ701" s="110"/>
      <c r="BR701" s="110"/>
      <c r="BS701" s="110"/>
      <c r="BT701" s="110"/>
      <c r="BU701" s="110"/>
      <c r="BV701" s="110"/>
      <c r="BW701" s="110"/>
      <c r="BX701" s="110"/>
      <c r="BY701" s="110"/>
      <c r="BZ701" s="110"/>
      <c r="CA701" s="110"/>
      <c r="CB701" s="110"/>
      <c r="CC701" s="110"/>
      <c r="CD701" s="110"/>
      <c r="CE701" s="110"/>
      <c r="CF701" s="110"/>
      <c r="CG701" s="110"/>
      <c r="CH701" s="110"/>
      <c r="CI701" s="110"/>
      <c r="CJ701" s="110"/>
      <c r="CK701" s="110"/>
      <c r="CL701" s="110"/>
      <c r="CM701" s="110"/>
      <c r="CN701" s="110"/>
      <c r="CO701" s="110"/>
      <c r="CP701" s="110"/>
      <c r="CQ701" s="110"/>
      <c r="CR701" s="110"/>
      <c r="CS701" s="110"/>
      <c r="CT701" s="110"/>
      <c r="CU701" s="110"/>
      <c r="CV701" s="110"/>
      <c r="CW701" s="110"/>
    </row>
    <row r="702" spans="1:101" x14ac:dyDescent="0.25">
      <c r="A702" s="110"/>
      <c r="B702" s="110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0"/>
      <c r="BB702" s="110"/>
      <c r="BC702" s="110"/>
      <c r="BD702" s="110"/>
      <c r="BE702" s="110"/>
      <c r="BF702" s="110"/>
      <c r="BG702" s="110"/>
      <c r="BH702" s="110"/>
      <c r="BI702" s="110"/>
      <c r="BJ702" s="110"/>
      <c r="BK702" s="110"/>
      <c r="BL702" s="110"/>
      <c r="BM702" s="110"/>
      <c r="BN702" s="110"/>
      <c r="BO702" s="110"/>
      <c r="BP702" s="110"/>
      <c r="BQ702" s="110"/>
      <c r="BR702" s="110"/>
      <c r="BS702" s="110"/>
      <c r="BT702" s="110"/>
      <c r="BU702" s="110"/>
      <c r="BV702" s="110"/>
      <c r="BW702" s="110"/>
      <c r="BX702" s="110"/>
      <c r="BY702" s="110"/>
      <c r="BZ702" s="110"/>
      <c r="CA702" s="110"/>
      <c r="CB702" s="110"/>
      <c r="CC702" s="110"/>
      <c r="CD702" s="110"/>
      <c r="CE702" s="110"/>
      <c r="CF702" s="110"/>
      <c r="CG702" s="110"/>
      <c r="CH702" s="110"/>
      <c r="CI702" s="110"/>
      <c r="CJ702" s="110"/>
      <c r="CK702" s="110"/>
      <c r="CL702" s="110"/>
      <c r="CM702" s="110"/>
      <c r="CN702" s="110"/>
      <c r="CO702" s="110"/>
      <c r="CP702" s="110"/>
      <c r="CQ702" s="110"/>
      <c r="CR702" s="110"/>
      <c r="CS702" s="110"/>
      <c r="CT702" s="110"/>
      <c r="CU702" s="110"/>
      <c r="CV702" s="110"/>
      <c r="CW702" s="110"/>
    </row>
    <row r="703" spans="1:101" x14ac:dyDescent="0.25">
      <c r="A703" s="110"/>
      <c r="B703" s="110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0"/>
      <c r="BB703" s="110"/>
      <c r="BC703" s="110"/>
      <c r="BD703" s="110"/>
      <c r="BE703" s="110"/>
      <c r="BF703" s="110"/>
      <c r="BG703" s="110"/>
      <c r="BH703" s="110"/>
      <c r="BI703" s="110"/>
      <c r="BJ703" s="110"/>
      <c r="BK703" s="110"/>
      <c r="BL703" s="110"/>
      <c r="BM703" s="110"/>
      <c r="BN703" s="110"/>
      <c r="BO703" s="110"/>
      <c r="BP703" s="110"/>
      <c r="BQ703" s="110"/>
      <c r="BR703" s="110"/>
      <c r="BS703" s="110"/>
      <c r="BT703" s="110"/>
      <c r="BU703" s="110"/>
      <c r="BV703" s="110"/>
      <c r="BW703" s="110"/>
      <c r="BX703" s="110"/>
      <c r="BY703" s="110"/>
      <c r="BZ703" s="110"/>
      <c r="CA703" s="110"/>
      <c r="CB703" s="110"/>
      <c r="CC703" s="110"/>
      <c r="CD703" s="110"/>
      <c r="CE703" s="110"/>
      <c r="CF703" s="110"/>
      <c r="CG703" s="110"/>
      <c r="CH703" s="110"/>
      <c r="CI703" s="110"/>
      <c r="CJ703" s="110"/>
      <c r="CK703" s="110"/>
      <c r="CL703" s="110"/>
      <c r="CM703" s="110"/>
      <c r="CN703" s="110"/>
      <c r="CO703" s="110"/>
      <c r="CP703" s="110"/>
      <c r="CQ703" s="110"/>
      <c r="CR703" s="110"/>
      <c r="CS703" s="110"/>
      <c r="CT703" s="110"/>
      <c r="CU703" s="110"/>
      <c r="CV703" s="110"/>
      <c r="CW703" s="110"/>
    </row>
    <row r="704" spans="1:101" x14ac:dyDescent="0.25">
      <c r="A704" s="110"/>
      <c r="B704" s="110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0"/>
      <c r="BB704" s="110"/>
      <c r="BC704" s="110"/>
      <c r="BD704" s="110"/>
      <c r="BE704" s="110"/>
      <c r="BF704" s="110"/>
      <c r="BG704" s="110"/>
      <c r="BH704" s="110"/>
      <c r="BI704" s="110"/>
      <c r="BJ704" s="110"/>
      <c r="BK704" s="110"/>
      <c r="BL704" s="110"/>
      <c r="BM704" s="110"/>
      <c r="BN704" s="110"/>
      <c r="BO704" s="110"/>
      <c r="BP704" s="110"/>
      <c r="BQ704" s="110"/>
      <c r="BR704" s="110"/>
      <c r="BS704" s="110"/>
      <c r="BT704" s="110"/>
      <c r="BU704" s="110"/>
      <c r="BV704" s="110"/>
      <c r="BW704" s="110"/>
      <c r="BX704" s="110"/>
      <c r="BY704" s="110"/>
      <c r="BZ704" s="110"/>
      <c r="CA704" s="110"/>
      <c r="CB704" s="110"/>
      <c r="CC704" s="110"/>
      <c r="CD704" s="110"/>
      <c r="CE704" s="110"/>
      <c r="CF704" s="110"/>
      <c r="CG704" s="110"/>
      <c r="CH704" s="110"/>
      <c r="CI704" s="110"/>
      <c r="CJ704" s="110"/>
      <c r="CK704" s="110"/>
      <c r="CL704" s="110"/>
      <c r="CM704" s="110"/>
      <c r="CN704" s="110"/>
      <c r="CO704" s="110"/>
      <c r="CP704" s="110"/>
      <c r="CQ704" s="110"/>
      <c r="CR704" s="110"/>
      <c r="CS704" s="110"/>
      <c r="CT704" s="110"/>
      <c r="CU704" s="110"/>
      <c r="CV704" s="110"/>
      <c r="CW704" s="110"/>
    </row>
    <row r="705" spans="1:101" x14ac:dyDescent="0.25">
      <c r="A705" s="110"/>
      <c r="B705" s="110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0"/>
      <c r="BB705" s="110"/>
      <c r="BC705" s="110"/>
      <c r="BD705" s="110"/>
      <c r="BE705" s="110"/>
      <c r="BF705" s="110"/>
      <c r="BG705" s="110"/>
      <c r="BH705" s="110"/>
      <c r="BI705" s="110"/>
      <c r="BJ705" s="110"/>
      <c r="BK705" s="110"/>
      <c r="BL705" s="110"/>
      <c r="BM705" s="110"/>
      <c r="BN705" s="110"/>
      <c r="BO705" s="110"/>
      <c r="BP705" s="110"/>
      <c r="BQ705" s="110"/>
      <c r="BR705" s="110"/>
      <c r="BS705" s="110"/>
      <c r="BT705" s="110"/>
      <c r="BU705" s="110"/>
      <c r="BV705" s="110"/>
      <c r="BW705" s="110"/>
      <c r="BX705" s="110"/>
      <c r="BY705" s="110"/>
      <c r="BZ705" s="110"/>
      <c r="CA705" s="110"/>
      <c r="CB705" s="110"/>
      <c r="CC705" s="110"/>
      <c r="CD705" s="110"/>
      <c r="CE705" s="110"/>
      <c r="CF705" s="110"/>
      <c r="CG705" s="110"/>
      <c r="CH705" s="110"/>
      <c r="CI705" s="110"/>
      <c r="CJ705" s="110"/>
      <c r="CK705" s="110"/>
      <c r="CL705" s="110"/>
      <c r="CM705" s="110"/>
      <c r="CN705" s="110"/>
      <c r="CO705" s="110"/>
      <c r="CP705" s="110"/>
      <c r="CQ705" s="110"/>
      <c r="CR705" s="110"/>
      <c r="CS705" s="110"/>
      <c r="CT705" s="110"/>
      <c r="CU705" s="110"/>
      <c r="CV705" s="110"/>
      <c r="CW705" s="110"/>
    </row>
    <row r="706" spans="1:101" x14ac:dyDescent="0.25">
      <c r="A706" s="110"/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0"/>
      <c r="BB706" s="110"/>
      <c r="BC706" s="110"/>
      <c r="BD706" s="110"/>
      <c r="BE706" s="110"/>
      <c r="BF706" s="110"/>
      <c r="BG706" s="110"/>
      <c r="BH706" s="110"/>
      <c r="BI706" s="110"/>
      <c r="BJ706" s="110"/>
      <c r="BK706" s="110"/>
      <c r="BL706" s="110"/>
      <c r="BM706" s="110"/>
      <c r="BN706" s="110"/>
      <c r="BO706" s="110"/>
      <c r="BP706" s="110"/>
      <c r="BQ706" s="110"/>
      <c r="BR706" s="110"/>
      <c r="BS706" s="110"/>
      <c r="BT706" s="110"/>
      <c r="BU706" s="110"/>
      <c r="BV706" s="110"/>
      <c r="BW706" s="110"/>
      <c r="BX706" s="110"/>
      <c r="BY706" s="110"/>
      <c r="BZ706" s="110"/>
      <c r="CA706" s="110"/>
      <c r="CB706" s="110"/>
      <c r="CC706" s="110"/>
      <c r="CD706" s="110"/>
      <c r="CE706" s="110"/>
      <c r="CF706" s="110"/>
      <c r="CG706" s="110"/>
      <c r="CH706" s="110"/>
      <c r="CI706" s="110"/>
      <c r="CJ706" s="110"/>
      <c r="CK706" s="110"/>
      <c r="CL706" s="110"/>
      <c r="CM706" s="110"/>
      <c r="CN706" s="110"/>
      <c r="CO706" s="110"/>
      <c r="CP706" s="110"/>
      <c r="CQ706" s="110"/>
      <c r="CR706" s="110"/>
      <c r="CS706" s="110"/>
      <c r="CT706" s="110"/>
      <c r="CU706" s="110"/>
      <c r="CV706" s="110"/>
      <c r="CW706" s="110"/>
    </row>
    <row r="707" spans="1:101" x14ac:dyDescent="0.25">
      <c r="A707" s="110"/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0"/>
      <c r="BB707" s="110"/>
      <c r="BC707" s="110"/>
      <c r="BD707" s="110"/>
      <c r="BE707" s="110"/>
      <c r="BF707" s="110"/>
      <c r="BG707" s="110"/>
      <c r="BH707" s="110"/>
      <c r="BI707" s="110"/>
      <c r="BJ707" s="110"/>
      <c r="BK707" s="110"/>
      <c r="BL707" s="110"/>
      <c r="BM707" s="110"/>
      <c r="BN707" s="110"/>
      <c r="BO707" s="110"/>
      <c r="BP707" s="110"/>
      <c r="BQ707" s="110"/>
      <c r="BR707" s="110"/>
      <c r="BS707" s="110"/>
      <c r="BT707" s="110"/>
      <c r="BU707" s="110"/>
      <c r="BV707" s="110"/>
      <c r="BW707" s="110"/>
      <c r="BX707" s="110"/>
      <c r="BY707" s="110"/>
      <c r="BZ707" s="110"/>
      <c r="CA707" s="110"/>
      <c r="CB707" s="110"/>
      <c r="CC707" s="110"/>
      <c r="CD707" s="110"/>
      <c r="CE707" s="110"/>
      <c r="CF707" s="110"/>
      <c r="CG707" s="110"/>
      <c r="CH707" s="110"/>
      <c r="CI707" s="110"/>
      <c r="CJ707" s="110"/>
      <c r="CK707" s="110"/>
      <c r="CL707" s="110"/>
      <c r="CM707" s="110"/>
      <c r="CN707" s="110"/>
      <c r="CO707" s="110"/>
      <c r="CP707" s="110"/>
      <c r="CQ707" s="110"/>
      <c r="CR707" s="110"/>
      <c r="CS707" s="110"/>
      <c r="CT707" s="110"/>
      <c r="CU707" s="110"/>
      <c r="CV707" s="110"/>
      <c r="CW707" s="110"/>
    </row>
    <row r="708" spans="1:101" x14ac:dyDescent="0.25">
      <c r="A708" s="110"/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0"/>
      <c r="BB708" s="110"/>
      <c r="BC708" s="110"/>
      <c r="BD708" s="110"/>
      <c r="BE708" s="110"/>
      <c r="BF708" s="110"/>
      <c r="BG708" s="110"/>
      <c r="BH708" s="110"/>
      <c r="BI708" s="110"/>
      <c r="BJ708" s="110"/>
      <c r="BK708" s="110"/>
      <c r="BL708" s="110"/>
      <c r="BM708" s="110"/>
      <c r="BN708" s="110"/>
      <c r="BO708" s="110"/>
      <c r="BP708" s="110"/>
      <c r="BQ708" s="110"/>
      <c r="BR708" s="110"/>
      <c r="BS708" s="110"/>
      <c r="BT708" s="110"/>
      <c r="BU708" s="110"/>
      <c r="BV708" s="110"/>
      <c r="BW708" s="110"/>
      <c r="BX708" s="110"/>
      <c r="BY708" s="110"/>
      <c r="BZ708" s="110"/>
      <c r="CA708" s="110"/>
      <c r="CB708" s="110"/>
      <c r="CC708" s="110"/>
      <c r="CD708" s="110"/>
      <c r="CE708" s="110"/>
      <c r="CF708" s="110"/>
      <c r="CG708" s="110"/>
      <c r="CH708" s="110"/>
      <c r="CI708" s="110"/>
      <c r="CJ708" s="110"/>
      <c r="CK708" s="110"/>
      <c r="CL708" s="110"/>
      <c r="CM708" s="110"/>
      <c r="CN708" s="110"/>
      <c r="CO708" s="110"/>
      <c r="CP708" s="110"/>
      <c r="CQ708" s="110"/>
      <c r="CR708" s="110"/>
      <c r="CS708" s="110"/>
      <c r="CT708" s="110"/>
      <c r="CU708" s="110"/>
      <c r="CV708" s="110"/>
      <c r="CW708" s="110"/>
    </row>
    <row r="709" spans="1:101" x14ac:dyDescent="0.25">
      <c r="A709" s="110"/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0"/>
      <c r="BB709" s="110"/>
      <c r="BC709" s="110"/>
      <c r="BD709" s="110"/>
      <c r="BE709" s="110"/>
      <c r="BF709" s="110"/>
      <c r="BG709" s="110"/>
      <c r="BH709" s="110"/>
      <c r="BI709" s="110"/>
      <c r="BJ709" s="110"/>
      <c r="BK709" s="110"/>
      <c r="BL709" s="110"/>
      <c r="BM709" s="110"/>
      <c r="BN709" s="110"/>
      <c r="BO709" s="110"/>
      <c r="BP709" s="110"/>
      <c r="BQ709" s="110"/>
      <c r="BR709" s="110"/>
      <c r="BS709" s="110"/>
      <c r="BT709" s="110"/>
      <c r="BU709" s="110"/>
      <c r="BV709" s="110"/>
      <c r="BW709" s="110"/>
      <c r="BX709" s="110"/>
      <c r="BY709" s="110"/>
      <c r="BZ709" s="110"/>
      <c r="CA709" s="110"/>
      <c r="CB709" s="110"/>
      <c r="CC709" s="110"/>
      <c r="CD709" s="110"/>
      <c r="CE709" s="110"/>
      <c r="CF709" s="110"/>
      <c r="CG709" s="110"/>
      <c r="CH709" s="110"/>
      <c r="CI709" s="110"/>
      <c r="CJ709" s="110"/>
      <c r="CK709" s="110"/>
      <c r="CL709" s="110"/>
      <c r="CM709" s="110"/>
      <c r="CN709" s="110"/>
      <c r="CO709" s="110"/>
      <c r="CP709" s="110"/>
      <c r="CQ709" s="110"/>
      <c r="CR709" s="110"/>
      <c r="CS709" s="110"/>
      <c r="CT709" s="110"/>
      <c r="CU709" s="110"/>
      <c r="CV709" s="110"/>
      <c r="CW709" s="110"/>
    </row>
    <row r="710" spans="1:101" x14ac:dyDescent="0.25">
      <c r="A710" s="110"/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0"/>
      <c r="BB710" s="110"/>
      <c r="BC710" s="110"/>
      <c r="BD710" s="110"/>
      <c r="BE710" s="110"/>
      <c r="BF710" s="110"/>
      <c r="BG710" s="110"/>
      <c r="BH710" s="110"/>
      <c r="BI710" s="110"/>
      <c r="BJ710" s="110"/>
      <c r="BK710" s="110"/>
      <c r="BL710" s="110"/>
      <c r="BM710" s="110"/>
      <c r="BN710" s="110"/>
      <c r="BO710" s="110"/>
      <c r="BP710" s="110"/>
      <c r="BQ710" s="110"/>
      <c r="BR710" s="110"/>
      <c r="BS710" s="110"/>
      <c r="BT710" s="110"/>
      <c r="BU710" s="110"/>
      <c r="BV710" s="110"/>
      <c r="BW710" s="110"/>
      <c r="BX710" s="110"/>
      <c r="BY710" s="110"/>
      <c r="BZ710" s="110"/>
      <c r="CA710" s="110"/>
      <c r="CB710" s="110"/>
      <c r="CC710" s="110"/>
      <c r="CD710" s="110"/>
      <c r="CE710" s="110"/>
      <c r="CF710" s="110"/>
      <c r="CG710" s="110"/>
      <c r="CH710" s="110"/>
      <c r="CI710" s="110"/>
      <c r="CJ710" s="110"/>
      <c r="CK710" s="110"/>
      <c r="CL710" s="110"/>
      <c r="CM710" s="110"/>
      <c r="CN710" s="110"/>
      <c r="CO710" s="110"/>
      <c r="CP710" s="110"/>
      <c r="CQ710" s="110"/>
      <c r="CR710" s="110"/>
      <c r="CS710" s="110"/>
      <c r="CT710" s="110"/>
      <c r="CU710" s="110"/>
      <c r="CV710" s="110"/>
      <c r="CW710" s="110"/>
    </row>
    <row r="711" spans="1:101" x14ac:dyDescent="0.25">
      <c r="A711" s="110"/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0"/>
      <c r="BB711" s="110"/>
      <c r="BC711" s="110"/>
      <c r="BD711" s="110"/>
      <c r="BE711" s="110"/>
      <c r="BF711" s="110"/>
      <c r="BG711" s="110"/>
      <c r="BH711" s="110"/>
      <c r="BI711" s="110"/>
      <c r="BJ711" s="110"/>
      <c r="BK711" s="110"/>
      <c r="BL711" s="110"/>
      <c r="BM711" s="110"/>
      <c r="BN711" s="110"/>
      <c r="BO711" s="110"/>
      <c r="BP711" s="110"/>
      <c r="BQ711" s="110"/>
      <c r="BR711" s="110"/>
      <c r="BS711" s="110"/>
      <c r="BT711" s="110"/>
      <c r="BU711" s="110"/>
      <c r="BV711" s="110"/>
      <c r="BW711" s="110"/>
      <c r="BX711" s="110"/>
      <c r="BY711" s="110"/>
      <c r="BZ711" s="110"/>
      <c r="CA711" s="110"/>
      <c r="CB711" s="110"/>
      <c r="CC711" s="110"/>
      <c r="CD711" s="110"/>
      <c r="CE711" s="110"/>
      <c r="CF711" s="110"/>
      <c r="CG711" s="110"/>
      <c r="CH711" s="110"/>
      <c r="CI711" s="110"/>
      <c r="CJ711" s="110"/>
      <c r="CK711" s="110"/>
      <c r="CL711" s="110"/>
      <c r="CM711" s="110"/>
      <c r="CN711" s="110"/>
      <c r="CO711" s="110"/>
      <c r="CP711" s="110"/>
      <c r="CQ711" s="110"/>
      <c r="CR711" s="110"/>
      <c r="CS711" s="110"/>
      <c r="CT711" s="110"/>
      <c r="CU711" s="110"/>
      <c r="CV711" s="110"/>
      <c r="CW711" s="110"/>
    </row>
    <row r="712" spans="1:101" x14ac:dyDescent="0.25">
      <c r="A712" s="110"/>
      <c r="B712" s="110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0"/>
      <c r="BB712" s="110"/>
      <c r="BC712" s="110"/>
      <c r="BD712" s="110"/>
      <c r="BE712" s="110"/>
      <c r="BF712" s="110"/>
      <c r="BG712" s="110"/>
      <c r="BH712" s="110"/>
      <c r="BI712" s="110"/>
      <c r="BJ712" s="110"/>
      <c r="BK712" s="110"/>
      <c r="BL712" s="110"/>
      <c r="BM712" s="110"/>
      <c r="BN712" s="110"/>
      <c r="BO712" s="110"/>
      <c r="BP712" s="110"/>
      <c r="BQ712" s="110"/>
      <c r="BR712" s="110"/>
      <c r="BS712" s="110"/>
      <c r="BT712" s="110"/>
      <c r="BU712" s="110"/>
      <c r="BV712" s="110"/>
      <c r="BW712" s="110"/>
      <c r="BX712" s="110"/>
      <c r="BY712" s="110"/>
      <c r="BZ712" s="110"/>
      <c r="CA712" s="110"/>
      <c r="CB712" s="110"/>
      <c r="CC712" s="110"/>
      <c r="CD712" s="110"/>
      <c r="CE712" s="110"/>
      <c r="CF712" s="110"/>
      <c r="CG712" s="110"/>
      <c r="CH712" s="110"/>
      <c r="CI712" s="110"/>
      <c r="CJ712" s="110"/>
      <c r="CK712" s="110"/>
      <c r="CL712" s="110"/>
      <c r="CM712" s="110"/>
      <c r="CN712" s="110"/>
      <c r="CO712" s="110"/>
      <c r="CP712" s="110"/>
      <c r="CQ712" s="110"/>
      <c r="CR712" s="110"/>
      <c r="CS712" s="110"/>
      <c r="CT712" s="110"/>
      <c r="CU712" s="110"/>
      <c r="CV712" s="110"/>
      <c r="CW712" s="110"/>
    </row>
    <row r="713" spans="1:101" x14ac:dyDescent="0.25">
      <c r="A713" s="110"/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0"/>
      <c r="BB713" s="110"/>
      <c r="BC713" s="110"/>
      <c r="BD713" s="110"/>
      <c r="BE713" s="110"/>
      <c r="BF713" s="110"/>
      <c r="BG713" s="110"/>
      <c r="BH713" s="110"/>
      <c r="BI713" s="110"/>
      <c r="BJ713" s="110"/>
      <c r="BK713" s="110"/>
      <c r="BL713" s="110"/>
      <c r="BM713" s="110"/>
      <c r="BN713" s="110"/>
      <c r="BO713" s="110"/>
      <c r="BP713" s="110"/>
      <c r="BQ713" s="110"/>
      <c r="BR713" s="110"/>
      <c r="BS713" s="110"/>
      <c r="BT713" s="110"/>
      <c r="BU713" s="110"/>
      <c r="BV713" s="110"/>
      <c r="BW713" s="110"/>
      <c r="BX713" s="110"/>
      <c r="BY713" s="110"/>
      <c r="BZ713" s="110"/>
      <c r="CA713" s="110"/>
      <c r="CB713" s="110"/>
      <c r="CC713" s="110"/>
      <c r="CD713" s="110"/>
      <c r="CE713" s="110"/>
      <c r="CF713" s="110"/>
      <c r="CG713" s="110"/>
      <c r="CH713" s="110"/>
      <c r="CI713" s="110"/>
      <c r="CJ713" s="110"/>
      <c r="CK713" s="110"/>
      <c r="CL713" s="110"/>
      <c r="CM713" s="110"/>
      <c r="CN713" s="110"/>
      <c r="CO713" s="110"/>
      <c r="CP713" s="110"/>
      <c r="CQ713" s="110"/>
      <c r="CR713" s="110"/>
      <c r="CS713" s="110"/>
      <c r="CT713" s="110"/>
      <c r="CU713" s="110"/>
      <c r="CV713" s="110"/>
      <c r="CW713" s="110"/>
    </row>
    <row r="714" spans="1:101" x14ac:dyDescent="0.25">
      <c r="A714" s="110"/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0"/>
      <c r="BB714" s="110"/>
      <c r="BC714" s="110"/>
      <c r="BD714" s="110"/>
      <c r="BE714" s="110"/>
      <c r="BF714" s="110"/>
      <c r="BG714" s="110"/>
      <c r="BH714" s="110"/>
      <c r="BI714" s="110"/>
      <c r="BJ714" s="110"/>
      <c r="BK714" s="110"/>
      <c r="BL714" s="110"/>
      <c r="BM714" s="110"/>
      <c r="BN714" s="110"/>
      <c r="BO714" s="110"/>
      <c r="BP714" s="110"/>
      <c r="BQ714" s="110"/>
      <c r="BR714" s="110"/>
      <c r="BS714" s="110"/>
      <c r="BT714" s="110"/>
      <c r="BU714" s="110"/>
      <c r="BV714" s="110"/>
      <c r="BW714" s="110"/>
      <c r="BX714" s="110"/>
      <c r="BY714" s="110"/>
      <c r="BZ714" s="110"/>
      <c r="CA714" s="110"/>
      <c r="CB714" s="110"/>
      <c r="CC714" s="110"/>
      <c r="CD714" s="110"/>
      <c r="CE714" s="110"/>
      <c r="CF714" s="110"/>
      <c r="CG714" s="110"/>
      <c r="CH714" s="110"/>
      <c r="CI714" s="110"/>
      <c r="CJ714" s="110"/>
      <c r="CK714" s="110"/>
      <c r="CL714" s="110"/>
      <c r="CM714" s="110"/>
      <c r="CN714" s="110"/>
      <c r="CO714" s="110"/>
      <c r="CP714" s="110"/>
      <c r="CQ714" s="110"/>
      <c r="CR714" s="110"/>
      <c r="CS714" s="110"/>
      <c r="CT714" s="110"/>
      <c r="CU714" s="110"/>
      <c r="CV714" s="110"/>
      <c r="CW714" s="110"/>
    </row>
    <row r="715" spans="1:101" x14ac:dyDescent="0.25">
      <c r="A715" s="110"/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0"/>
      <c r="BB715" s="110"/>
      <c r="BC715" s="110"/>
      <c r="BD715" s="110"/>
      <c r="BE715" s="110"/>
      <c r="BF715" s="110"/>
      <c r="BG715" s="110"/>
      <c r="BH715" s="110"/>
      <c r="BI715" s="110"/>
      <c r="BJ715" s="110"/>
      <c r="BK715" s="110"/>
      <c r="BL715" s="110"/>
      <c r="BM715" s="110"/>
      <c r="BN715" s="110"/>
      <c r="BO715" s="110"/>
      <c r="BP715" s="110"/>
      <c r="BQ715" s="110"/>
      <c r="BR715" s="110"/>
      <c r="BS715" s="110"/>
      <c r="BT715" s="110"/>
      <c r="BU715" s="110"/>
      <c r="BV715" s="110"/>
      <c r="BW715" s="110"/>
      <c r="BX715" s="110"/>
      <c r="BY715" s="110"/>
      <c r="BZ715" s="110"/>
      <c r="CA715" s="110"/>
      <c r="CB715" s="110"/>
      <c r="CC715" s="110"/>
      <c r="CD715" s="110"/>
      <c r="CE715" s="110"/>
      <c r="CF715" s="110"/>
      <c r="CG715" s="110"/>
      <c r="CH715" s="110"/>
      <c r="CI715" s="110"/>
      <c r="CJ715" s="110"/>
      <c r="CK715" s="110"/>
      <c r="CL715" s="110"/>
      <c r="CM715" s="110"/>
      <c r="CN715" s="110"/>
      <c r="CO715" s="110"/>
      <c r="CP715" s="110"/>
      <c r="CQ715" s="110"/>
      <c r="CR715" s="110"/>
      <c r="CS715" s="110"/>
      <c r="CT715" s="110"/>
      <c r="CU715" s="110"/>
      <c r="CV715" s="110"/>
      <c r="CW715" s="110"/>
    </row>
    <row r="716" spans="1:101" x14ac:dyDescent="0.25">
      <c r="A716" s="110"/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  <c r="BD716" s="110"/>
      <c r="BE716" s="110"/>
      <c r="BF716" s="110"/>
      <c r="BG716" s="110"/>
      <c r="BH716" s="110"/>
      <c r="BI716" s="110"/>
      <c r="BJ716" s="110"/>
      <c r="BK716" s="110"/>
      <c r="BL716" s="110"/>
      <c r="BM716" s="110"/>
      <c r="BN716" s="110"/>
      <c r="BO716" s="110"/>
      <c r="BP716" s="110"/>
      <c r="BQ716" s="110"/>
      <c r="BR716" s="110"/>
      <c r="BS716" s="110"/>
      <c r="BT716" s="110"/>
      <c r="BU716" s="110"/>
      <c r="BV716" s="110"/>
      <c r="BW716" s="110"/>
      <c r="BX716" s="110"/>
      <c r="BY716" s="110"/>
      <c r="BZ716" s="110"/>
      <c r="CA716" s="110"/>
      <c r="CB716" s="110"/>
      <c r="CC716" s="110"/>
      <c r="CD716" s="110"/>
      <c r="CE716" s="110"/>
      <c r="CF716" s="110"/>
      <c r="CG716" s="110"/>
      <c r="CH716" s="110"/>
      <c r="CI716" s="110"/>
      <c r="CJ716" s="110"/>
      <c r="CK716" s="110"/>
      <c r="CL716" s="110"/>
      <c r="CM716" s="110"/>
      <c r="CN716" s="110"/>
      <c r="CO716" s="110"/>
      <c r="CP716" s="110"/>
      <c r="CQ716" s="110"/>
      <c r="CR716" s="110"/>
      <c r="CS716" s="110"/>
      <c r="CT716" s="110"/>
      <c r="CU716" s="110"/>
      <c r="CV716" s="110"/>
      <c r="CW716" s="110"/>
    </row>
    <row r="717" spans="1:101" x14ac:dyDescent="0.25">
      <c r="A717" s="110"/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0"/>
      <c r="BB717" s="110"/>
      <c r="BC717" s="110"/>
      <c r="BD717" s="110"/>
      <c r="BE717" s="110"/>
      <c r="BF717" s="110"/>
      <c r="BG717" s="110"/>
      <c r="BH717" s="110"/>
      <c r="BI717" s="110"/>
      <c r="BJ717" s="110"/>
      <c r="BK717" s="110"/>
      <c r="BL717" s="110"/>
      <c r="BM717" s="110"/>
      <c r="BN717" s="110"/>
      <c r="BO717" s="110"/>
      <c r="BP717" s="110"/>
      <c r="BQ717" s="110"/>
      <c r="BR717" s="110"/>
      <c r="BS717" s="110"/>
      <c r="BT717" s="110"/>
      <c r="BU717" s="110"/>
      <c r="BV717" s="110"/>
      <c r="BW717" s="110"/>
      <c r="BX717" s="110"/>
      <c r="BY717" s="110"/>
      <c r="BZ717" s="110"/>
      <c r="CA717" s="110"/>
      <c r="CB717" s="110"/>
      <c r="CC717" s="110"/>
      <c r="CD717" s="110"/>
      <c r="CE717" s="110"/>
      <c r="CF717" s="110"/>
      <c r="CG717" s="110"/>
      <c r="CH717" s="110"/>
      <c r="CI717" s="110"/>
      <c r="CJ717" s="110"/>
      <c r="CK717" s="110"/>
      <c r="CL717" s="110"/>
      <c r="CM717" s="110"/>
      <c r="CN717" s="110"/>
      <c r="CO717" s="110"/>
      <c r="CP717" s="110"/>
      <c r="CQ717" s="110"/>
      <c r="CR717" s="110"/>
      <c r="CS717" s="110"/>
      <c r="CT717" s="110"/>
      <c r="CU717" s="110"/>
      <c r="CV717" s="110"/>
      <c r="CW717" s="110"/>
    </row>
    <row r="718" spans="1:101" x14ac:dyDescent="0.25">
      <c r="A718" s="110"/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110"/>
      <c r="AR718" s="110"/>
      <c r="AS718" s="110"/>
      <c r="AT718" s="110"/>
      <c r="AU718" s="110"/>
      <c r="AV718" s="110"/>
      <c r="AW718" s="110"/>
      <c r="AX718" s="110"/>
      <c r="AY718" s="110"/>
      <c r="AZ718" s="110"/>
      <c r="BA718" s="110"/>
      <c r="BB718" s="110"/>
      <c r="BC718" s="110"/>
      <c r="BD718" s="110"/>
      <c r="BE718" s="110"/>
      <c r="BF718" s="110"/>
      <c r="BG718" s="110"/>
      <c r="BH718" s="110"/>
      <c r="BI718" s="110"/>
      <c r="BJ718" s="110"/>
      <c r="BK718" s="110"/>
      <c r="BL718" s="110"/>
      <c r="BM718" s="110"/>
      <c r="BN718" s="110"/>
      <c r="BO718" s="110"/>
      <c r="BP718" s="110"/>
      <c r="BQ718" s="110"/>
      <c r="BR718" s="110"/>
      <c r="BS718" s="110"/>
      <c r="BT718" s="110"/>
      <c r="BU718" s="110"/>
      <c r="BV718" s="110"/>
      <c r="BW718" s="110"/>
      <c r="BX718" s="110"/>
      <c r="BY718" s="110"/>
      <c r="BZ718" s="110"/>
      <c r="CA718" s="110"/>
      <c r="CB718" s="110"/>
      <c r="CC718" s="110"/>
      <c r="CD718" s="110"/>
      <c r="CE718" s="110"/>
      <c r="CF718" s="110"/>
      <c r="CG718" s="110"/>
      <c r="CH718" s="110"/>
      <c r="CI718" s="110"/>
      <c r="CJ718" s="110"/>
      <c r="CK718" s="110"/>
      <c r="CL718" s="110"/>
      <c r="CM718" s="110"/>
      <c r="CN718" s="110"/>
      <c r="CO718" s="110"/>
      <c r="CP718" s="110"/>
      <c r="CQ718" s="110"/>
      <c r="CR718" s="110"/>
      <c r="CS718" s="110"/>
      <c r="CT718" s="110"/>
      <c r="CU718" s="110"/>
      <c r="CV718" s="110"/>
      <c r="CW718" s="110"/>
    </row>
    <row r="719" spans="1:101" x14ac:dyDescent="0.25">
      <c r="A719" s="110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0"/>
      <c r="BB719" s="110"/>
      <c r="BC719" s="110"/>
      <c r="BD719" s="110"/>
      <c r="BE719" s="110"/>
      <c r="BF719" s="110"/>
      <c r="BG719" s="110"/>
      <c r="BH719" s="110"/>
      <c r="BI719" s="110"/>
      <c r="BJ719" s="110"/>
      <c r="BK719" s="110"/>
      <c r="BL719" s="110"/>
      <c r="BM719" s="110"/>
      <c r="BN719" s="110"/>
      <c r="BO719" s="110"/>
      <c r="BP719" s="110"/>
      <c r="BQ719" s="110"/>
      <c r="BR719" s="110"/>
      <c r="BS719" s="110"/>
      <c r="BT719" s="110"/>
      <c r="BU719" s="110"/>
      <c r="BV719" s="110"/>
      <c r="BW719" s="110"/>
      <c r="BX719" s="110"/>
      <c r="BY719" s="110"/>
      <c r="BZ719" s="110"/>
      <c r="CA719" s="110"/>
      <c r="CB719" s="110"/>
      <c r="CC719" s="110"/>
      <c r="CD719" s="110"/>
      <c r="CE719" s="110"/>
      <c r="CF719" s="110"/>
      <c r="CG719" s="110"/>
      <c r="CH719" s="110"/>
      <c r="CI719" s="110"/>
      <c r="CJ719" s="110"/>
      <c r="CK719" s="110"/>
      <c r="CL719" s="110"/>
      <c r="CM719" s="110"/>
      <c r="CN719" s="110"/>
      <c r="CO719" s="110"/>
      <c r="CP719" s="110"/>
      <c r="CQ719" s="110"/>
      <c r="CR719" s="110"/>
      <c r="CS719" s="110"/>
      <c r="CT719" s="110"/>
      <c r="CU719" s="110"/>
      <c r="CV719" s="110"/>
      <c r="CW719" s="110"/>
    </row>
    <row r="720" spans="1:101" x14ac:dyDescent="0.25">
      <c r="A720" s="110"/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  <c r="BH720" s="110"/>
      <c r="BI720" s="110"/>
      <c r="BJ720" s="110"/>
      <c r="BK720" s="110"/>
      <c r="BL720" s="110"/>
      <c r="BM720" s="110"/>
      <c r="BN720" s="110"/>
      <c r="BO720" s="110"/>
      <c r="BP720" s="110"/>
      <c r="BQ720" s="110"/>
      <c r="BR720" s="110"/>
      <c r="BS720" s="110"/>
      <c r="BT720" s="110"/>
      <c r="BU720" s="110"/>
      <c r="BV720" s="110"/>
      <c r="BW720" s="110"/>
      <c r="BX720" s="110"/>
      <c r="BY720" s="110"/>
      <c r="BZ720" s="110"/>
      <c r="CA720" s="110"/>
      <c r="CB720" s="110"/>
      <c r="CC720" s="110"/>
      <c r="CD720" s="110"/>
      <c r="CE720" s="110"/>
      <c r="CF720" s="110"/>
      <c r="CG720" s="110"/>
      <c r="CH720" s="110"/>
      <c r="CI720" s="110"/>
      <c r="CJ720" s="110"/>
      <c r="CK720" s="110"/>
      <c r="CL720" s="110"/>
      <c r="CM720" s="110"/>
      <c r="CN720" s="110"/>
      <c r="CO720" s="110"/>
      <c r="CP720" s="110"/>
      <c r="CQ720" s="110"/>
      <c r="CR720" s="110"/>
      <c r="CS720" s="110"/>
      <c r="CT720" s="110"/>
      <c r="CU720" s="110"/>
      <c r="CV720" s="110"/>
      <c r="CW720" s="110"/>
    </row>
    <row r="721" spans="1:101" x14ac:dyDescent="0.25">
      <c r="A721" s="110"/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  <c r="BH721" s="110"/>
      <c r="BI721" s="110"/>
      <c r="BJ721" s="110"/>
      <c r="BK721" s="110"/>
      <c r="BL721" s="110"/>
      <c r="BM721" s="110"/>
      <c r="BN721" s="110"/>
      <c r="BO721" s="110"/>
      <c r="BP721" s="110"/>
      <c r="BQ721" s="110"/>
      <c r="BR721" s="110"/>
      <c r="BS721" s="110"/>
      <c r="BT721" s="110"/>
      <c r="BU721" s="110"/>
      <c r="BV721" s="110"/>
      <c r="BW721" s="110"/>
      <c r="BX721" s="110"/>
      <c r="BY721" s="110"/>
      <c r="BZ721" s="110"/>
      <c r="CA721" s="110"/>
      <c r="CB721" s="110"/>
      <c r="CC721" s="110"/>
      <c r="CD721" s="110"/>
      <c r="CE721" s="110"/>
      <c r="CF721" s="110"/>
      <c r="CG721" s="110"/>
      <c r="CH721" s="110"/>
      <c r="CI721" s="110"/>
      <c r="CJ721" s="110"/>
      <c r="CK721" s="110"/>
      <c r="CL721" s="110"/>
      <c r="CM721" s="110"/>
      <c r="CN721" s="110"/>
      <c r="CO721" s="110"/>
      <c r="CP721" s="110"/>
      <c r="CQ721" s="110"/>
      <c r="CR721" s="110"/>
      <c r="CS721" s="110"/>
      <c r="CT721" s="110"/>
      <c r="CU721" s="110"/>
      <c r="CV721" s="110"/>
      <c r="CW721" s="110"/>
    </row>
    <row r="722" spans="1:101" x14ac:dyDescent="0.25">
      <c r="A722" s="110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  <c r="BH722" s="110"/>
      <c r="BI722" s="110"/>
      <c r="BJ722" s="110"/>
      <c r="BK722" s="110"/>
      <c r="BL722" s="110"/>
      <c r="BM722" s="110"/>
      <c r="BN722" s="110"/>
      <c r="BO722" s="110"/>
      <c r="BP722" s="110"/>
      <c r="BQ722" s="110"/>
      <c r="BR722" s="110"/>
      <c r="BS722" s="110"/>
      <c r="BT722" s="110"/>
      <c r="BU722" s="110"/>
      <c r="BV722" s="110"/>
      <c r="BW722" s="110"/>
      <c r="BX722" s="110"/>
      <c r="BY722" s="110"/>
      <c r="BZ722" s="110"/>
      <c r="CA722" s="110"/>
      <c r="CB722" s="110"/>
      <c r="CC722" s="110"/>
      <c r="CD722" s="110"/>
      <c r="CE722" s="110"/>
      <c r="CF722" s="110"/>
      <c r="CG722" s="110"/>
      <c r="CH722" s="110"/>
      <c r="CI722" s="110"/>
      <c r="CJ722" s="110"/>
      <c r="CK722" s="110"/>
      <c r="CL722" s="110"/>
      <c r="CM722" s="110"/>
      <c r="CN722" s="110"/>
      <c r="CO722" s="110"/>
      <c r="CP722" s="110"/>
      <c r="CQ722" s="110"/>
      <c r="CR722" s="110"/>
      <c r="CS722" s="110"/>
      <c r="CT722" s="110"/>
      <c r="CU722" s="110"/>
      <c r="CV722" s="110"/>
      <c r="CW722" s="110"/>
    </row>
    <row r="723" spans="1:101" x14ac:dyDescent="0.25">
      <c r="A723" s="110"/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  <c r="BH723" s="110"/>
      <c r="BI723" s="110"/>
      <c r="BJ723" s="110"/>
      <c r="BK723" s="110"/>
      <c r="BL723" s="110"/>
      <c r="BM723" s="110"/>
      <c r="BN723" s="110"/>
      <c r="BO723" s="110"/>
      <c r="BP723" s="110"/>
      <c r="BQ723" s="110"/>
      <c r="BR723" s="110"/>
      <c r="BS723" s="110"/>
      <c r="BT723" s="110"/>
      <c r="BU723" s="110"/>
      <c r="BV723" s="110"/>
      <c r="BW723" s="110"/>
      <c r="BX723" s="110"/>
      <c r="BY723" s="110"/>
      <c r="BZ723" s="110"/>
      <c r="CA723" s="110"/>
      <c r="CB723" s="110"/>
      <c r="CC723" s="110"/>
      <c r="CD723" s="110"/>
      <c r="CE723" s="110"/>
      <c r="CF723" s="110"/>
      <c r="CG723" s="110"/>
      <c r="CH723" s="110"/>
      <c r="CI723" s="110"/>
      <c r="CJ723" s="110"/>
      <c r="CK723" s="110"/>
      <c r="CL723" s="110"/>
      <c r="CM723" s="110"/>
      <c r="CN723" s="110"/>
      <c r="CO723" s="110"/>
      <c r="CP723" s="110"/>
      <c r="CQ723" s="110"/>
      <c r="CR723" s="110"/>
      <c r="CS723" s="110"/>
      <c r="CT723" s="110"/>
      <c r="CU723" s="110"/>
      <c r="CV723" s="110"/>
      <c r="CW723" s="110"/>
    </row>
    <row r="724" spans="1:101" x14ac:dyDescent="0.25">
      <c r="A724" s="110"/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0"/>
      <c r="BB724" s="110"/>
      <c r="BC724" s="110"/>
      <c r="BD724" s="110"/>
      <c r="BE724" s="110"/>
      <c r="BF724" s="110"/>
      <c r="BG724" s="110"/>
      <c r="BH724" s="110"/>
      <c r="BI724" s="110"/>
      <c r="BJ724" s="110"/>
      <c r="BK724" s="110"/>
      <c r="BL724" s="110"/>
      <c r="BM724" s="110"/>
      <c r="BN724" s="110"/>
      <c r="BO724" s="110"/>
      <c r="BP724" s="110"/>
      <c r="BQ724" s="110"/>
      <c r="BR724" s="110"/>
      <c r="BS724" s="110"/>
      <c r="BT724" s="110"/>
      <c r="BU724" s="110"/>
      <c r="BV724" s="110"/>
      <c r="BW724" s="110"/>
      <c r="BX724" s="110"/>
      <c r="BY724" s="110"/>
      <c r="BZ724" s="110"/>
      <c r="CA724" s="110"/>
      <c r="CB724" s="110"/>
      <c r="CC724" s="110"/>
      <c r="CD724" s="110"/>
      <c r="CE724" s="110"/>
      <c r="CF724" s="110"/>
      <c r="CG724" s="110"/>
      <c r="CH724" s="110"/>
      <c r="CI724" s="110"/>
      <c r="CJ724" s="110"/>
      <c r="CK724" s="110"/>
      <c r="CL724" s="110"/>
      <c r="CM724" s="110"/>
      <c r="CN724" s="110"/>
      <c r="CO724" s="110"/>
      <c r="CP724" s="110"/>
      <c r="CQ724" s="110"/>
      <c r="CR724" s="110"/>
      <c r="CS724" s="110"/>
      <c r="CT724" s="110"/>
      <c r="CU724" s="110"/>
      <c r="CV724" s="110"/>
      <c r="CW724" s="110"/>
    </row>
    <row r="725" spans="1:101" x14ac:dyDescent="0.25">
      <c r="A725" s="110"/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0"/>
      <c r="BB725" s="110"/>
      <c r="BC725" s="110"/>
      <c r="BD725" s="110"/>
      <c r="BE725" s="110"/>
      <c r="BF725" s="110"/>
      <c r="BG725" s="110"/>
      <c r="BH725" s="110"/>
      <c r="BI725" s="110"/>
      <c r="BJ725" s="110"/>
      <c r="BK725" s="110"/>
      <c r="BL725" s="110"/>
      <c r="BM725" s="110"/>
      <c r="BN725" s="110"/>
      <c r="BO725" s="110"/>
      <c r="BP725" s="110"/>
      <c r="BQ725" s="110"/>
      <c r="BR725" s="110"/>
      <c r="BS725" s="110"/>
      <c r="BT725" s="110"/>
      <c r="BU725" s="110"/>
      <c r="BV725" s="110"/>
      <c r="BW725" s="110"/>
      <c r="BX725" s="110"/>
      <c r="BY725" s="110"/>
      <c r="BZ725" s="110"/>
      <c r="CA725" s="110"/>
      <c r="CB725" s="110"/>
      <c r="CC725" s="110"/>
      <c r="CD725" s="110"/>
      <c r="CE725" s="110"/>
      <c r="CF725" s="110"/>
      <c r="CG725" s="110"/>
      <c r="CH725" s="110"/>
      <c r="CI725" s="110"/>
      <c r="CJ725" s="110"/>
      <c r="CK725" s="110"/>
      <c r="CL725" s="110"/>
      <c r="CM725" s="110"/>
      <c r="CN725" s="110"/>
      <c r="CO725" s="110"/>
      <c r="CP725" s="110"/>
      <c r="CQ725" s="110"/>
      <c r="CR725" s="110"/>
      <c r="CS725" s="110"/>
      <c r="CT725" s="110"/>
      <c r="CU725" s="110"/>
      <c r="CV725" s="110"/>
      <c r="CW725" s="110"/>
    </row>
    <row r="726" spans="1:101" x14ac:dyDescent="0.25">
      <c r="A726" s="110"/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0"/>
      <c r="BB726" s="110"/>
      <c r="BC726" s="110"/>
      <c r="BD726" s="110"/>
      <c r="BE726" s="110"/>
      <c r="BF726" s="110"/>
      <c r="BG726" s="110"/>
      <c r="BH726" s="110"/>
      <c r="BI726" s="110"/>
      <c r="BJ726" s="110"/>
      <c r="BK726" s="110"/>
      <c r="BL726" s="110"/>
      <c r="BM726" s="110"/>
      <c r="BN726" s="110"/>
      <c r="BO726" s="110"/>
      <c r="BP726" s="110"/>
      <c r="BQ726" s="110"/>
      <c r="BR726" s="110"/>
      <c r="BS726" s="110"/>
      <c r="BT726" s="110"/>
      <c r="BU726" s="110"/>
      <c r="BV726" s="110"/>
      <c r="BW726" s="110"/>
      <c r="BX726" s="110"/>
      <c r="BY726" s="110"/>
      <c r="BZ726" s="110"/>
      <c r="CA726" s="110"/>
      <c r="CB726" s="110"/>
      <c r="CC726" s="110"/>
      <c r="CD726" s="110"/>
      <c r="CE726" s="110"/>
      <c r="CF726" s="110"/>
      <c r="CG726" s="110"/>
      <c r="CH726" s="110"/>
      <c r="CI726" s="110"/>
      <c r="CJ726" s="110"/>
      <c r="CK726" s="110"/>
      <c r="CL726" s="110"/>
      <c r="CM726" s="110"/>
      <c r="CN726" s="110"/>
      <c r="CO726" s="110"/>
      <c r="CP726" s="110"/>
      <c r="CQ726" s="110"/>
      <c r="CR726" s="110"/>
      <c r="CS726" s="110"/>
      <c r="CT726" s="110"/>
      <c r="CU726" s="110"/>
      <c r="CV726" s="110"/>
      <c r="CW726" s="110"/>
    </row>
    <row r="727" spans="1:101" x14ac:dyDescent="0.25">
      <c r="A727" s="110"/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0"/>
      <c r="BB727" s="110"/>
      <c r="BC727" s="110"/>
      <c r="BD727" s="110"/>
      <c r="BE727" s="110"/>
      <c r="BF727" s="110"/>
      <c r="BG727" s="110"/>
      <c r="BH727" s="110"/>
      <c r="BI727" s="110"/>
      <c r="BJ727" s="110"/>
      <c r="BK727" s="110"/>
      <c r="BL727" s="110"/>
      <c r="BM727" s="110"/>
      <c r="BN727" s="110"/>
      <c r="BO727" s="110"/>
      <c r="BP727" s="110"/>
      <c r="BQ727" s="110"/>
      <c r="BR727" s="110"/>
      <c r="BS727" s="110"/>
      <c r="BT727" s="110"/>
      <c r="BU727" s="110"/>
      <c r="BV727" s="110"/>
      <c r="BW727" s="110"/>
      <c r="BX727" s="110"/>
      <c r="BY727" s="110"/>
      <c r="BZ727" s="110"/>
      <c r="CA727" s="110"/>
      <c r="CB727" s="110"/>
      <c r="CC727" s="110"/>
      <c r="CD727" s="110"/>
      <c r="CE727" s="110"/>
      <c r="CF727" s="110"/>
      <c r="CG727" s="110"/>
      <c r="CH727" s="110"/>
      <c r="CI727" s="110"/>
      <c r="CJ727" s="110"/>
      <c r="CK727" s="110"/>
      <c r="CL727" s="110"/>
      <c r="CM727" s="110"/>
      <c r="CN727" s="110"/>
      <c r="CO727" s="110"/>
      <c r="CP727" s="110"/>
      <c r="CQ727" s="110"/>
      <c r="CR727" s="110"/>
      <c r="CS727" s="110"/>
      <c r="CT727" s="110"/>
      <c r="CU727" s="110"/>
      <c r="CV727" s="110"/>
      <c r="CW727" s="110"/>
    </row>
    <row r="728" spans="1:101" x14ac:dyDescent="0.25">
      <c r="A728" s="110"/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0"/>
      <c r="BB728" s="110"/>
      <c r="BC728" s="110"/>
      <c r="BD728" s="110"/>
      <c r="BE728" s="110"/>
      <c r="BF728" s="110"/>
      <c r="BG728" s="110"/>
      <c r="BH728" s="110"/>
      <c r="BI728" s="110"/>
      <c r="BJ728" s="110"/>
      <c r="BK728" s="110"/>
      <c r="BL728" s="110"/>
      <c r="BM728" s="110"/>
      <c r="BN728" s="110"/>
      <c r="BO728" s="110"/>
      <c r="BP728" s="110"/>
      <c r="BQ728" s="110"/>
      <c r="BR728" s="110"/>
      <c r="BS728" s="110"/>
      <c r="BT728" s="110"/>
      <c r="BU728" s="110"/>
      <c r="BV728" s="110"/>
      <c r="BW728" s="110"/>
      <c r="BX728" s="110"/>
      <c r="BY728" s="110"/>
      <c r="BZ728" s="110"/>
      <c r="CA728" s="110"/>
      <c r="CB728" s="110"/>
      <c r="CC728" s="110"/>
      <c r="CD728" s="110"/>
      <c r="CE728" s="110"/>
      <c r="CF728" s="110"/>
      <c r="CG728" s="110"/>
      <c r="CH728" s="110"/>
      <c r="CI728" s="110"/>
      <c r="CJ728" s="110"/>
      <c r="CK728" s="110"/>
      <c r="CL728" s="110"/>
      <c r="CM728" s="110"/>
      <c r="CN728" s="110"/>
      <c r="CO728" s="110"/>
      <c r="CP728" s="110"/>
      <c r="CQ728" s="110"/>
      <c r="CR728" s="110"/>
      <c r="CS728" s="110"/>
      <c r="CT728" s="110"/>
      <c r="CU728" s="110"/>
      <c r="CV728" s="110"/>
      <c r="CW728" s="110"/>
    </row>
    <row r="729" spans="1:101" x14ac:dyDescent="0.25">
      <c r="A729" s="110"/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0"/>
      <c r="BB729" s="110"/>
      <c r="BC729" s="110"/>
      <c r="BD729" s="110"/>
      <c r="BE729" s="110"/>
      <c r="BF729" s="110"/>
      <c r="BG729" s="110"/>
      <c r="BH729" s="110"/>
      <c r="BI729" s="110"/>
      <c r="BJ729" s="110"/>
      <c r="BK729" s="110"/>
      <c r="BL729" s="110"/>
      <c r="BM729" s="110"/>
      <c r="BN729" s="110"/>
      <c r="BO729" s="110"/>
      <c r="BP729" s="110"/>
      <c r="BQ729" s="110"/>
      <c r="BR729" s="110"/>
      <c r="BS729" s="110"/>
      <c r="BT729" s="110"/>
      <c r="BU729" s="110"/>
      <c r="BV729" s="110"/>
      <c r="BW729" s="110"/>
      <c r="BX729" s="110"/>
      <c r="BY729" s="110"/>
      <c r="BZ729" s="110"/>
      <c r="CA729" s="110"/>
      <c r="CB729" s="110"/>
      <c r="CC729" s="110"/>
      <c r="CD729" s="110"/>
      <c r="CE729" s="110"/>
      <c r="CF729" s="110"/>
      <c r="CG729" s="110"/>
      <c r="CH729" s="110"/>
      <c r="CI729" s="110"/>
      <c r="CJ729" s="110"/>
      <c r="CK729" s="110"/>
      <c r="CL729" s="110"/>
      <c r="CM729" s="110"/>
      <c r="CN729" s="110"/>
      <c r="CO729" s="110"/>
      <c r="CP729" s="110"/>
      <c r="CQ729" s="110"/>
      <c r="CR729" s="110"/>
      <c r="CS729" s="110"/>
      <c r="CT729" s="110"/>
      <c r="CU729" s="110"/>
      <c r="CV729" s="110"/>
      <c r="CW729" s="110"/>
    </row>
    <row r="730" spans="1:101" x14ac:dyDescent="0.25">
      <c r="A730" s="110"/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0"/>
      <c r="BB730" s="110"/>
      <c r="BC730" s="110"/>
      <c r="BD730" s="110"/>
      <c r="BE730" s="110"/>
      <c r="BF730" s="110"/>
      <c r="BG730" s="110"/>
      <c r="BH730" s="110"/>
      <c r="BI730" s="110"/>
      <c r="BJ730" s="110"/>
      <c r="BK730" s="110"/>
      <c r="BL730" s="110"/>
      <c r="BM730" s="110"/>
      <c r="BN730" s="110"/>
      <c r="BO730" s="110"/>
      <c r="BP730" s="110"/>
      <c r="BQ730" s="110"/>
      <c r="BR730" s="110"/>
      <c r="BS730" s="110"/>
      <c r="BT730" s="110"/>
      <c r="BU730" s="110"/>
      <c r="BV730" s="110"/>
      <c r="BW730" s="110"/>
      <c r="BX730" s="110"/>
      <c r="BY730" s="110"/>
      <c r="BZ730" s="110"/>
      <c r="CA730" s="110"/>
      <c r="CB730" s="110"/>
      <c r="CC730" s="110"/>
      <c r="CD730" s="110"/>
      <c r="CE730" s="110"/>
      <c r="CF730" s="110"/>
      <c r="CG730" s="110"/>
      <c r="CH730" s="110"/>
      <c r="CI730" s="110"/>
      <c r="CJ730" s="110"/>
      <c r="CK730" s="110"/>
      <c r="CL730" s="110"/>
      <c r="CM730" s="110"/>
      <c r="CN730" s="110"/>
      <c r="CO730" s="110"/>
      <c r="CP730" s="110"/>
      <c r="CQ730" s="110"/>
      <c r="CR730" s="110"/>
      <c r="CS730" s="110"/>
      <c r="CT730" s="110"/>
      <c r="CU730" s="110"/>
      <c r="CV730" s="110"/>
      <c r="CW730" s="110"/>
    </row>
    <row r="731" spans="1:101" x14ac:dyDescent="0.25">
      <c r="A731" s="110"/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0"/>
      <c r="BB731" s="110"/>
      <c r="BC731" s="110"/>
      <c r="BD731" s="110"/>
      <c r="BE731" s="110"/>
      <c r="BF731" s="110"/>
      <c r="BG731" s="110"/>
      <c r="BH731" s="110"/>
      <c r="BI731" s="110"/>
      <c r="BJ731" s="110"/>
      <c r="BK731" s="110"/>
      <c r="BL731" s="110"/>
      <c r="BM731" s="110"/>
      <c r="BN731" s="110"/>
      <c r="BO731" s="110"/>
      <c r="BP731" s="110"/>
      <c r="BQ731" s="110"/>
      <c r="BR731" s="110"/>
      <c r="BS731" s="110"/>
      <c r="BT731" s="110"/>
      <c r="BU731" s="110"/>
      <c r="BV731" s="110"/>
      <c r="BW731" s="110"/>
      <c r="BX731" s="110"/>
      <c r="BY731" s="110"/>
      <c r="BZ731" s="110"/>
      <c r="CA731" s="110"/>
      <c r="CB731" s="110"/>
      <c r="CC731" s="110"/>
      <c r="CD731" s="110"/>
      <c r="CE731" s="110"/>
      <c r="CF731" s="110"/>
      <c r="CG731" s="110"/>
      <c r="CH731" s="110"/>
      <c r="CI731" s="110"/>
      <c r="CJ731" s="110"/>
      <c r="CK731" s="110"/>
      <c r="CL731" s="110"/>
      <c r="CM731" s="110"/>
      <c r="CN731" s="110"/>
      <c r="CO731" s="110"/>
      <c r="CP731" s="110"/>
      <c r="CQ731" s="110"/>
      <c r="CR731" s="110"/>
      <c r="CS731" s="110"/>
      <c r="CT731" s="110"/>
      <c r="CU731" s="110"/>
      <c r="CV731" s="110"/>
      <c r="CW731" s="110"/>
    </row>
    <row r="732" spans="1:101" x14ac:dyDescent="0.25">
      <c r="A732" s="110"/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B732" s="110"/>
      <c r="BC732" s="110"/>
      <c r="BD732" s="110"/>
      <c r="BE732" s="110"/>
      <c r="BF732" s="110"/>
      <c r="BG732" s="110"/>
      <c r="BH732" s="110"/>
      <c r="BI732" s="110"/>
      <c r="BJ732" s="110"/>
      <c r="BK732" s="110"/>
      <c r="BL732" s="110"/>
      <c r="BM732" s="110"/>
      <c r="BN732" s="110"/>
      <c r="BO732" s="110"/>
      <c r="BP732" s="110"/>
      <c r="BQ732" s="110"/>
      <c r="BR732" s="110"/>
      <c r="BS732" s="110"/>
      <c r="BT732" s="110"/>
      <c r="BU732" s="110"/>
      <c r="BV732" s="110"/>
      <c r="BW732" s="110"/>
      <c r="BX732" s="110"/>
      <c r="BY732" s="110"/>
      <c r="BZ732" s="110"/>
      <c r="CA732" s="110"/>
      <c r="CB732" s="110"/>
      <c r="CC732" s="110"/>
      <c r="CD732" s="110"/>
      <c r="CE732" s="110"/>
      <c r="CF732" s="110"/>
      <c r="CG732" s="110"/>
      <c r="CH732" s="110"/>
      <c r="CI732" s="110"/>
      <c r="CJ732" s="110"/>
      <c r="CK732" s="110"/>
      <c r="CL732" s="110"/>
      <c r="CM732" s="110"/>
      <c r="CN732" s="110"/>
      <c r="CO732" s="110"/>
      <c r="CP732" s="110"/>
      <c r="CQ732" s="110"/>
      <c r="CR732" s="110"/>
      <c r="CS732" s="110"/>
      <c r="CT732" s="110"/>
      <c r="CU732" s="110"/>
      <c r="CV732" s="110"/>
      <c r="CW732" s="110"/>
    </row>
    <row r="733" spans="1:101" x14ac:dyDescent="0.25">
      <c r="A733" s="110"/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  <c r="BD733" s="110"/>
      <c r="BE733" s="110"/>
      <c r="BF733" s="110"/>
      <c r="BG733" s="110"/>
      <c r="BH733" s="110"/>
      <c r="BI733" s="110"/>
      <c r="BJ733" s="110"/>
      <c r="BK733" s="110"/>
      <c r="BL733" s="110"/>
      <c r="BM733" s="110"/>
      <c r="BN733" s="110"/>
      <c r="BO733" s="110"/>
      <c r="BP733" s="110"/>
      <c r="BQ733" s="110"/>
      <c r="BR733" s="110"/>
      <c r="BS733" s="110"/>
      <c r="BT733" s="110"/>
      <c r="BU733" s="110"/>
      <c r="BV733" s="110"/>
      <c r="BW733" s="110"/>
      <c r="BX733" s="110"/>
      <c r="BY733" s="110"/>
      <c r="BZ733" s="110"/>
      <c r="CA733" s="110"/>
      <c r="CB733" s="110"/>
      <c r="CC733" s="110"/>
      <c r="CD733" s="110"/>
      <c r="CE733" s="110"/>
      <c r="CF733" s="110"/>
      <c r="CG733" s="110"/>
      <c r="CH733" s="110"/>
      <c r="CI733" s="110"/>
      <c r="CJ733" s="110"/>
      <c r="CK733" s="110"/>
      <c r="CL733" s="110"/>
      <c r="CM733" s="110"/>
      <c r="CN733" s="110"/>
      <c r="CO733" s="110"/>
      <c r="CP733" s="110"/>
      <c r="CQ733" s="110"/>
      <c r="CR733" s="110"/>
      <c r="CS733" s="110"/>
      <c r="CT733" s="110"/>
      <c r="CU733" s="110"/>
      <c r="CV733" s="110"/>
      <c r="CW733" s="110"/>
    </row>
    <row r="734" spans="1:101" x14ac:dyDescent="0.25">
      <c r="A734" s="110"/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0"/>
      <c r="BB734" s="110"/>
      <c r="BC734" s="110"/>
      <c r="BD734" s="110"/>
      <c r="BE734" s="110"/>
      <c r="BF734" s="110"/>
      <c r="BG734" s="110"/>
      <c r="BH734" s="110"/>
      <c r="BI734" s="110"/>
      <c r="BJ734" s="110"/>
      <c r="BK734" s="110"/>
      <c r="BL734" s="110"/>
      <c r="BM734" s="110"/>
      <c r="BN734" s="110"/>
      <c r="BO734" s="110"/>
      <c r="BP734" s="110"/>
      <c r="BQ734" s="110"/>
      <c r="BR734" s="110"/>
      <c r="BS734" s="110"/>
      <c r="BT734" s="110"/>
      <c r="BU734" s="110"/>
      <c r="BV734" s="110"/>
      <c r="BW734" s="110"/>
      <c r="BX734" s="110"/>
      <c r="BY734" s="110"/>
      <c r="BZ734" s="110"/>
      <c r="CA734" s="110"/>
      <c r="CB734" s="110"/>
      <c r="CC734" s="110"/>
      <c r="CD734" s="110"/>
      <c r="CE734" s="110"/>
      <c r="CF734" s="110"/>
      <c r="CG734" s="110"/>
      <c r="CH734" s="110"/>
      <c r="CI734" s="110"/>
      <c r="CJ734" s="110"/>
      <c r="CK734" s="110"/>
      <c r="CL734" s="110"/>
      <c r="CM734" s="110"/>
      <c r="CN734" s="110"/>
      <c r="CO734" s="110"/>
      <c r="CP734" s="110"/>
      <c r="CQ734" s="110"/>
      <c r="CR734" s="110"/>
      <c r="CS734" s="110"/>
      <c r="CT734" s="110"/>
      <c r="CU734" s="110"/>
      <c r="CV734" s="110"/>
      <c r="CW734" s="110"/>
    </row>
    <row r="735" spans="1:101" x14ac:dyDescent="0.25">
      <c r="A735" s="110"/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  <c r="AL735" s="110"/>
      <c r="AM735" s="110"/>
      <c r="AN735" s="110"/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0"/>
      <c r="BB735" s="110"/>
      <c r="BC735" s="110"/>
      <c r="BD735" s="110"/>
      <c r="BE735" s="110"/>
      <c r="BF735" s="110"/>
      <c r="BG735" s="110"/>
      <c r="BH735" s="110"/>
      <c r="BI735" s="110"/>
      <c r="BJ735" s="110"/>
      <c r="BK735" s="110"/>
      <c r="BL735" s="110"/>
      <c r="BM735" s="110"/>
      <c r="BN735" s="110"/>
      <c r="BO735" s="110"/>
      <c r="BP735" s="110"/>
      <c r="BQ735" s="110"/>
      <c r="BR735" s="110"/>
      <c r="BS735" s="110"/>
      <c r="BT735" s="110"/>
      <c r="BU735" s="110"/>
      <c r="BV735" s="110"/>
      <c r="BW735" s="110"/>
      <c r="BX735" s="110"/>
      <c r="BY735" s="110"/>
      <c r="BZ735" s="110"/>
      <c r="CA735" s="110"/>
      <c r="CB735" s="110"/>
      <c r="CC735" s="110"/>
      <c r="CD735" s="110"/>
      <c r="CE735" s="110"/>
      <c r="CF735" s="110"/>
      <c r="CG735" s="110"/>
      <c r="CH735" s="110"/>
      <c r="CI735" s="110"/>
      <c r="CJ735" s="110"/>
      <c r="CK735" s="110"/>
      <c r="CL735" s="110"/>
      <c r="CM735" s="110"/>
      <c r="CN735" s="110"/>
      <c r="CO735" s="110"/>
      <c r="CP735" s="110"/>
      <c r="CQ735" s="110"/>
      <c r="CR735" s="110"/>
      <c r="CS735" s="110"/>
      <c r="CT735" s="110"/>
      <c r="CU735" s="110"/>
      <c r="CV735" s="110"/>
      <c r="CW735" s="110"/>
    </row>
    <row r="736" spans="1:101" x14ac:dyDescent="0.25">
      <c r="A736" s="110"/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0"/>
      <c r="BB736" s="110"/>
      <c r="BC736" s="110"/>
      <c r="BD736" s="110"/>
      <c r="BE736" s="110"/>
      <c r="BF736" s="110"/>
      <c r="BG736" s="110"/>
      <c r="BH736" s="110"/>
      <c r="BI736" s="110"/>
      <c r="BJ736" s="110"/>
      <c r="BK736" s="110"/>
      <c r="BL736" s="110"/>
      <c r="BM736" s="110"/>
      <c r="BN736" s="110"/>
      <c r="BO736" s="110"/>
      <c r="BP736" s="110"/>
      <c r="BQ736" s="110"/>
      <c r="BR736" s="110"/>
      <c r="BS736" s="110"/>
      <c r="BT736" s="110"/>
      <c r="BU736" s="110"/>
      <c r="BV736" s="110"/>
      <c r="BW736" s="110"/>
      <c r="BX736" s="110"/>
      <c r="BY736" s="110"/>
      <c r="BZ736" s="110"/>
      <c r="CA736" s="110"/>
      <c r="CB736" s="110"/>
      <c r="CC736" s="110"/>
      <c r="CD736" s="110"/>
      <c r="CE736" s="110"/>
      <c r="CF736" s="110"/>
      <c r="CG736" s="110"/>
      <c r="CH736" s="110"/>
      <c r="CI736" s="110"/>
      <c r="CJ736" s="110"/>
      <c r="CK736" s="110"/>
      <c r="CL736" s="110"/>
      <c r="CM736" s="110"/>
      <c r="CN736" s="110"/>
      <c r="CO736" s="110"/>
      <c r="CP736" s="110"/>
      <c r="CQ736" s="110"/>
      <c r="CR736" s="110"/>
      <c r="CS736" s="110"/>
      <c r="CT736" s="110"/>
      <c r="CU736" s="110"/>
      <c r="CV736" s="110"/>
      <c r="CW736" s="110"/>
    </row>
    <row r="737" spans="1:101" x14ac:dyDescent="0.25">
      <c r="A737" s="110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  <c r="AL737" s="110"/>
      <c r="AM737" s="110"/>
      <c r="AN737" s="110"/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0"/>
      <c r="BB737" s="110"/>
      <c r="BC737" s="110"/>
      <c r="BD737" s="110"/>
      <c r="BE737" s="110"/>
      <c r="BF737" s="110"/>
      <c r="BG737" s="110"/>
      <c r="BH737" s="110"/>
      <c r="BI737" s="110"/>
      <c r="BJ737" s="110"/>
      <c r="BK737" s="110"/>
      <c r="BL737" s="110"/>
      <c r="BM737" s="110"/>
      <c r="BN737" s="110"/>
      <c r="BO737" s="110"/>
      <c r="BP737" s="110"/>
      <c r="BQ737" s="110"/>
      <c r="BR737" s="110"/>
      <c r="BS737" s="110"/>
      <c r="BT737" s="110"/>
      <c r="BU737" s="110"/>
      <c r="BV737" s="110"/>
      <c r="BW737" s="110"/>
      <c r="BX737" s="110"/>
      <c r="BY737" s="110"/>
      <c r="BZ737" s="110"/>
      <c r="CA737" s="110"/>
      <c r="CB737" s="110"/>
      <c r="CC737" s="110"/>
      <c r="CD737" s="110"/>
      <c r="CE737" s="110"/>
      <c r="CF737" s="110"/>
      <c r="CG737" s="110"/>
      <c r="CH737" s="110"/>
      <c r="CI737" s="110"/>
      <c r="CJ737" s="110"/>
      <c r="CK737" s="110"/>
      <c r="CL737" s="110"/>
      <c r="CM737" s="110"/>
      <c r="CN737" s="110"/>
      <c r="CO737" s="110"/>
      <c r="CP737" s="110"/>
      <c r="CQ737" s="110"/>
      <c r="CR737" s="110"/>
      <c r="CS737" s="110"/>
      <c r="CT737" s="110"/>
      <c r="CU737" s="110"/>
      <c r="CV737" s="110"/>
      <c r="CW737" s="110"/>
    </row>
    <row r="738" spans="1:101" x14ac:dyDescent="0.25">
      <c r="A738" s="110"/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  <c r="BH738" s="110"/>
      <c r="BI738" s="110"/>
      <c r="BJ738" s="110"/>
      <c r="BK738" s="110"/>
      <c r="BL738" s="110"/>
      <c r="BM738" s="110"/>
      <c r="BN738" s="110"/>
      <c r="BO738" s="110"/>
      <c r="BP738" s="110"/>
      <c r="BQ738" s="110"/>
      <c r="BR738" s="110"/>
      <c r="BS738" s="110"/>
      <c r="BT738" s="110"/>
      <c r="BU738" s="110"/>
      <c r="BV738" s="110"/>
      <c r="BW738" s="110"/>
      <c r="BX738" s="110"/>
      <c r="BY738" s="110"/>
      <c r="BZ738" s="110"/>
      <c r="CA738" s="110"/>
      <c r="CB738" s="110"/>
      <c r="CC738" s="110"/>
      <c r="CD738" s="110"/>
      <c r="CE738" s="110"/>
      <c r="CF738" s="110"/>
      <c r="CG738" s="110"/>
      <c r="CH738" s="110"/>
      <c r="CI738" s="110"/>
      <c r="CJ738" s="110"/>
      <c r="CK738" s="110"/>
      <c r="CL738" s="110"/>
      <c r="CM738" s="110"/>
      <c r="CN738" s="110"/>
      <c r="CO738" s="110"/>
      <c r="CP738" s="110"/>
      <c r="CQ738" s="110"/>
      <c r="CR738" s="110"/>
      <c r="CS738" s="110"/>
      <c r="CT738" s="110"/>
      <c r="CU738" s="110"/>
      <c r="CV738" s="110"/>
      <c r="CW738" s="110"/>
    </row>
    <row r="739" spans="1:101" x14ac:dyDescent="0.25">
      <c r="A739" s="110"/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  <c r="BH739" s="110"/>
      <c r="BI739" s="110"/>
      <c r="BJ739" s="110"/>
      <c r="BK739" s="110"/>
      <c r="BL739" s="110"/>
      <c r="BM739" s="110"/>
      <c r="BN739" s="110"/>
      <c r="BO739" s="110"/>
      <c r="BP739" s="110"/>
      <c r="BQ739" s="110"/>
      <c r="BR739" s="110"/>
      <c r="BS739" s="110"/>
      <c r="BT739" s="110"/>
      <c r="BU739" s="110"/>
      <c r="BV739" s="110"/>
      <c r="BW739" s="110"/>
      <c r="BX739" s="110"/>
      <c r="BY739" s="110"/>
      <c r="BZ739" s="110"/>
      <c r="CA739" s="110"/>
      <c r="CB739" s="110"/>
      <c r="CC739" s="110"/>
      <c r="CD739" s="110"/>
      <c r="CE739" s="110"/>
      <c r="CF739" s="110"/>
      <c r="CG739" s="110"/>
      <c r="CH739" s="110"/>
      <c r="CI739" s="110"/>
      <c r="CJ739" s="110"/>
      <c r="CK739" s="110"/>
      <c r="CL739" s="110"/>
      <c r="CM739" s="110"/>
      <c r="CN739" s="110"/>
      <c r="CO739" s="110"/>
      <c r="CP739" s="110"/>
      <c r="CQ739" s="110"/>
      <c r="CR739" s="110"/>
      <c r="CS739" s="110"/>
      <c r="CT739" s="110"/>
      <c r="CU739" s="110"/>
      <c r="CV739" s="110"/>
      <c r="CW739" s="110"/>
    </row>
    <row r="740" spans="1:101" x14ac:dyDescent="0.25">
      <c r="A740" s="110"/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  <c r="BH740" s="110"/>
      <c r="BI740" s="110"/>
      <c r="BJ740" s="110"/>
      <c r="BK740" s="110"/>
      <c r="BL740" s="110"/>
      <c r="BM740" s="110"/>
      <c r="BN740" s="110"/>
      <c r="BO740" s="110"/>
      <c r="BP740" s="110"/>
      <c r="BQ740" s="110"/>
      <c r="BR740" s="110"/>
      <c r="BS740" s="110"/>
      <c r="BT740" s="110"/>
      <c r="BU740" s="110"/>
      <c r="BV740" s="110"/>
      <c r="BW740" s="110"/>
      <c r="BX740" s="110"/>
      <c r="BY740" s="110"/>
      <c r="BZ740" s="110"/>
      <c r="CA740" s="110"/>
      <c r="CB740" s="110"/>
      <c r="CC740" s="110"/>
      <c r="CD740" s="110"/>
      <c r="CE740" s="110"/>
      <c r="CF740" s="110"/>
      <c r="CG740" s="110"/>
      <c r="CH740" s="110"/>
      <c r="CI740" s="110"/>
      <c r="CJ740" s="110"/>
      <c r="CK740" s="110"/>
      <c r="CL740" s="110"/>
      <c r="CM740" s="110"/>
      <c r="CN740" s="110"/>
      <c r="CO740" s="110"/>
      <c r="CP740" s="110"/>
      <c r="CQ740" s="110"/>
      <c r="CR740" s="110"/>
      <c r="CS740" s="110"/>
      <c r="CT740" s="110"/>
      <c r="CU740" s="110"/>
      <c r="CV740" s="110"/>
      <c r="CW740" s="110"/>
    </row>
    <row r="741" spans="1:101" x14ac:dyDescent="0.25">
      <c r="A741" s="110"/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  <c r="BH741" s="110"/>
      <c r="BI741" s="110"/>
      <c r="BJ741" s="110"/>
      <c r="BK741" s="110"/>
      <c r="BL741" s="110"/>
      <c r="BM741" s="110"/>
      <c r="BN741" s="110"/>
      <c r="BO741" s="110"/>
      <c r="BP741" s="110"/>
      <c r="BQ741" s="110"/>
      <c r="BR741" s="110"/>
      <c r="BS741" s="110"/>
      <c r="BT741" s="110"/>
      <c r="BU741" s="110"/>
      <c r="BV741" s="110"/>
      <c r="BW741" s="110"/>
      <c r="BX741" s="110"/>
      <c r="BY741" s="110"/>
      <c r="BZ741" s="110"/>
      <c r="CA741" s="110"/>
      <c r="CB741" s="110"/>
      <c r="CC741" s="110"/>
      <c r="CD741" s="110"/>
      <c r="CE741" s="110"/>
      <c r="CF741" s="110"/>
      <c r="CG741" s="110"/>
      <c r="CH741" s="110"/>
      <c r="CI741" s="110"/>
      <c r="CJ741" s="110"/>
      <c r="CK741" s="110"/>
      <c r="CL741" s="110"/>
      <c r="CM741" s="110"/>
      <c r="CN741" s="110"/>
      <c r="CO741" s="110"/>
      <c r="CP741" s="110"/>
      <c r="CQ741" s="110"/>
      <c r="CR741" s="110"/>
      <c r="CS741" s="110"/>
      <c r="CT741" s="110"/>
      <c r="CU741" s="110"/>
      <c r="CV741" s="110"/>
      <c r="CW741" s="110"/>
    </row>
    <row r="742" spans="1:101" x14ac:dyDescent="0.25">
      <c r="A742" s="110"/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  <c r="BH742" s="110"/>
      <c r="BI742" s="110"/>
      <c r="BJ742" s="110"/>
      <c r="BK742" s="110"/>
      <c r="BL742" s="110"/>
      <c r="BM742" s="110"/>
      <c r="BN742" s="110"/>
      <c r="BO742" s="110"/>
      <c r="BP742" s="110"/>
      <c r="BQ742" s="110"/>
      <c r="BR742" s="110"/>
      <c r="BS742" s="110"/>
      <c r="BT742" s="110"/>
      <c r="BU742" s="110"/>
      <c r="BV742" s="110"/>
      <c r="BW742" s="110"/>
      <c r="BX742" s="110"/>
      <c r="BY742" s="110"/>
      <c r="BZ742" s="110"/>
      <c r="CA742" s="110"/>
      <c r="CB742" s="110"/>
      <c r="CC742" s="110"/>
      <c r="CD742" s="110"/>
      <c r="CE742" s="110"/>
      <c r="CF742" s="110"/>
      <c r="CG742" s="110"/>
      <c r="CH742" s="110"/>
      <c r="CI742" s="110"/>
      <c r="CJ742" s="110"/>
      <c r="CK742" s="110"/>
      <c r="CL742" s="110"/>
      <c r="CM742" s="110"/>
      <c r="CN742" s="110"/>
      <c r="CO742" s="110"/>
      <c r="CP742" s="110"/>
      <c r="CQ742" s="110"/>
      <c r="CR742" s="110"/>
      <c r="CS742" s="110"/>
      <c r="CT742" s="110"/>
      <c r="CU742" s="110"/>
      <c r="CV742" s="110"/>
      <c r="CW742" s="110"/>
    </row>
    <row r="743" spans="1:101" x14ac:dyDescent="0.25">
      <c r="A743" s="110"/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  <c r="BH743" s="110"/>
      <c r="BI743" s="110"/>
      <c r="BJ743" s="110"/>
      <c r="BK743" s="110"/>
      <c r="BL743" s="110"/>
      <c r="BM743" s="110"/>
      <c r="BN743" s="110"/>
      <c r="BO743" s="110"/>
      <c r="BP743" s="110"/>
      <c r="BQ743" s="110"/>
      <c r="BR743" s="110"/>
      <c r="BS743" s="110"/>
      <c r="BT743" s="110"/>
      <c r="BU743" s="110"/>
      <c r="BV743" s="110"/>
      <c r="BW743" s="110"/>
      <c r="BX743" s="110"/>
      <c r="BY743" s="110"/>
      <c r="BZ743" s="110"/>
      <c r="CA743" s="110"/>
      <c r="CB743" s="110"/>
      <c r="CC743" s="110"/>
      <c r="CD743" s="110"/>
      <c r="CE743" s="110"/>
      <c r="CF743" s="110"/>
      <c r="CG743" s="110"/>
      <c r="CH743" s="110"/>
      <c r="CI743" s="110"/>
      <c r="CJ743" s="110"/>
      <c r="CK743" s="110"/>
      <c r="CL743" s="110"/>
      <c r="CM743" s="110"/>
      <c r="CN743" s="110"/>
      <c r="CO743" s="110"/>
      <c r="CP743" s="110"/>
      <c r="CQ743" s="110"/>
      <c r="CR743" s="110"/>
      <c r="CS743" s="110"/>
      <c r="CT743" s="110"/>
      <c r="CU743" s="110"/>
      <c r="CV743" s="110"/>
      <c r="CW743" s="110"/>
    </row>
    <row r="744" spans="1:101" x14ac:dyDescent="0.25">
      <c r="A744" s="110"/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  <c r="BD744" s="110"/>
      <c r="BE744" s="110"/>
      <c r="BF744" s="110"/>
      <c r="BG744" s="110"/>
      <c r="BH744" s="110"/>
      <c r="BI744" s="110"/>
      <c r="BJ744" s="110"/>
      <c r="BK744" s="110"/>
      <c r="BL744" s="110"/>
      <c r="BM744" s="110"/>
      <c r="BN744" s="110"/>
      <c r="BO744" s="110"/>
      <c r="BP744" s="110"/>
      <c r="BQ744" s="110"/>
      <c r="BR744" s="110"/>
      <c r="BS744" s="110"/>
      <c r="BT744" s="110"/>
      <c r="BU744" s="110"/>
      <c r="BV744" s="110"/>
      <c r="BW744" s="110"/>
      <c r="BX744" s="110"/>
      <c r="BY744" s="110"/>
      <c r="BZ744" s="110"/>
      <c r="CA744" s="110"/>
      <c r="CB744" s="110"/>
      <c r="CC744" s="110"/>
      <c r="CD744" s="110"/>
      <c r="CE744" s="110"/>
      <c r="CF744" s="110"/>
      <c r="CG744" s="110"/>
      <c r="CH744" s="110"/>
      <c r="CI744" s="110"/>
      <c r="CJ744" s="110"/>
      <c r="CK744" s="110"/>
      <c r="CL744" s="110"/>
      <c r="CM744" s="110"/>
      <c r="CN744" s="110"/>
      <c r="CO744" s="110"/>
      <c r="CP744" s="110"/>
      <c r="CQ744" s="110"/>
      <c r="CR744" s="110"/>
      <c r="CS744" s="110"/>
      <c r="CT744" s="110"/>
      <c r="CU744" s="110"/>
      <c r="CV744" s="110"/>
      <c r="CW744" s="110"/>
    </row>
    <row r="745" spans="1:101" x14ac:dyDescent="0.25">
      <c r="A745" s="110"/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  <c r="BH745" s="110"/>
      <c r="BI745" s="110"/>
      <c r="BJ745" s="110"/>
      <c r="BK745" s="110"/>
      <c r="BL745" s="110"/>
      <c r="BM745" s="110"/>
      <c r="BN745" s="110"/>
      <c r="BO745" s="110"/>
      <c r="BP745" s="110"/>
      <c r="BQ745" s="110"/>
      <c r="BR745" s="110"/>
      <c r="BS745" s="110"/>
      <c r="BT745" s="110"/>
      <c r="BU745" s="110"/>
      <c r="BV745" s="110"/>
      <c r="BW745" s="110"/>
      <c r="BX745" s="110"/>
      <c r="BY745" s="110"/>
      <c r="BZ745" s="110"/>
      <c r="CA745" s="110"/>
      <c r="CB745" s="110"/>
      <c r="CC745" s="110"/>
      <c r="CD745" s="110"/>
      <c r="CE745" s="110"/>
      <c r="CF745" s="110"/>
      <c r="CG745" s="110"/>
      <c r="CH745" s="110"/>
      <c r="CI745" s="110"/>
      <c r="CJ745" s="110"/>
      <c r="CK745" s="110"/>
      <c r="CL745" s="110"/>
      <c r="CM745" s="110"/>
      <c r="CN745" s="110"/>
      <c r="CO745" s="110"/>
      <c r="CP745" s="110"/>
      <c r="CQ745" s="110"/>
      <c r="CR745" s="110"/>
      <c r="CS745" s="110"/>
      <c r="CT745" s="110"/>
      <c r="CU745" s="110"/>
      <c r="CV745" s="110"/>
      <c r="CW745" s="110"/>
    </row>
    <row r="746" spans="1:101" x14ac:dyDescent="0.25">
      <c r="A746" s="110"/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  <c r="BH746" s="110"/>
      <c r="BI746" s="110"/>
      <c r="BJ746" s="110"/>
      <c r="BK746" s="110"/>
      <c r="BL746" s="110"/>
      <c r="BM746" s="110"/>
      <c r="BN746" s="110"/>
      <c r="BO746" s="110"/>
      <c r="BP746" s="110"/>
      <c r="BQ746" s="110"/>
      <c r="BR746" s="110"/>
      <c r="BS746" s="110"/>
      <c r="BT746" s="110"/>
      <c r="BU746" s="110"/>
      <c r="BV746" s="110"/>
      <c r="BW746" s="110"/>
      <c r="BX746" s="110"/>
      <c r="BY746" s="110"/>
      <c r="BZ746" s="110"/>
      <c r="CA746" s="110"/>
      <c r="CB746" s="110"/>
      <c r="CC746" s="110"/>
      <c r="CD746" s="110"/>
      <c r="CE746" s="110"/>
      <c r="CF746" s="110"/>
      <c r="CG746" s="110"/>
      <c r="CH746" s="110"/>
      <c r="CI746" s="110"/>
      <c r="CJ746" s="110"/>
      <c r="CK746" s="110"/>
      <c r="CL746" s="110"/>
      <c r="CM746" s="110"/>
      <c r="CN746" s="110"/>
      <c r="CO746" s="110"/>
      <c r="CP746" s="110"/>
      <c r="CQ746" s="110"/>
      <c r="CR746" s="110"/>
      <c r="CS746" s="110"/>
      <c r="CT746" s="110"/>
      <c r="CU746" s="110"/>
      <c r="CV746" s="110"/>
      <c r="CW746" s="110"/>
    </row>
    <row r="747" spans="1:101" x14ac:dyDescent="0.25">
      <c r="A747" s="110"/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  <c r="BH747" s="110"/>
      <c r="BI747" s="110"/>
      <c r="BJ747" s="110"/>
      <c r="BK747" s="110"/>
      <c r="BL747" s="110"/>
      <c r="BM747" s="110"/>
      <c r="BN747" s="110"/>
      <c r="BO747" s="110"/>
      <c r="BP747" s="110"/>
      <c r="BQ747" s="110"/>
      <c r="BR747" s="110"/>
      <c r="BS747" s="110"/>
      <c r="BT747" s="110"/>
      <c r="BU747" s="110"/>
      <c r="BV747" s="110"/>
      <c r="BW747" s="110"/>
      <c r="BX747" s="110"/>
      <c r="BY747" s="110"/>
      <c r="BZ747" s="110"/>
      <c r="CA747" s="110"/>
      <c r="CB747" s="110"/>
      <c r="CC747" s="110"/>
      <c r="CD747" s="110"/>
      <c r="CE747" s="110"/>
      <c r="CF747" s="110"/>
      <c r="CG747" s="110"/>
      <c r="CH747" s="110"/>
      <c r="CI747" s="110"/>
      <c r="CJ747" s="110"/>
      <c r="CK747" s="110"/>
      <c r="CL747" s="110"/>
      <c r="CM747" s="110"/>
      <c r="CN747" s="110"/>
      <c r="CO747" s="110"/>
      <c r="CP747" s="110"/>
      <c r="CQ747" s="110"/>
      <c r="CR747" s="110"/>
      <c r="CS747" s="110"/>
      <c r="CT747" s="110"/>
      <c r="CU747" s="110"/>
      <c r="CV747" s="110"/>
      <c r="CW747" s="110"/>
    </row>
    <row r="748" spans="1:101" x14ac:dyDescent="0.25">
      <c r="A748" s="110"/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  <c r="BH748" s="110"/>
      <c r="BI748" s="110"/>
      <c r="BJ748" s="110"/>
      <c r="BK748" s="110"/>
      <c r="BL748" s="110"/>
      <c r="BM748" s="110"/>
      <c r="BN748" s="110"/>
      <c r="BO748" s="110"/>
      <c r="BP748" s="110"/>
      <c r="BQ748" s="110"/>
      <c r="BR748" s="110"/>
      <c r="BS748" s="110"/>
      <c r="BT748" s="110"/>
      <c r="BU748" s="110"/>
      <c r="BV748" s="110"/>
      <c r="BW748" s="110"/>
      <c r="BX748" s="110"/>
      <c r="BY748" s="110"/>
      <c r="BZ748" s="110"/>
      <c r="CA748" s="110"/>
      <c r="CB748" s="110"/>
      <c r="CC748" s="110"/>
      <c r="CD748" s="110"/>
      <c r="CE748" s="110"/>
      <c r="CF748" s="110"/>
      <c r="CG748" s="110"/>
      <c r="CH748" s="110"/>
      <c r="CI748" s="110"/>
      <c r="CJ748" s="110"/>
      <c r="CK748" s="110"/>
      <c r="CL748" s="110"/>
      <c r="CM748" s="110"/>
      <c r="CN748" s="110"/>
      <c r="CO748" s="110"/>
      <c r="CP748" s="110"/>
      <c r="CQ748" s="110"/>
      <c r="CR748" s="110"/>
      <c r="CS748" s="110"/>
      <c r="CT748" s="110"/>
      <c r="CU748" s="110"/>
      <c r="CV748" s="110"/>
      <c r="CW748" s="110"/>
    </row>
    <row r="749" spans="1:101" x14ac:dyDescent="0.25">
      <c r="A749" s="110"/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  <c r="AL749" s="110"/>
      <c r="AM749" s="110"/>
      <c r="AN749" s="110"/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0"/>
      <c r="BB749" s="110"/>
      <c r="BC749" s="110"/>
      <c r="BD749" s="110"/>
      <c r="BE749" s="110"/>
      <c r="BF749" s="110"/>
      <c r="BG749" s="110"/>
      <c r="BH749" s="110"/>
      <c r="BI749" s="110"/>
      <c r="BJ749" s="110"/>
      <c r="BK749" s="110"/>
      <c r="BL749" s="110"/>
      <c r="BM749" s="110"/>
      <c r="BN749" s="110"/>
      <c r="BO749" s="110"/>
      <c r="BP749" s="110"/>
      <c r="BQ749" s="110"/>
      <c r="BR749" s="110"/>
      <c r="BS749" s="110"/>
      <c r="BT749" s="110"/>
      <c r="BU749" s="110"/>
      <c r="BV749" s="110"/>
      <c r="BW749" s="110"/>
      <c r="BX749" s="110"/>
      <c r="BY749" s="110"/>
      <c r="BZ749" s="110"/>
      <c r="CA749" s="110"/>
      <c r="CB749" s="110"/>
      <c r="CC749" s="110"/>
      <c r="CD749" s="110"/>
      <c r="CE749" s="110"/>
      <c r="CF749" s="110"/>
      <c r="CG749" s="110"/>
      <c r="CH749" s="110"/>
      <c r="CI749" s="110"/>
      <c r="CJ749" s="110"/>
      <c r="CK749" s="110"/>
      <c r="CL749" s="110"/>
      <c r="CM749" s="110"/>
      <c r="CN749" s="110"/>
      <c r="CO749" s="110"/>
      <c r="CP749" s="110"/>
      <c r="CQ749" s="110"/>
      <c r="CR749" s="110"/>
      <c r="CS749" s="110"/>
      <c r="CT749" s="110"/>
      <c r="CU749" s="110"/>
      <c r="CV749" s="110"/>
      <c r="CW749" s="110"/>
    </row>
    <row r="750" spans="1:101" x14ac:dyDescent="0.25">
      <c r="A750" s="110"/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0"/>
      <c r="BB750" s="110"/>
      <c r="BC750" s="110"/>
      <c r="BD750" s="110"/>
      <c r="BE750" s="110"/>
      <c r="BF750" s="110"/>
      <c r="BG750" s="110"/>
      <c r="BH750" s="110"/>
      <c r="BI750" s="110"/>
      <c r="BJ750" s="110"/>
      <c r="BK750" s="110"/>
      <c r="BL750" s="110"/>
      <c r="BM750" s="110"/>
      <c r="BN750" s="110"/>
      <c r="BO750" s="110"/>
      <c r="BP750" s="110"/>
      <c r="BQ750" s="110"/>
      <c r="BR750" s="110"/>
      <c r="BS750" s="110"/>
      <c r="BT750" s="110"/>
      <c r="BU750" s="110"/>
      <c r="BV750" s="110"/>
      <c r="BW750" s="110"/>
      <c r="BX750" s="110"/>
      <c r="BY750" s="110"/>
      <c r="BZ750" s="110"/>
      <c r="CA750" s="110"/>
      <c r="CB750" s="110"/>
      <c r="CC750" s="110"/>
      <c r="CD750" s="110"/>
      <c r="CE750" s="110"/>
      <c r="CF750" s="110"/>
      <c r="CG750" s="110"/>
      <c r="CH750" s="110"/>
      <c r="CI750" s="110"/>
      <c r="CJ750" s="110"/>
      <c r="CK750" s="110"/>
      <c r="CL750" s="110"/>
      <c r="CM750" s="110"/>
      <c r="CN750" s="110"/>
      <c r="CO750" s="110"/>
      <c r="CP750" s="110"/>
      <c r="CQ750" s="110"/>
      <c r="CR750" s="110"/>
      <c r="CS750" s="110"/>
      <c r="CT750" s="110"/>
      <c r="CU750" s="110"/>
      <c r="CV750" s="110"/>
      <c r="CW750" s="110"/>
    </row>
    <row r="751" spans="1:101" x14ac:dyDescent="0.25">
      <c r="A751" s="110"/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0"/>
      <c r="BB751" s="110"/>
      <c r="BC751" s="110"/>
      <c r="BD751" s="110"/>
      <c r="BE751" s="110"/>
      <c r="BF751" s="110"/>
      <c r="BG751" s="110"/>
      <c r="BH751" s="110"/>
      <c r="BI751" s="110"/>
      <c r="BJ751" s="110"/>
      <c r="BK751" s="110"/>
      <c r="BL751" s="110"/>
      <c r="BM751" s="110"/>
      <c r="BN751" s="110"/>
      <c r="BO751" s="110"/>
      <c r="BP751" s="110"/>
      <c r="BQ751" s="110"/>
      <c r="BR751" s="110"/>
      <c r="BS751" s="110"/>
      <c r="BT751" s="110"/>
      <c r="BU751" s="110"/>
      <c r="BV751" s="110"/>
      <c r="BW751" s="110"/>
      <c r="BX751" s="110"/>
      <c r="BY751" s="110"/>
      <c r="BZ751" s="110"/>
      <c r="CA751" s="110"/>
      <c r="CB751" s="110"/>
      <c r="CC751" s="110"/>
      <c r="CD751" s="110"/>
      <c r="CE751" s="110"/>
      <c r="CF751" s="110"/>
      <c r="CG751" s="110"/>
      <c r="CH751" s="110"/>
      <c r="CI751" s="110"/>
      <c r="CJ751" s="110"/>
      <c r="CK751" s="110"/>
      <c r="CL751" s="110"/>
      <c r="CM751" s="110"/>
      <c r="CN751" s="110"/>
      <c r="CO751" s="110"/>
      <c r="CP751" s="110"/>
      <c r="CQ751" s="110"/>
      <c r="CR751" s="110"/>
      <c r="CS751" s="110"/>
      <c r="CT751" s="110"/>
      <c r="CU751" s="110"/>
      <c r="CV751" s="110"/>
      <c r="CW751" s="110"/>
    </row>
    <row r="752" spans="1:101" x14ac:dyDescent="0.25">
      <c r="A752" s="110"/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  <c r="AL752" s="110"/>
      <c r="AM752" s="110"/>
      <c r="AN752" s="110"/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0"/>
      <c r="BB752" s="110"/>
      <c r="BC752" s="110"/>
      <c r="BD752" s="110"/>
      <c r="BE752" s="110"/>
      <c r="BF752" s="110"/>
      <c r="BG752" s="110"/>
      <c r="BH752" s="110"/>
      <c r="BI752" s="110"/>
      <c r="BJ752" s="110"/>
      <c r="BK752" s="110"/>
      <c r="BL752" s="110"/>
      <c r="BM752" s="110"/>
      <c r="BN752" s="110"/>
      <c r="BO752" s="110"/>
      <c r="BP752" s="110"/>
      <c r="BQ752" s="110"/>
      <c r="BR752" s="110"/>
      <c r="BS752" s="110"/>
      <c r="BT752" s="110"/>
      <c r="BU752" s="110"/>
      <c r="BV752" s="110"/>
      <c r="BW752" s="110"/>
      <c r="BX752" s="110"/>
      <c r="BY752" s="110"/>
      <c r="BZ752" s="110"/>
      <c r="CA752" s="110"/>
      <c r="CB752" s="110"/>
      <c r="CC752" s="110"/>
      <c r="CD752" s="110"/>
      <c r="CE752" s="110"/>
      <c r="CF752" s="110"/>
      <c r="CG752" s="110"/>
      <c r="CH752" s="110"/>
      <c r="CI752" s="110"/>
      <c r="CJ752" s="110"/>
      <c r="CK752" s="110"/>
      <c r="CL752" s="110"/>
      <c r="CM752" s="110"/>
      <c r="CN752" s="110"/>
      <c r="CO752" s="110"/>
      <c r="CP752" s="110"/>
      <c r="CQ752" s="110"/>
      <c r="CR752" s="110"/>
      <c r="CS752" s="110"/>
      <c r="CT752" s="110"/>
      <c r="CU752" s="110"/>
      <c r="CV752" s="110"/>
      <c r="CW752" s="110"/>
    </row>
    <row r="753" spans="1:101" x14ac:dyDescent="0.25">
      <c r="A753" s="110"/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  <c r="AL753" s="110"/>
      <c r="AM753" s="110"/>
      <c r="AN753" s="110"/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0"/>
      <c r="BB753" s="110"/>
      <c r="BC753" s="110"/>
      <c r="BD753" s="110"/>
      <c r="BE753" s="110"/>
      <c r="BF753" s="110"/>
      <c r="BG753" s="110"/>
      <c r="BH753" s="110"/>
      <c r="BI753" s="110"/>
      <c r="BJ753" s="110"/>
      <c r="BK753" s="110"/>
      <c r="BL753" s="110"/>
      <c r="BM753" s="110"/>
      <c r="BN753" s="110"/>
      <c r="BO753" s="110"/>
      <c r="BP753" s="110"/>
      <c r="BQ753" s="110"/>
      <c r="BR753" s="110"/>
      <c r="BS753" s="110"/>
      <c r="BT753" s="110"/>
      <c r="BU753" s="110"/>
      <c r="BV753" s="110"/>
      <c r="BW753" s="110"/>
      <c r="BX753" s="110"/>
      <c r="BY753" s="110"/>
      <c r="BZ753" s="110"/>
      <c r="CA753" s="110"/>
      <c r="CB753" s="110"/>
      <c r="CC753" s="110"/>
      <c r="CD753" s="110"/>
      <c r="CE753" s="110"/>
      <c r="CF753" s="110"/>
      <c r="CG753" s="110"/>
      <c r="CH753" s="110"/>
      <c r="CI753" s="110"/>
      <c r="CJ753" s="110"/>
      <c r="CK753" s="110"/>
      <c r="CL753" s="110"/>
      <c r="CM753" s="110"/>
      <c r="CN753" s="110"/>
      <c r="CO753" s="110"/>
      <c r="CP753" s="110"/>
      <c r="CQ753" s="110"/>
      <c r="CR753" s="110"/>
      <c r="CS753" s="110"/>
      <c r="CT753" s="110"/>
      <c r="CU753" s="110"/>
      <c r="CV753" s="110"/>
      <c r="CW753" s="110"/>
    </row>
    <row r="754" spans="1:101" x14ac:dyDescent="0.25">
      <c r="A754" s="110"/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  <c r="AL754" s="110"/>
      <c r="AM754" s="110"/>
      <c r="AN754" s="110"/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0"/>
      <c r="BB754" s="110"/>
      <c r="BC754" s="110"/>
      <c r="BD754" s="110"/>
      <c r="BE754" s="110"/>
      <c r="BF754" s="110"/>
      <c r="BG754" s="110"/>
      <c r="BH754" s="110"/>
      <c r="BI754" s="110"/>
      <c r="BJ754" s="110"/>
      <c r="BK754" s="110"/>
      <c r="BL754" s="110"/>
      <c r="BM754" s="110"/>
      <c r="BN754" s="110"/>
      <c r="BO754" s="110"/>
      <c r="BP754" s="110"/>
      <c r="BQ754" s="110"/>
      <c r="BR754" s="110"/>
      <c r="BS754" s="110"/>
      <c r="BT754" s="110"/>
      <c r="BU754" s="110"/>
      <c r="BV754" s="110"/>
      <c r="BW754" s="110"/>
      <c r="BX754" s="110"/>
      <c r="BY754" s="110"/>
      <c r="BZ754" s="110"/>
      <c r="CA754" s="110"/>
      <c r="CB754" s="110"/>
      <c r="CC754" s="110"/>
      <c r="CD754" s="110"/>
      <c r="CE754" s="110"/>
      <c r="CF754" s="110"/>
      <c r="CG754" s="110"/>
      <c r="CH754" s="110"/>
      <c r="CI754" s="110"/>
      <c r="CJ754" s="110"/>
      <c r="CK754" s="110"/>
      <c r="CL754" s="110"/>
      <c r="CM754" s="110"/>
      <c r="CN754" s="110"/>
      <c r="CO754" s="110"/>
      <c r="CP754" s="110"/>
      <c r="CQ754" s="110"/>
      <c r="CR754" s="110"/>
      <c r="CS754" s="110"/>
      <c r="CT754" s="110"/>
      <c r="CU754" s="110"/>
      <c r="CV754" s="110"/>
      <c r="CW754" s="110"/>
    </row>
    <row r="755" spans="1:101" x14ac:dyDescent="0.25">
      <c r="A755" s="110"/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  <c r="AL755" s="110"/>
      <c r="AM755" s="110"/>
      <c r="AN755" s="110"/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0"/>
      <c r="BB755" s="110"/>
      <c r="BC755" s="110"/>
      <c r="BD755" s="110"/>
      <c r="BE755" s="110"/>
      <c r="BF755" s="110"/>
      <c r="BG755" s="110"/>
      <c r="BH755" s="110"/>
      <c r="BI755" s="110"/>
      <c r="BJ755" s="110"/>
      <c r="BK755" s="110"/>
      <c r="BL755" s="110"/>
      <c r="BM755" s="110"/>
      <c r="BN755" s="110"/>
      <c r="BO755" s="110"/>
      <c r="BP755" s="110"/>
      <c r="BQ755" s="110"/>
      <c r="BR755" s="110"/>
      <c r="BS755" s="110"/>
      <c r="BT755" s="110"/>
      <c r="BU755" s="110"/>
      <c r="BV755" s="110"/>
      <c r="BW755" s="110"/>
      <c r="BX755" s="110"/>
      <c r="BY755" s="110"/>
      <c r="BZ755" s="110"/>
      <c r="CA755" s="110"/>
      <c r="CB755" s="110"/>
      <c r="CC755" s="110"/>
      <c r="CD755" s="110"/>
      <c r="CE755" s="110"/>
      <c r="CF755" s="110"/>
      <c r="CG755" s="110"/>
      <c r="CH755" s="110"/>
      <c r="CI755" s="110"/>
      <c r="CJ755" s="110"/>
      <c r="CK755" s="110"/>
      <c r="CL755" s="110"/>
      <c r="CM755" s="110"/>
      <c r="CN755" s="110"/>
      <c r="CO755" s="110"/>
      <c r="CP755" s="110"/>
      <c r="CQ755" s="110"/>
      <c r="CR755" s="110"/>
      <c r="CS755" s="110"/>
      <c r="CT755" s="110"/>
      <c r="CU755" s="110"/>
      <c r="CV755" s="110"/>
      <c r="CW755" s="110"/>
    </row>
    <row r="756" spans="1:101" x14ac:dyDescent="0.25">
      <c r="A756" s="110"/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10"/>
      <c r="AE756" s="110"/>
      <c r="AF756" s="110"/>
      <c r="AG756" s="110"/>
      <c r="AH756" s="110"/>
      <c r="AI756" s="110"/>
      <c r="AJ756" s="110"/>
      <c r="AK756" s="110"/>
      <c r="AL756" s="110"/>
      <c r="AM756" s="110"/>
      <c r="AN756" s="110"/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0"/>
      <c r="BB756" s="110"/>
      <c r="BC756" s="110"/>
      <c r="BD756" s="110"/>
      <c r="BE756" s="110"/>
      <c r="BF756" s="110"/>
      <c r="BG756" s="110"/>
      <c r="BH756" s="110"/>
      <c r="BI756" s="110"/>
      <c r="BJ756" s="110"/>
      <c r="BK756" s="110"/>
      <c r="BL756" s="110"/>
      <c r="BM756" s="110"/>
      <c r="BN756" s="110"/>
      <c r="BO756" s="110"/>
      <c r="BP756" s="110"/>
      <c r="BQ756" s="110"/>
      <c r="BR756" s="110"/>
      <c r="BS756" s="110"/>
      <c r="BT756" s="110"/>
      <c r="BU756" s="110"/>
      <c r="BV756" s="110"/>
      <c r="BW756" s="110"/>
      <c r="BX756" s="110"/>
      <c r="BY756" s="110"/>
      <c r="BZ756" s="110"/>
      <c r="CA756" s="110"/>
      <c r="CB756" s="110"/>
      <c r="CC756" s="110"/>
      <c r="CD756" s="110"/>
      <c r="CE756" s="110"/>
      <c r="CF756" s="110"/>
      <c r="CG756" s="110"/>
      <c r="CH756" s="110"/>
      <c r="CI756" s="110"/>
      <c r="CJ756" s="110"/>
      <c r="CK756" s="110"/>
      <c r="CL756" s="110"/>
      <c r="CM756" s="110"/>
      <c r="CN756" s="110"/>
      <c r="CO756" s="110"/>
      <c r="CP756" s="110"/>
      <c r="CQ756" s="110"/>
      <c r="CR756" s="110"/>
      <c r="CS756" s="110"/>
      <c r="CT756" s="110"/>
      <c r="CU756" s="110"/>
      <c r="CV756" s="110"/>
      <c r="CW756" s="110"/>
    </row>
    <row r="757" spans="1:101" x14ac:dyDescent="0.25">
      <c r="A757" s="110"/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10"/>
      <c r="AE757" s="110"/>
      <c r="AF757" s="110"/>
      <c r="AG757" s="110"/>
      <c r="AH757" s="110"/>
      <c r="AI757" s="110"/>
      <c r="AJ757" s="110"/>
      <c r="AK757" s="110"/>
      <c r="AL757" s="110"/>
      <c r="AM757" s="110"/>
      <c r="AN757" s="110"/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0"/>
      <c r="BB757" s="110"/>
      <c r="BC757" s="110"/>
      <c r="BD757" s="110"/>
      <c r="BE757" s="110"/>
      <c r="BF757" s="110"/>
      <c r="BG757" s="110"/>
      <c r="BH757" s="110"/>
      <c r="BI757" s="110"/>
      <c r="BJ757" s="110"/>
      <c r="BK757" s="110"/>
      <c r="BL757" s="110"/>
      <c r="BM757" s="110"/>
      <c r="BN757" s="110"/>
      <c r="BO757" s="110"/>
      <c r="BP757" s="110"/>
      <c r="BQ757" s="110"/>
      <c r="BR757" s="110"/>
      <c r="BS757" s="110"/>
      <c r="BT757" s="110"/>
      <c r="BU757" s="110"/>
      <c r="BV757" s="110"/>
      <c r="BW757" s="110"/>
      <c r="BX757" s="110"/>
      <c r="BY757" s="110"/>
      <c r="BZ757" s="110"/>
      <c r="CA757" s="110"/>
      <c r="CB757" s="110"/>
      <c r="CC757" s="110"/>
      <c r="CD757" s="110"/>
      <c r="CE757" s="110"/>
      <c r="CF757" s="110"/>
      <c r="CG757" s="110"/>
      <c r="CH757" s="110"/>
      <c r="CI757" s="110"/>
      <c r="CJ757" s="110"/>
      <c r="CK757" s="110"/>
      <c r="CL757" s="110"/>
      <c r="CM757" s="110"/>
      <c r="CN757" s="110"/>
      <c r="CO757" s="110"/>
      <c r="CP757" s="110"/>
      <c r="CQ757" s="110"/>
      <c r="CR757" s="110"/>
      <c r="CS757" s="110"/>
      <c r="CT757" s="110"/>
      <c r="CU757" s="110"/>
      <c r="CV757" s="110"/>
      <c r="CW757" s="110"/>
    </row>
    <row r="758" spans="1:101" x14ac:dyDescent="0.25">
      <c r="A758" s="110"/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10"/>
      <c r="AE758" s="110"/>
      <c r="AF758" s="110"/>
      <c r="AG758" s="110"/>
      <c r="AH758" s="110"/>
      <c r="AI758" s="110"/>
      <c r="AJ758" s="110"/>
      <c r="AK758" s="110"/>
      <c r="AL758" s="110"/>
      <c r="AM758" s="110"/>
      <c r="AN758" s="110"/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0"/>
      <c r="BB758" s="110"/>
      <c r="BC758" s="110"/>
      <c r="BD758" s="110"/>
      <c r="BE758" s="110"/>
      <c r="BF758" s="110"/>
      <c r="BG758" s="110"/>
      <c r="BH758" s="110"/>
      <c r="BI758" s="110"/>
      <c r="BJ758" s="110"/>
      <c r="BK758" s="110"/>
      <c r="BL758" s="110"/>
      <c r="BM758" s="110"/>
      <c r="BN758" s="110"/>
      <c r="BO758" s="110"/>
      <c r="BP758" s="110"/>
      <c r="BQ758" s="110"/>
      <c r="BR758" s="110"/>
      <c r="BS758" s="110"/>
      <c r="BT758" s="110"/>
      <c r="BU758" s="110"/>
      <c r="BV758" s="110"/>
      <c r="BW758" s="110"/>
      <c r="BX758" s="110"/>
      <c r="BY758" s="110"/>
      <c r="BZ758" s="110"/>
      <c r="CA758" s="110"/>
      <c r="CB758" s="110"/>
      <c r="CC758" s="110"/>
      <c r="CD758" s="110"/>
      <c r="CE758" s="110"/>
      <c r="CF758" s="110"/>
      <c r="CG758" s="110"/>
      <c r="CH758" s="110"/>
      <c r="CI758" s="110"/>
      <c r="CJ758" s="110"/>
      <c r="CK758" s="110"/>
      <c r="CL758" s="110"/>
      <c r="CM758" s="110"/>
      <c r="CN758" s="110"/>
      <c r="CO758" s="110"/>
      <c r="CP758" s="110"/>
      <c r="CQ758" s="110"/>
      <c r="CR758" s="110"/>
      <c r="CS758" s="110"/>
      <c r="CT758" s="110"/>
      <c r="CU758" s="110"/>
      <c r="CV758" s="110"/>
      <c r="CW758" s="110"/>
    </row>
    <row r="759" spans="1:101" x14ac:dyDescent="0.25">
      <c r="A759" s="110"/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10"/>
      <c r="AE759" s="110"/>
      <c r="AF759" s="110"/>
      <c r="AG759" s="110"/>
      <c r="AH759" s="110"/>
      <c r="AI759" s="110"/>
      <c r="AJ759" s="110"/>
      <c r="AK759" s="110"/>
      <c r="AL759" s="110"/>
      <c r="AM759" s="110"/>
      <c r="AN759" s="110"/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0"/>
      <c r="BB759" s="110"/>
      <c r="BC759" s="110"/>
      <c r="BD759" s="110"/>
      <c r="BE759" s="110"/>
      <c r="BF759" s="110"/>
      <c r="BG759" s="110"/>
      <c r="BH759" s="110"/>
      <c r="BI759" s="110"/>
      <c r="BJ759" s="110"/>
      <c r="BK759" s="110"/>
      <c r="BL759" s="110"/>
      <c r="BM759" s="110"/>
      <c r="BN759" s="110"/>
      <c r="BO759" s="110"/>
      <c r="BP759" s="110"/>
      <c r="BQ759" s="110"/>
      <c r="BR759" s="110"/>
      <c r="BS759" s="110"/>
      <c r="BT759" s="110"/>
      <c r="BU759" s="110"/>
      <c r="BV759" s="110"/>
      <c r="BW759" s="110"/>
      <c r="BX759" s="110"/>
      <c r="BY759" s="110"/>
      <c r="BZ759" s="110"/>
      <c r="CA759" s="110"/>
      <c r="CB759" s="110"/>
      <c r="CC759" s="110"/>
      <c r="CD759" s="110"/>
      <c r="CE759" s="110"/>
      <c r="CF759" s="110"/>
      <c r="CG759" s="110"/>
      <c r="CH759" s="110"/>
      <c r="CI759" s="110"/>
      <c r="CJ759" s="110"/>
      <c r="CK759" s="110"/>
      <c r="CL759" s="110"/>
      <c r="CM759" s="110"/>
      <c r="CN759" s="110"/>
      <c r="CO759" s="110"/>
      <c r="CP759" s="110"/>
      <c r="CQ759" s="110"/>
      <c r="CR759" s="110"/>
      <c r="CS759" s="110"/>
      <c r="CT759" s="110"/>
      <c r="CU759" s="110"/>
      <c r="CV759" s="110"/>
      <c r="CW759" s="110"/>
    </row>
    <row r="760" spans="1:101" x14ac:dyDescent="0.25">
      <c r="A760" s="110"/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10"/>
      <c r="AE760" s="110"/>
      <c r="AF760" s="110"/>
      <c r="AG760" s="110"/>
      <c r="AH760" s="110"/>
      <c r="AI760" s="110"/>
      <c r="AJ760" s="110"/>
      <c r="AK760" s="110"/>
      <c r="AL760" s="110"/>
      <c r="AM760" s="110"/>
      <c r="AN760" s="110"/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0"/>
      <c r="BB760" s="110"/>
      <c r="BC760" s="110"/>
      <c r="BD760" s="110"/>
      <c r="BE760" s="110"/>
      <c r="BF760" s="110"/>
      <c r="BG760" s="110"/>
      <c r="BH760" s="110"/>
      <c r="BI760" s="110"/>
      <c r="BJ760" s="110"/>
      <c r="BK760" s="110"/>
      <c r="BL760" s="110"/>
      <c r="BM760" s="110"/>
      <c r="BN760" s="110"/>
      <c r="BO760" s="110"/>
      <c r="BP760" s="110"/>
      <c r="BQ760" s="110"/>
      <c r="BR760" s="110"/>
      <c r="BS760" s="110"/>
      <c r="BT760" s="110"/>
      <c r="BU760" s="110"/>
      <c r="BV760" s="110"/>
      <c r="BW760" s="110"/>
      <c r="BX760" s="110"/>
      <c r="BY760" s="110"/>
      <c r="BZ760" s="110"/>
      <c r="CA760" s="110"/>
      <c r="CB760" s="110"/>
      <c r="CC760" s="110"/>
      <c r="CD760" s="110"/>
      <c r="CE760" s="110"/>
      <c r="CF760" s="110"/>
      <c r="CG760" s="110"/>
      <c r="CH760" s="110"/>
      <c r="CI760" s="110"/>
      <c r="CJ760" s="110"/>
      <c r="CK760" s="110"/>
      <c r="CL760" s="110"/>
      <c r="CM760" s="110"/>
      <c r="CN760" s="110"/>
      <c r="CO760" s="110"/>
      <c r="CP760" s="110"/>
      <c r="CQ760" s="110"/>
      <c r="CR760" s="110"/>
      <c r="CS760" s="110"/>
      <c r="CT760" s="110"/>
      <c r="CU760" s="110"/>
      <c r="CV760" s="110"/>
      <c r="CW760" s="110"/>
    </row>
    <row r="761" spans="1:101" x14ac:dyDescent="0.25">
      <c r="A761" s="110"/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110"/>
      <c r="AJ761" s="110"/>
      <c r="AK761" s="110"/>
      <c r="AL761" s="110"/>
      <c r="AM761" s="110"/>
      <c r="AN761" s="110"/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0"/>
      <c r="BB761" s="110"/>
      <c r="BC761" s="110"/>
      <c r="BD761" s="110"/>
      <c r="BE761" s="110"/>
      <c r="BF761" s="110"/>
      <c r="BG761" s="110"/>
      <c r="BH761" s="110"/>
      <c r="BI761" s="110"/>
      <c r="BJ761" s="110"/>
      <c r="BK761" s="110"/>
      <c r="BL761" s="110"/>
      <c r="BM761" s="110"/>
      <c r="BN761" s="110"/>
      <c r="BO761" s="110"/>
      <c r="BP761" s="110"/>
      <c r="BQ761" s="110"/>
      <c r="BR761" s="110"/>
      <c r="BS761" s="110"/>
      <c r="BT761" s="110"/>
      <c r="BU761" s="110"/>
      <c r="BV761" s="110"/>
      <c r="BW761" s="110"/>
      <c r="BX761" s="110"/>
      <c r="BY761" s="110"/>
      <c r="BZ761" s="110"/>
      <c r="CA761" s="110"/>
      <c r="CB761" s="110"/>
      <c r="CC761" s="110"/>
      <c r="CD761" s="110"/>
      <c r="CE761" s="110"/>
      <c r="CF761" s="110"/>
      <c r="CG761" s="110"/>
      <c r="CH761" s="110"/>
      <c r="CI761" s="110"/>
      <c r="CJ761" s="110"/>
      <c r="CK761" s="110"/>
      <c r="CL761" s="110"/>
      <c r="CM761" s="110"/>
      <c r="CN761" s="110"/>
      <c r="CO761" s="110"/>
      <c r="CP761" s="110"/>
      <c r="CQ761" s="110"/>
      <c r="CR761" s="110"/>
      <c r="CS761" s="110"/>
      <c r="CT761" s="110"/>
      <c r="CU761" s="110"/>
      <c r="CV761" s="110"/>
      <c r="CW761" s="110"/>
    </row>
    <row r="762" spans="1:101" x14ac:dyDescent="0.25">
      <c r="A762" s="110"/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10"/>
      <c r="AE762" s="110"/>
      <c r="AF762" s="110"/>
      <c r="AG762" s="110"/>
      <c r="AH762" s="110"/>
      <c r="AI762" s="110"/>
      <c r="AJ762" s="110"/>
      <c r="AK762" s="110"/>
      <c r="AL762" s="110"/>
      <c r="AM762" s="110"/>
      <c r="AN762" s="110"/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0"/>
      <c r="BB762" s="110"/>
      <c r="BC762" s="110"/>
      <c r="BD762" s="110"/>
      <c r="BE762" s="110"/>
      <c r="BF762" s="110"/>
      <c r="BG762" s="110"/>
      <c r="BH762" s="110"/>
      <c r="BI762" s="110"/>
      <c r="BJ762" s="110"/>
      <c r="BK762" s="110"/>
      <c r="BL762" s="110"/>
      <c r="BM762" s="110"/>
      <c r="BN762" s="110"/>
      <c r="BO762" s="110"/>
      <c r="BP762" s="110"/>
      <c r="BQ762" s="110"/>
      <c r="BR762" s="110"/>
      <c r="BS762" s="110"/>
      <c r="BT762" s="110"/>
      <c r="BU762" s="110"/>
      <c r="BV762" s="110"/>
      <c r="BW762" s="110"/>
      <c r="BX762" s="110"/>
      <c r="BY762" s="110"/>
      <c r="BZ762" s="110"/>
      <c r="CA762" s="110"/>
      <c r="CB762" s="110"/>
      <c r="CC762" s="110"/>
      <c r="CD762" s="110"/>
      <c r="CE762" s="110"/>
      <c r="CF762" s="110"/>
      <c r="CG762" s="110"/>
      <c r="CH762" s="110"/>
      <c r="CI762" s="110"/>
      <c r="CJ762" s="110"/>
      <c r="CK762" s="110"/>
      <c r="CL762" s="110"/>
      <c r="CM762" s="110"/>
      <c r="CN762" s="110"/>
      <c r="CO762" s="110"/>
      <c r="CP762" s="110"/>
      <c r="CQ762" s="110"/>
      <c r="CR762" s="110"/>
      <c r="CS762" s="110"/>
      <c r="CT762" s="110"/>
      <c r="CU762" s="110"/>
      <c r="CV762" s="110"/>
      <c r="CW762" s="110"/>
    </row>
    <row r="763" spans="1:101" x14ac:dyDescent="0.25">
      <c r="A763" s="110"/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10"/>
      <c r="AE763" s="110"/>
      <c r="AF763" s="110"/>
      <c r="AG763" s="110"/>
      <c r="AH763" s="110"/>
      <c r="AI763" s="110"/>
      <c r="AJ763" s="110"/>
      <c r="AK763" s="110"/>
      <c r="AL763" s="110"/>
      <c r="AM763" s="110"/>
      <c r="AN763" s="110"/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0"/>
      <c r="BB763" s="110"/>
      <c r="BC763" s="110"/>
      <c r="BD763" s="110"/>
      <c r="BE763" s="110"/>
      <c r="BF763" s="110"/>
      <c r="BG763" s="110"/>
      <c r="BH763" s="110"/>
      <c r="BI763" s="110"/>
      <c r="BJ763" s="110"/>
      <c r="BK763" s="110"/>
      <c r="BL763" s="110"/>
      <c r="BM763" s="110"/>
      <c r="BN763" s="110"/>
      <c r="BO763" s="110"/>
      <c r="BP763" s="110"/>
      <c r="BQ763" s="110"/>
      <c r="BR763" s="110"/>
      <c r="BS763" s="110"/>
      <c r="BT763" s="110"/>
      <c r="BU763" s="110"/>
      <c r="BV763" s="110"/>
      <c r="BW763" s="110"/>
      <c r="BX763" s="110"/>
      <c r="BY763" s="110"/>
      <c r="BZ763" s="110"/>
      <c r="CA763" s="110"/>
      <c r="CB763" s="110"/>
      <c r="CC763" s="110"/>
      <c r="CD763" s="110"/>
      <c r="CE763" s="110"/>
      <c r="CF763" s="110"/>
      <c r="CG763" s="110"/>
      <c r="CH763" s="110"/>
      <c r="CI763" s="110"/>
      <c r="CJ763" s="110"/>
      <c r="CK763" s="110"/>
      <c r="CL763" s="110"/>
      <c r="CM763" s="110"/>
      <c r="CN763" s="110"/>
      <c r="CO763" s="110"/>
      <c r="CP763" s="110"/>
      <c r="CQ763" s="110"/>
      <c r="CR763" s="110"/>
      <c r="CS763" s="110"/>
      <c r="CT763" s="110"/>
      <c r="CU763" s="110"/>
      <c r="CV763" s="110"/>
      <c r="CW763" s="110"/>
    </row>
    <row r="764" spans="1:101" x14ac:dyDescent="0.25">
      <c r="A764" s="110"/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0"/>
      <c r="BB764" s="110"/>
      <c r="BC764" s="110"/>
      <c r="BD764" s="110"/>
      <c r="BE764" s="110"/>
      <c r="BF764" s="110"/>
      <c r="BG764" s="110"/>
      <c r="BH764" s="110"/>
      <c r="BI764" s="110"/>
      <c r="BJ764" s="110"/>
      <c r="BK764" s="110"/>
      <c r="BL764" s="110"/>
      <c r="BM764" s="110"/>
      <c r="BN764" s="110"/>
      <c r="BO764" s="110"/>
      <c r="BP764" s="110"/>
      <c r="BQ764" s="110"/>
      <c r="BR764" s="110"/>
      <c r="BS764" s="110"/>
      <c r="BT764" s="110"/>
      <c r="BU764" s="110"/>
      <c r="BV764" s="110"/>
      <c r="BW764" s="110"/>
      <c r="BX764" s="110"/>
      <c r="BY764" s="110"/>
      <c r="BZ764" s="110"/>
      <c r="CA764" s="110"/>
      <c r="CB764" s="110"/>
      <c r="CC764" s="110"/>
      <c r="CD764" s="110"/>
      <c r="CE764" s="110"/>
      <c r="CF764" s="110"/>
      <c r="CG764" s="110"/>
      <c r="CH764" s="110"/>
      <c r="CI764" s="110"/>
      <c r="CJ764" s="110"/>
      <c r="CK764" s="110"/>
      <c r="CL764" s="110"/>
      <c r="CM764" s="110"/>
      <c r="CN764" s="110"/>
      <c r="CO764" s="110"/>
      <c r="CP764" s="110"/>
      <c r="CQ764" s="110"/>
      <c r="CR764" s="110"/>
      <c r="CS764" s="110"/>
      <c r="CT764" s="110"/>
      <c r="CU764" s="110"/>
      <c r="CV764" s="110"/>
      <c r="CW764" s="110"/>
    </row>
    <row r="765" spans="1:101" x14ac:dyDescent="0.25">
      <c r="A765" s="110"/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10"/>
      <c r="AE765" s="110"/>
      <c r="AF765" s="110"/>
      <c r="AG765" s="110"/>
      <c r="AH765" s="110"/>
      <c r="AI765" s="110"/>
      <c r="AJ765" s="110"/>
      <c r="AK765" s="110"/>
      <c r="AL765" s="110"/>
      <c r="AM765" s="110"/>
      <c r="AN765" s="110"/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0"/>
      <c r="BB765" s="110"/>
      <c r="BC765" s="110"/>
      <c r="BD765" s="110"/>
      <c r="BE765" s="110"/>
      <c r="BF765" s="110"/>
      <c r="BG765" s="110"/>
      <c r="BH765" s="110"/>
      <c r="BI765" s="110"/>
      <c r="BJ765" s="110"/>
      <c r="BK765" s="110"/>
      <c r="BL765" s="110"/>
      <c r="BM765" s="110"/>
      <c r="BN765" s="110"/>
      <c r="BO765" s="110"/>
      <c r="BP765" s="110"/>
      <c r="BQ765" s="110"/>
      <c r="BR765" s="110"/>
      <c r="BS765" s="110"/>
      <c r="BT765" s="110"/>
      <c r="BU765" s="110"/>
      <c r="BV765" s="110"/>
      <c r="BW765" s="110"/>
      <c r="BX765" s="110"/>
      <c r="BY765" s="110"/>
      <c r="BZ765" s="110"/>
      <c r="CA765" s="110"/>
      <c r="CB765" s="110"/>
      <c r="CC765" s="110"/>
      <c r="CD765" s="110"/>
      <c r="CE765" s="110"/>
      <c r="CF765" s="110"/>
      <c r="CG765" s="110"/>
      <c r="CH765" s="110"/>
      <c r="CI765" s="110"/>
      <c r="CJ765" s="110"/>
      <c r="CK765" s="110"/>
      <c r="CL765" s="110"/>
      <c r="CM765" s="110"/>
      <c r="CN765" s="110"/>
      <c r="CO765" s="110"/>
      <c r="CP765" s="110"/>
      <c r="CQ765" s="110"/>
      <c r="CR765" s="110"/>
      <c r="CS765" s="110"/>
      <c r="CT765" s="110"/>
      <c r="CU765" s="110"/>
      <c r="CV765" s="110"/>
      <c r="CW765" s="110"/>
    </row>
    <row r="766" spans="1:101" x14ac:dyDescent="0.25">
      <c r="A766" s="110"/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F766" s="110"/>
      <c r="AG766" s="110"/>
      <c r="AH766" s="110"/>
      <c r="AI766" s="110"/>
      <c r="AJ766" s="110"/>
      <c r="AK766" s="110"/>
      <c r="AL766" s="110"/>
      <c r="AM766" s="110"/>
      <c r="AN766" s="110"/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0"/>
      <c r="BB766" s="110"/>
      <c r="BC766" s="110"/>
      <c r="BD766" s="110"/>
      <c r="BE766" s="110"/>
      <c r="BF766" s="110"/>
      <c r="BG766" s="110"/>
      <c r="BH766" s="110"/>
      <c r="BI766" s="110"/>
      <c r="BJ766" s="110"/>
      <c r="BK766" s="110"/>
      <c r="BL766" s="110"/>
      <c r="BM766" s="110"/>
      <c r="BN766" s="110"/>
      <c r="BO766" s="110"/>
      <c r="BP766" s="110"/>
      <c r="BQ766" s="110"/>
      <c r="BR766" s="110"/>
      <c r="BS766" s="110"/>
      <c r="BT766" s="110"/>
      <c r="BU766" s="110"/>
      <c r="BV766" s="110"/>
      <c r="BW766" s="110"/>
      <c r="BX766" s="110"/>
      <c r="BY766" s="110"/>
      <c r="BZ766" s="110"/>
      <c r="CA766" s="110"/>
      <c r="CB766" s="110"/>
      <c r="CC766" s="110"/>
      <c r="CD766" s="110"/>
      <c r="CE766" s="110"/>
      <c r="CF766" s="110"/>
      <c r="CG766" s="110"/>
      <c r="CH766" s="110"/>
      <c r="CI766" s="110"/>
      <c r="CJ766" s="110"/>
      <c r="CK766" s="110"/>
      <c r="CL766" s="110"/>
      <c r="CM766" s="110"/>
      <c r="CN766" s="110"/>
      <c r="CO766" s="110"/>
      <c r="CP766" s="110"/>
      <c r="CQ766" s="110"/>
      <c r="CR766" s="110"/>
      <c r="CS766" s="110"/>
      <c r="CT766" s="110"/>
      <c r="CU766" s="110"/>
      <c r="CV766" s="110"/>
      <c r="CW766" s="110"/>
    </row>
    <row r="767" spans="1:101" x14ac:dyDescent="0.25">
      <c r="A767" s="110"/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10"/>
      <c r="AE767" s="110"/>
      <c r="AF767" s="110"/>
      <c r="AG767" s="110"/>
      <c r="AH767" s="110"/>
      <c r="AI767" s="110"/>
      <c r="AJ767" s="110"/>
      <c r="AK767" s="110"/>
      <c r="AL767" s="110"/>
      <c r="AM767" s="110"/>
      <c r="AN767" s="110"/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0"/>
      <c r="BB767" s="110"/>
      <c r="BC767" s="110"/>
      <c r="BD767" s="110"/>
      <c r="BE767" s="110"/>
      <c r="BF767" s="110"/>
      <c r="BG767" s="110"/>
      <c r="BH767" s="110"/>
      <c r="BI767" s="110"/>
      <c r="BJ767" s="110"/>
      <c r="BK767" s="110"/>
      <c r="BL767" s="110"/>
      <c r="BM767" s="110"/>
      <c r="BN767" s="110"/>
      <c r="BO767" s="110"/>
      <c r="BP767" s="110"/>
      <c r="BQ767" s="110"/>
      <c r="BR767" s="110"/>
      <c r="BS767" s="110"/>
      <c r="BT767" s="110"/>
      <c r="BU767" s="110"/>
      <c r="BV767" s="110"/>
      <c r="BW767" s="110"/>
      <c r="BX767" s="110"/>
      <c r="BY767" s="110"/>
      <c r="BZ767" s="110"/>
      <c r="CA767" s="110"/>
      <c r="CB767" s="110"/>
      <c r="CC767" s="110"/>
      <c r="CD767" s="110"/>
      <c r="CE767" s="110"/>
      <c r="CF767" s="110"/>
      <c r="CG767" s="110"/>
      <c r="CH767" s="110"/>
      <c r="CI767" s="110"/>
      <c r="CJ767" s="110"/>
      <c r="CK767" s="110"/>
      <c r="CL767" s="110"/>
      <c r="CM767" s="110"/>
      <c r="CN767" s="110"/>
      <c r="CO767" s="110"/>
      <c r="CP767" s="110"/>
      <c r="CQ767" s="110"/>
      <c r="CR767" s="110"/>
      <c r="CS767" s="110"/>
      <c r="CT767" s="110"/>
      <c r="CU767" s="110"/>
      <c r="CV767" s="110"/>
      <c r="CW767" s="110"/>
    </row>
    <row r="768" spans="1:101" x14ac:dyDescent="0.25">
      <c r="A768" s="110"/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  <c r="AC768" s="110"/>
      <c r="AD768" s="110"/>
      <c r="AE768" s="110"/>
      <c r="AF768" s="110"/>
      <c r="AG768" s="110"/>
      <c r="AH768" s="110"/>
      <c r="AI768" s="110"/>
      <c r="AJ768" s="110"/>
      <c r="AK768" s="110"/>
      <c r="AL768" s="110"/>
      <c r="AM768" s="110"/>
      <c r="AN768" s="110"/>
      <c r="AO768" s="110"/>
      <c r="AP768" s="110"/>
      <c r="AQ768" s="110"/>
      <c r="AR768" s="110"/>
      <c r="AS768" s="110"/>
      <c r="AT768" s="110"/>
      <c r="AU768" s="110"/>
      <c r="AV768" s="110"/>
      <c r="AW768" s="110"/>
      <c r="AX768" s="110"/>
      <c r="AY768" s="110"/>
      <c r="AZ768" s="110"/>
      <c r="BA768" s="110"/>
      <c r="BB768" s="110"/>
      <c r="BC768" s="110"/>
      <c r="BD768" s="110"/>
      <c r="BE768" s="110"/>
      <c r="BF768" s="110"/>
      <c r="BG768" s="110"/>
      <c r="BH768" s="110"/>
      <c r="BI768" s="110"/>
      <c r="BJ768" s="110"/>
      <c r="BK768" s="110"/>
      <c r="BL768" s="110"/>
      <c r="BM768" s="110"/>
      <c r="BN768" s="110"/>
      <c r="BO768" s="110"/>
      <c r="BP768" s="110"/>
      <c r="BQ768" s="110"/>
      <c r="BR768" s="110"/>
      <c r="BS768" s="110"/>
      <c r="BT768" s="110"/>
      <c r="BU768" s="110"/>
      <c r="BV768" s="110"/>
      <c r="BW768" s="110"/>
      <c r="BX768" s="110"/>
      <c r="BY768" s="110"/>
      <c r="BZ768" s="110"/>
      <c r="CA768" s="110"/>
      <c r="CB768" s="110"/>
      <c r="CC768" s="110"/>
      <c r="CD768" s="110"/>
      <c r="CE768" s="110"/>
      <c r="CF768" s="110"/>
      <c r="CG768" s="110"/>
      <c r="CH768" s="110"/>
      <c r="CI768" s="110"/>
      <c r="CJ768" s="110"/>
      <c r="CK768" s="110"/>
      <c r="CL768" s="110"/>
      <c r="CM768" s="110"/>
      <c r="CN768" s="110"/>
      <c r="CO768" s="110"/>
      <c r="CP768" s="110"/>
      <c r="CQ768" s="110"/>
      <c r="CR768" s="110"/>
      <c r="CS768" s="110"/>
      <c r="CT768" s="110"/>
      <c r="CU768" s="110"/>
      <c r="CV768" s="110"/>
      <c r="CW768" s="110"/>
    </row>
    <row r="769" spans="1:101" x14ac:dyDescent="0.25">
      <c r="A769" s="110"/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10"/>
      <c r="AE769" s="110"/>
      <c r="AF769" s="110"/>
      <c r="AG769" s="110"/>
      <c r="AH769" s="110"/>
      <c r="AI769" s="110"/>
      <c r="AJ769" s="110"/>
      <c r="AK769" s="110"/>
      <c r="AL769" s="110"/>
      <c r="AM769" s="110"/>
      <c r="AN769" s="110"/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0"/>
      <c r="BB769" s="110"/>
      <c r="BC769" s="110"/>
      <c r="BD769" s="110"/>
      <c r="BE769" s="110"/>
      <c r="BF769" s="110"/>
      <c r="BG769" s="110"/>
      <c r="BH769" s="110"/>
      <c r="BI769" s="110"/>
      <c r="BJ769" s="110"/>
      <c r="BK769" s="110"/>
      <c r="BL769" s="110"/>
      <c r="BM769" s="110"/>
      <c r="BN769" s="110"/>
      <c r="BO769" s="110"/>
      <c r="BP769" s="110"/>
      <c r="BQ769" s="110"/>
      <c r="BR769" s="110"/>
      <c r="BS769" s="110"/>
      <c r="BT769" s="110"/>
      <c r="BU769" s="110"/>
      <c r="BV769" s="110"/>
      <c r="BW769" s="110"/>
      <c r="BX769" s="110"/>
      <c r="BY769" s="110"/>
      <c r="BZ769" s="110"/>
      <c r="CA769" s="110"/>
      <c r="CB769" s="110"/>
      <c r="CC769" s="110"/>
      <c r="CD769" s="110"/>
      <c r="CE769" s="110"/>
      <c r="CF769" s="110"/>
      <c r="CG769" s="110"/>
      <c r="CH769" s="110"/>
      <c r="CI769" s="110"/>
      <c r="CJ769" s="110"/>
      <c r="CK769" s="110"/>
      <c r="CL769" s="110"/>
      <c r="CM769" s="110"/>
      <c r="CN769" s="110"/>
      <c r="CO769" s="110"/>
      <c r="CP769" s="110"/>
      <c r="CQ769" s="110"/>
      <c r="CR769" s="110"/>
      <c r="CS769" s="110"/>
      <c r="CT769" s="110"/>
      <c r="CU769" s="110"/>
      <c r="CV769" s="110"/>
      <c r="CW769" s="110"/>
    </row>
    <row r="770" spans="1:101" x14ac:dyDescent="0.25">
      <c r="A770" s="110"/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10"/>
      <c r="AE770" s="110"/>
      <c r="AF770" s="110"/>
      <c r="AG770" s="110"/>
      <c r="AH770" s="110"/>
      <c r="AI770" s="110"/>
      <c r="AJ770" s="110"/>
      <c r="AK770" s="110"/>
      <c r="AL770" s="110"/>
      <c r="AM770" s="110"/>
      <c r="AN770" s="110"/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0"/>
      <c r="BB770" s="110"/>
      <c r="BC770" s="110"/>
      <c r="BD770" s="110"/>
      <c r="BE770" s="110"/>
      <c r="BF770" s="110"/>
      <c r="BG770" s="110"/>
      <c r="BH770" s="110"/>
      <c r="BI770" s="110"/>
      <c r="BJ770" s="110"/>
      <c r="BK770" s="110"/>
      <c r="BL770" s="110"/>
      <c r="BM770" s="110"/>
      <c r="BN770" s="110"/>
      <c r="BO770" s="110"/>
      <c r="BP770" s="110"/>
      <c r="BQ770" s="110"/>
      <c r="BR770" s="110"/>
      <c r="BS770" s="110"/>
      <c r="BT770" s="110"/>
      <c r="BU770" s="110"/>
      <c r="BV770" s="110"/>
      <c r="BW770" s="110"/>
      <c r="BX770" s="110"/>
      <c r="BY770" s="110"/>
      <c r="BZ770" s="110"/>
      <c r="CA770" s="110"/>
      <c r="CB770" s="110"/>
      <c r="CC770" s="110"/>
      <c r="CD770" s="110"/>
      <c r="CE770" s="110"/>
      <c r="CF770" s="110"/>
      <c r="CG770" s="110"/>
      <c r="CH770" s="110"/>
      <c r="CI770" s="110"/>
      <c r="CJ770" s="110"/>
      <c r="CK770" s="110"/>
      <c r="CL770" s="110"/>
      <c r="CM770" s="110"/>
      <c r="CN770" s="110"/>
      <c r="CO770" s="110"/>
      <c r="CP770" s="110"/>
      <c r="CQ770" s="110"/>
      <c r="CR770" s="110"/>
      <c r="CS770" s="110"/>
      <c r="CT770" s="110"/>
      <c r="CU770" s="110"/>
      <c r="CV770" s="110"/>
      <c r="CW770" s="110"/>
    </row>
    <row r="771" spans="1:101" x14ac:dyDescent="0.25">
      <c r="A771" s="110"/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F771" s="110"/>
      <c r="AG771" s="110"/>
      <c r="AH771" s="110"/>
      <c r="AI771" s="110"/>
      <c r="AJ771" s="110"/>
      <c r="AK771" s="110"/>
      <c r="AL771" s="110"/>
      <c r="AM771" s="110"/>
      <c r="AN771" s="110"/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0"/>
      <c r="BB771" s="110"/>
      <c r="BC771" s="110"/>
      <c r="BD771" s="110"/>
      <c r="BE771" s="110"/>
      <c r="BF771" s="110"/>
      <c r="BG771" s="110"/>
      <c r="BH771" s="110"/>
      <c r="BI771" s="110"/>
      <c r="BJ771" s="110"/>
      <c r="BK771" s="110"/>
      <c r="BL771" s="110"/>
      <c r="BM771" s="110"/>
      <c r="BN771" s="110"/>
      <c r="BO771" s="110"/>
      <c r="BP771" s="110"/>
      <c r="BQ771" s="110"/>
      <c r="BR771" s="110"/>
      <c r="BS771" s="110"/>
      <c r="BT771" s="110"/>
      <c r="BU771" s="110"/>
      <c r="BV771" s="110"/>
      <c r="BW771" s="110"/>
      <c r="BX771" s="110"/>
      <c r="BY771" s="110"/>
      <c r="BZ771" s="110"/>
      <c r="CA771" s="110"/>
      <c r="CB771" s="110"/>
      <c r="CC771" s="110"/>
      <c r="CD771" s="110"/>
      <c r="CE771" s="110"/>
      <c r="CF771" s="110"/>
      <c r="CG771" s="110"/>
      <c r="CH771" s="110"/>
      <c r="CI771" s="110"/>
      <c r="CJ771" s="110"/>
      <c r="CK771" s="110"/>
      <c r="CL771" s="110"/>
      <c r="CM771" s="110"/>
      <c r="CN771" s="110"/>
      <c r="CO771" s="110"/>
      <c r="CP771" s="110"/>
      <c r="CQ771" s="110"/>
      <c r="CR771" s="110"/>
      <c r="CS771" s="110"/>
      <c r="CT771" s="110"/>
      <c r="CU771" s="110"/>
      <c r="CV771" s="110"/>
      <c r="CW771" s="110"/>
    </row>
    <row r="772" spans="1:101" x14ac:dyDescent="0.25">
      <c r="A772" s="110"/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10"/>
      <c r="AE772" s="110"/>
      <c r="AF772" s="110"/>
      <c r="AG772" s="110"/>
      <c r="AH772" s="110"/>
      <c r="AI772" s="110"/>
      <c r="AJ772" s="110"/>
      <c r="AK772" s="110"/>
      <c r="AL772" s="110"/>
      <c r="AM772" s="110"/>
      <c r="AN772" s="110"/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0"/>
      <c r="BB772" s="110"/>
      <c r="BC772" s="110"/>
      <c r="BD772" s="110"/>
      <c r="BE772" s="110"/>
      <c r="BF772" s="110"/>
      <c r="BG772" s="110"/>
      <c r="BH772" s="110"/>
      <c r="BI772" s="110"/>
      <c r="BJ772" s="110"/>
      <c r="BK772" s="110"/>
      <c r="BL772" s="110"/>
      <c r="BM772" s="110"/>
      <c r="BN772" s="110"/>
      <c r="BO772" s="110"/>
      <c r="BP772" s="110"/>
      <c r="BQ772" s="110"/>
      <c r="BR772" s="110"/>
      <c r="BS772" s="110"/>
      <c r="BT772" s="110"/>
      <c r="BU772" s="110"/>
      <c r="BV772" s="110"/>
      <c r="BW772" s="110"/>
      <c r="BX772" s="110"/>
      <c r="BY772" s="110"/>
      <c r="BZ772" s="110"/>
      <c r="CA772" s="110"/>
      <c r="CB772" s="110"/>
      <c r="CC772" s="110"/>
      <c r="CD772" s="110"/>
      <c r="CE772" s="110"/>
      <c r="CF772" s="110"/>
      <c r="CG772" s="110"/>
      <c r="CH772" s="110"/>
      <c r="CI772" s="110"/>
      <c r="CJ772" s="110"/>
      <c r="CK772" s="110"/>
      <c r="CL772" s="110"/>
      <c r="CM772" s="110"/>
      <c r="CN772" s="110"/>
      <c r="CO772" s="110"/>
      <c r="CP772" s="110"/>
      <c r="CQ772" s="110"/>
      <c r="CR772" s="110"/>
      <c r="CS772" s="110"/>
      <c r="CT772" s="110"/>
      <c r="CU772" s="110"/>
      <c r="CV772" s="110"/>
      <c r="CW772" s="110"/>
    </row>
    <row r="773" spans="1:101" x14ac:dyDescent="0.25">
      <c r="A773" s="110"/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10"/>
      <c r="AE773" s="110"/>
      <c r="AF773" s="110"/>
      <c r="AG773" s="110"/>
      <c r="AH773" s="110"/>
      <c r="AI773" s="110"/>
      <c r="AJ773" s="110"/>
      <c r="AK773" s="110"/>
      <c r="AL773" s="110"/>
      <c r="AM773" s="110"/>
      <c r="AN773" s="110"/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0"/>
      <c r="BB773" s="110"/>
      <c r="BC773" s="110"/>
      <c r="BD773" s="110"/>
      <c r="BE773" s="110"/>
      <c r="BF773" s="110"/>
      <c r="BG773" s="110"/>
      <c r="BH773" s="110"/>
      <c r="BI773" s="110"/>
      <c r="BJ773" s="110"/>
      <c r="BK773" s="110"/>
      <c r="BL773" s="110"/>
      <c r="BM773" s="110"/>
      <c r="BN773" s="110"/>
      <c r="BO773" s="110"/>
      <c r="BP773" s="110"/>
      <c r="BQ773" s="110"/>
      <c r="BR773" s="110"/>
      <c r="BS773" s="110"/>
      <c r="BT773" s="110"/>
      <c r="BU773" s="110"/>
      <c r="BV773" s="110"/>
      <c r="BW773" s="110"/>
      <c r="BX773" s="110"/>
      <c r="BY773" s="110"/>
      <c r="BZ773" s="110"/>
      <c r="CA773" s="110"/>
      <c r="CB773" s="110"/>
      <c r="CC773" s="110"/>
      <c r="CD773" s="110"/>
      <c r="CE773" s="110"/>
      <c r="CF773" s="110"/>
      <c r="CG773" s="110"/>
      <c r="CH773" s="110"/>
      <c r="CI773" s="110"/>
      <c r="CJ773" s="110"/>
      <c r="CK773" s="110"/>
      <c r="CL773" s="110"/>
      <c r="CM773" s="110"/>
      <c r="CN773" s="110"/>
      <c r="CO773" s="110"/>
      <c r="CP773" s="110"/>
      <c r="CQ773" s="110"/>
      <c r="CR773" s="110"/>
      <c r="CS773" s="110"/>
      <c r="CT773" s="110"/>
      <c r="CU773" s="110"/>
      <c r="CV773" s="110"/>
      <c r="CW773" s="110"/>
    </row>
    <row r="774" spans="1:101" x14ac:dyDescent="0.25">
      <c r="A774" s="110"/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10"/>
      <c r="AE774" s="110"/>
      <c r="AF774" s="110"/>
      <c r="AG774" s="110"/>
      <c r="AH774" s="110"/>
      <c r="AI774" s="110"/>
      <c r="AJ774" s="110"/>
      <c r="AK774" s="110"/>
      <c r="AL774" s="110"/>
      <c r="AM774" s="110"/>
      <c r="AN774" s="110"/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0"/>
      <c r="BB774" s="110"/>
      <c r="BC774" s="110"/>
      <c r="BD774" s="110"/>
      <c r="BE774" s="110"/>
      <c r="BF774" s="110"/>
      <c r="BG774" s="110"/>
      <c r="BH774" s="110"/>
      <c r="BI774" s="110"/>
      <c r="BJ774" s="110"/>
      <c r="BK774" s="110"/>
      <c r="BL774" s="110"/>
      <c r="BM774" s="110"/>
      <c r="BN774" s="110"/>
      <c r="BO774" s="110"/>
      <c r="BP774" s="110"/>
      <c r="BQ774" s="110"/>
      <c r="BR774" s="110"/>
      <c r="BS774" s="110"/>
      <c r="BT774" s="110"/>
      <c r="BU774" s="110"/>
      <c r="BV774" s="110"/>
      <c r="BW774" s="110"/>
      <c r="BX774" s="110"/>
      <c r="BY774" s="110"/>
      <c r="BZ774" s="110"/>
      <c r="CA774" s="110"/>
      <c r="CB774" s="110"/>
      <c r="CC774" s="110"/>
      <c r="CD774" s="110"/>
      <c r="CE774" s="110"/>
      <c r="CF774" s="110"/>
      <c r="CG774" s="110"/>
      <c r="CH774" s="110"/>
      <c r="CI774" s="110"/>
      <c r="CJ774" s="110"/>
      <c r="CK774" s="110"/>
      <c r="CL774" s="110"/>
      <c r="CM774" s="110"/>
      <c r="CN774" s="110"/>
      <c r="CO774" s="110"/>
      <c r="CP774" s="110"/>
      <c r="CQ774" s="110"/>
      <c r="CR774" s="110"/>
      <c r="CS774" s="110"/>
      <c r="CT774" s="110"/>
      <c r="CU774" s="110"/>
      <c r="CV774" s="110"/>
      <c r="CW774" s="110"/>
    </row>
    <row r="775" spans="1:101" x14ac:dyDescent="0.25">
      <c r="A775" s="110"/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  <c r="BD775" s="110"/>
      <c r="BE775" s="110"/>
      <c r="BF775" s="110"/>
      <c r="BG775" s="110"/>
      <c r="BH775" s="110"/>
      <c r="BI775" s="110"/>
      <c r="BJ775" s="110"/>
      <c r="BK775" s="110"/>
      <c r="BL775" s="110"/>
      <c r="BM775" s="110"/>
      <c r="BN775" s="110"/>
      <c r="BO775" s="110"/>
      <c r="BP775" s="110"/>
      <c r="BQ775" s="110"/>
      <c r="BR775" s="110"/>
      <c r="BS775" s="110"/>
      <c r="BT775" s="110"/>
      <c r="BU775" s="110"/>
      <c r="BV775" s="110"/>
      <c r="BW775" s="110"/>
      <c r="BX775" s="110"/>
      <c r="BY775" s="110"/>
      <c r="BZ775" s="110"/>
      <c r="CA775" s="110"/>
      <c r="CB775" s="110"/>
      <c r="CC775" s="110"/>
      <c r="CD775" s="110"/>
      <c r="CE775" s="110"/>
      <c r="CF775" s="110"/>
      <c r="CG775" s="110"/>
      <c r="CH775" s="110"/>
      <c r="CI775" s="110"/>
      <c r="CJ775" s="110"/>
      <c r="CK775" s="110"/>
      <c r="CL775" s="110"/>
      <c r="CM775" s="110"/>
      <c r="CN775" s="110"/>
      <c r="CO775" s="110"/>
      <c r="CP775" s="110"/>
      <c r="CQ775" s="110"/>
      <c r="CR775" s="110"/>
      <c r="CS775" s="110"/>
      <c r="CT775" s="110"/>
      <c r="CU775" s="110"/>
      <c r="CV775" s="110"/>
      <c r="CW775" s="110"/>
    </row>
    <row r="776" spans="1:101" x14ac:dyDescent="0.25">
      <c r="A776" s="110"/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10"/>
      <c r="AE776" s="110"/>
      <c r="AF776" s="110"/>
      <c r="AG776" s="110"/>
      <c r="AH776" s="110"/>
      <c r="AI776" s="110"/>
      <c r="AJ776" s="110"/>
      <c r="AK776" s="110"/>
      <c r="AL776" s="110"/>
      <c r="AM776" s="110"/>
      <c r="AN776" s="110"/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0"/>
      <c r="BB776" s="110"/>
      <c r="BC776" s="110"/>
      <c r="BD776" s="110"/>
      <c r="BE776" s="110"/>
      <c r="BF776" s="110"/>
      <c r="BG776" s="110"/>
      <c r="BH776" s="110"/>
      <c r="BI776" s="110"/>
      <c r="BJ776" s="110"/>
      <c r="BK776" s="110"/>
      <c r="BL776" s="110"/>
      <c r="BM776" s="110"/>
      <c r="BN776" s="110"/>
      <c r="BO776" s="110"/>
      <c r="BP776" s="110"/>
      <c r="BQ776" s="110"/>
      <c r="BR776" s="110"/>
      <c r="BS776" s="110"/>
      <c r="BT776" s="110"/>
      <c r="BU776" s="110"/>
      <c r="BV776" s="110"/>
      <c r="BW776" s="110"/>
      <c r="BX776" s="110"/>
      <c r="BY776" s="110"/>
      <c r="BZ776" s="110"/>
      <c r="CA776" s="110"/>
      <c r="CB776" s="110"/>
      <c r="CC776" s="110"/>
      <c r="CD776" s="110"/>
      <c r="CE776" s="110"/>
      <c r="CF776" s="110"/>
      <c r="CG776" s="110"/>
      <c r="CH776" s="110"/>
      <c r="CI776" s="110"/>
      <c r="CJ776" s="110"/>
      <c r="CK776" s="110"/>
      <c r="CL776" s="110"/>
      <c r="CM776" s="110"/>
      <c r="CN776" s="110"/>
      <c r="CO776" s="110"/>
      <c r="CP776" s="110"/>
      <c r="CQ776" s="110"/>
      <c r="CR776" s="110"/>
      <c r="CS776" s="110"/>
      <c r="CT776" s="110"/>
      <c r="CU776" s="110"/>
      <c r="CV776" s="110"/>
      <c r="CW776" s="110"/>
    </row>
    <row r="777" spans="1:101" x14ac:dyDescent="0.25">
      <c r="A777" s="110"/>
      <c r="B777" s="110"/>
      <c r="C777" s="110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10"/>
      <c r="AE777" s="110"/>
      <c r="AF777" s="110"/>
      <c r="AG777" s="110"/>
      <c r="AH777" s="110"/>
      <c r="AI777" s="110"/>
      <c r="AJ777" s="110"/>
      <c r="AK777" s="110"/>
      <c r="AL777" s="110"/>
      <c r="AM777" s="110"/>
      <c r="AN777" s="110"/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0"/>
      <c r="BB777" s="110"/>
      <c r="BC777" s="110"/>
      <c r="BD777" s="110"/>
      <c r="BE777" s="110"/>
      <c r="BF777" s="110"/>
      <c r="BG777" s="110"/>
      <c r="BH777" s="110"/>
      <c r="BI777" s="110"/>
      <c r="BJ777" s="110"/>
      <c r="BK777" s="110"/>
      <c r="BL777" s="110"/>
      <c r="BM777" s="110"/>
      <c r="BN777" s="110"/>
      <c r="BO777" s="110"/>
      <c r="BP777" s="110"/>
      <c r="BQ777" s="110"/>
      <c r="BR777" s="110"/>
      <c r="BS777" s="110"/>
      <c r="BT777" s="110"/>
      <c r="BU777" s="110"/>
      <c r="BV777" s="110"/>
      <c r="BW777" s="110"/>
      <c r="BX777" s="110"/>
      <c r="BY777" s="110"/>
      <c r="BZ777" s="110"/>
      <c r="CA777" s="110"/>
      <c r="CB777" s="110"/>
      <c r="CC777" s="110"/>
      <c r="CD777" s="110"/>
      <c r="CE777" s="110"/>
      <c r="CF777" s="110"/>
      <c r="CG777" s="110"/>
      <c r="CH777" s="110"/>
      <c r="CI777" s="110"/>
      <c r="CJ777" s="110"/>
      <c r="CK777" s="110"/>
      <c r="CL777" s="110"/>
      <c r="CM777" s="110"/>
      <c r="CN777" s="110"/>
      <c r="CO777" s="110"/>
      <c r="CP777" s="110"/>
      <c r="CQ777" s="110"/>
      <c r="CR777" s="110"/>
      <c r="CS777" s="110"/>
      <c r="CT777" s="110"/>
      <c r="CU777" s="110"/>
      <c r="CV777" s="110"/>
      <c r="CW777" s="110"/>
    </row>
    <row r="778" spans="1:101" x14ac:dyDescent="0.25">
      <c r="A778" s="110"/>
      <c r="B778" s="110"/>
      <c r="C778" s="110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10"/>
      <c r="AE778" s="110"/>
      <c r="AF778" s="110"/>
      <c r="AG778" s="110"/>
      <c r="AH778" s="110"/>
      <c r="AI778" s="110"/>
      <c r="AJ778" s="110"/>
      <c r="AK778" s="110"/>
      <c r="AL778" s="110"/>
      <c r="AM778" s="110"/>
      <c r="AN778" s="110"/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  <c r="BD778" s="110"/>
      <c r="BE778" s="110"/>
      <c r="BF778" s="110"/>
      <c r="BG778" s="110"/>
      <c r="BH778" s="110"/>
      <c r="BI778" s="110"/>
      <c r="BJ778" s="110"/>
      <c r="BK778" s="110"/>
      <c r="BL778" s="110"/>
      <c r="BM778" s="110"/>
      <c r="BN778" s="110"/>
      <c r="BO778" s="110"/>
      <c r="BP778" s="110"/>
      <c r="BQ778" s="110"/>
      <c r="BR778" s="110"/>
      <c r="BS778" s="110"/>
      <c r="BT778" s="110"/>
      <c r="BU778" s="110"/>
      <c r="BV778" s="110"/>
      <c r="BW778" s="110"/>
      <c r="BX778" s="110"/>
      <c r="BY778" s="110"/>
      <c r="BZ778" s="110"/>
      <c r="CA778" s="110"/>
      <c r="CB778" s="110"/>
      <c r="CC778" s="110"/>
      <c r="CD778" s="110"/>
      <c r="CE778" s="110"/>
      <c r="CF778" s="110"/>
      <c r="CG778" s="110"/>
      <c r="CH778" s="110"/>
      <c r="CI778" s="110"/>
      <c r="CJ778" s="110"/>
      <c r="CK778" s="110"/>
      <c r="CL778" s="110"/>
      <c r="CM778" s="110"/>
      <c r="CN778" s="110"/>
      <c r="CO778" s="110"/>
      <c r="CP778" s="110"/>
      <c r="CQ778" s="110"/>
      <c r="CR778" s="110"/>
      <c r="CS778" s="110"/>
      <c r="CT778" s="110"/>
      <c r="CU778" s="110"/>
      <c r="CV778" s="110"/>
      <c r="CW778" s="110"/>
    </row>
    <row r="779" spans="1:101" x14ac:dyDescent="0.25">
      <c r="A779" s="110"/>
      <c r="B779" s="110"/>
      <c r="C779" s="110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10"/>
      <c r="AE779" s="110"/>
      <c r="AF779" s="110"/>
      <c r="AG779" s="110"/>
      <c r="AH779" s="110"/>
      <c r="AI779" s="110"/>
      <c r="AJ779" s="110"/>
      <c r="AK779" s="110"/>
      <c r="AL779" s="110"/>
      <c r="AM779" s="110"/>
      <c r="AN779" s="110"/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0"/>
      <c r="BB779" s="110"/>
      <c r="BC779" s="110"/>
      <c r="BD779" s="110"/>
      <c r="BE779" s="110"/>
      <c r="BF779" s="110"/>
      <c r="BG779" s="110"/>
      <c r="BH779" s="110"/>
      <c r="BI779" s="110"/>
      <c r="BJ779" s="110"/>
      <c r="BK779" s="110"/>
      <c r="BL779" s="110"/>
      <c r="BM779" s="110"/>
      <c r="BN779" s="110"/>
      <c r="BO779" s="110"/>
      <c r="BP779" s="110"/>
      <c r="BQ779" s="110"/>
      <c r="BR779" s="110"/>
      <c r="BS779" s="110"/>
      <c r="BT779" s="110"/>
      <c r="BU779" s="110"/>
      <c r="BV779" s="110"/>
      <c r="BW779" s="110"/>
      <c r="BX779" s="110"/>
      <c r="BY779" s="110"/>
      <c r="BZ779" s="110"/>
      <c r="CA779" s="110"/>
      <c r="CB779" s="110"/>
      <c r="CC779" s="110"/>
      <c r="CD779" s="110"/>
      <c r="CE779" s="110"/>
      <c r="CF779" s="110"/>
      <c r="CG779" s="110"/>
      <c r="CH779" s="110"/>
      <c r="CI779" s="110"/>
      <c r="CJ779" s="110"/>
      <c r="CK779" s="110"/>
      <c r="CL779" s="110"/>
      <c r="CM779" s="110"/>
      <c r="CN779" s="110"/>
      <c r="CO779" s="110"/>
      <c r="CP779" s="110"/>
      <c r="CQ779" s="110"/>
      <c r="CR779" s="110"/>
      <c r="CS779" s="110"/>
      <c r="CT779" s="110"/>
      <c r="CU779" s="110"/>
      <c r="CV779" s="110"/>
      <c r="CW779" s="110"/>
    </row>
    <row r="780" spans="1:101" x14ac:dyDescent="0.25">
      <c r="A780" s="110"/>
      <c r="B780" s="110"/>
      <c r="C780" s="110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10"/>
      <c r="AE780" s="110"/>
      <c r="AF780" s="110"/>
      <c r="AG780" s="110"/>
      <c r="AH780" s="110"/>
      <c r="AI780" s="110"/>
      <c r="AJ780" s="110"/>
      <c r="AK780" s="110"/>
      <c r="AL780" s="110"/>
      <c r="AM780" s="110"/>
      <c r="AN780" s="110"/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0"/>
      <c r="BB780" s="110"/>
      <c r="BC780" s="110"/>
      <c r="BD780" s="110"/>
      <c r="BE780" s="110"/>
      <c r="BF780" s="110"/>
      <c r="BG780" s="110"/>
      <c r="BH780" s="110"/>
      <c r="BI780" s="110"/>
      <c r="BJ780" s="110"/>
      <c r="BK780" s="110"/>
      <c r="BL780" s="110"/>
      <c r="BM780" s="110"/>
      <c r="BN780" s="110"/>
      <c r="BO780" s="110"/>
      <c r="BP780" s="110"/>
      <c r="BQ780" s="110"/>
      <c r="BR780" s="110"/>
      <c r="BS780" s="110"/>
      <c r="BT780" s="110"/>
      <c r="BU780" s="110"/>
      <c r="BV780" s="110"/>
      <c r="BW780" s="110"/>
      <c r="BX780" s="110"/>
      <c r="BY780" s="110"/>
      <c r="BZ780" s="110"/>
      <c r="CA780" s="110"/>
      <c r="CB780" s="110"/>
      <c r="CC780" s="110"/>
      <c r="CD780" s="110"/>
      <c r="CE780" s="110"/>
      <c r="CF780" s="110"/>
      <c r="CG780" s="110"/>
      <c r="CH780" s="110"/>
      <c r="CI780" s="110"/>
      <c r="CJ780" s="110"/>
      <c r="CK780" s="110"/>
      <c r="CL780" s="110"/>
      <c r="CM780" s="110"/>
      <c r="CN780" s="110"/>
      <c r="CO780" s="110"/>
      <c r="CP780" s="110"/>
      <c r="CQ780" s="110"/>
      <c r="CR780" s="110"/>
      <c r="CS780" s="110"/>
      <c r="CT780" s="110"/>
      <c r="CU780" s="110"/>
      <c r="CV780" s="110"/>
      <c r="CW780" s="110"/>
    </row>
    <row r="781" spans="1:101" x14ac:dyDescent="0.25">
      <c r="A781" s="110"/>
      <c r="B781" s="110"/>
      <c r="C781" s="110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10"/>
      <c r="AE781" s="110"/>
      <c r="AF781" s="110"/>
      <c r="AG781" s="110"/>
      <c r="AH781" s="110"/>
      <c r="AI781" s="110"/>
      <c r="AJ781" s="110"/>
      <c r="AK781" s="110"/>
      <c r="AL781" s="110"/>
      <c r="AM781" s="110"/>
      <c r="AN781" s="110"/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0"/>
      <c r="BB781" s="110"/>
      <c r="BC781" s="110"/>
      <c r="BD781" s="110"/>
      <c r="BE781" s="110"/>
      <c r="BF781" s="110"/>
      <c r="BG781" s="110"/>
      <c r="BH781" s="110"/>
      <c r="BI781" s="110"/>
      <c r="BJ781" s="110"/>
      <c r="BK781" s="110"/>
      <c r="BL781" s="110"/>
      <c r="BM781" s="110"/>
      <c r="BN781" s="110"/>
      <c r="BO781" s="110"/>
      <c r="BP781" s="110"/>
      <c r="BQ781" s="110"/>
      <c r="BR781" s="110"/>
      <c r="BS781" s="110"/>
      <c r="BT781" s="110"/>
      <c r="BU781" s="110"/>
      <c r="BV781" s="110"/>
      <c r="BW781" s="110"/>
      <c r="BX781" s="110"/>
      <c r="BY781" s="110"/>
      <c r="BZ781" s="110"/>
      <c r="CA781" s="110"/>
      <c r="CB781" s="110"/>
      <c r="CC781" s="110"/>
      <c r="CD781" s="110"/>
      <c r="CE781" s="110"/>
      <c r="CF781" s="110"/>
      <c r="CG781" s="110"/>
      <c r="CH781" s="110"/>
      <c r="CI781" s="110"/>
      <c r="CJ781" s="110"/>
      <c r="CK781" s="110"/>
      <c r="CL781" s="110"/>
      <c r="CM781" s="110"/>
      <c r="CN781" s="110"/>
      <c r="CO781" s="110"/>
      <c r="CP781" s="110"/>
      <c r="CQ781" s="110"/>
      <c r="CR781" s="110"/>
      <c r="CS781" s="110"/>
      <c r="CT781" s="110"/>
      <c r="CU781" s="110"/>
      <c r="CV781" s="110"/>
      <c r="CW781" s="110"/>
    </row>
    <row r="782" spans="1:101" x14ac:dyDescent="0.25">
      <c r="A782" s="110"/>
      <c r="B782" s="110"/>
      <c r="C782" s="110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F782" s="110"/>
      <c r="AG782" s="110"/>
      <c r="AH782" s="110"/>
      <c r="AI782" s="110"/>
      <c r="AJ782" s="110"/>
      <c r="AK782" s="110"/>
      <c r="AL782" s="110"/>
      <c r="AM782" s="110"/>
      <c r="AN782" s="110"/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0"/>
      <c r="BB782" s="110"/>
      <c r="BC782" s="110"/>
      <c r="BD782" s="110"/>
      <c r="BE782" s="110"/>
      <c r="BF782" s="110"/>
      <c r="BG782" s="110"/>
      <c r="BH782" s="110"/>
      <c r="BI782" s="110"/>
      <c r="BJ782" s="110"/>
      <c r="BK782" s="110"/>
      <c r="BL782" s="110"/>
      <c r="BM782" s="110"/>
      <c r="BN782" s="110"/>
      <c r="BO782" s="110"/>
      <c r="BP782" s="110"/>
      <c r="BQ782" s="110"/>
      <c r="BR782" s="110"/>
      <c r="BS782" s="110"/>
      <c r="BT782" s="110"/>
      <c r="BU782" s="110"/>
      <c r="BV782" s="110"/>
      <c r="BW782" s="110"/>
      <c r="BX782" s="110"/>
      <c r="BY782" s="110"/>
      <c r="BZ782" s="110"/>
      <c r="CA782" s="110"/>
      <c r="CB782" s="110"/>
      <c r="CC782" s="110"/>
      <c r="CD782" s="110"/>
      <c r="CE782" s="110"/>
      <c r="CF782" s="110"/>
      <c r="CG782" s="110"/>
      <c r="CH782" s="110"/>
      <c r="CI782" s="110"/>
      <c r="CJ782" s="110"/>
      <c r="CK782" s="110"/>
      <c r="CL782" s="110"/>
      <c r="CM782" s="110"/>
      <c r="CN782" s="110"/>
      <c r="CO782" s="110"/>
      <c r="CP782" s="110"/>
      <c r="CQ782" s="110"/>
      <c r="CR782" s="110"/>
      <c r="CS782" s="110"/>
      <c r="CT782" s="110"/>
      <c r="CU782" s="110"/>
      <c r="CV782" s="110"/>
      <c r="CW782" s="110"/>
    </row>
    <row r="783" spans="1:101" x14ac:dyDescent="0.25">
      <c r="A783" s="110"/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0"/>
      <c r="BB783" s="110"/>
      <c r="BC783" s="110"/>
      <c r="BD783" s="110"/>
      <c r="BE783" s="110"/>
      <c r="BF783" s="110"/>
      <c r="BG783" s="110"/>
      <c r="BH783" s="110"/>
      <c r="BI783" s="110"/>
      <c r="BJ783" s="110"/>
      <c r="BK783" s="110"/>
      <c r="BL783" s="110"/>
      <c r="BM783" s="110"/>
      <c r="BN783" s="110"/>
      <c r="BO783" s="110"/>
      <c r="BP783" s="110"/>
      <c r="BQ783" s="110"/>
      <c r="BR783" s="110"/>
      <c r="BS783" s="110"/>
      <c r="BT783" s="110"/>
      <c r="BU783" s="110"/>
      <c r="BV783" s="110"/>
      <c r="BW783" s="110"/>
      <c r="BX783" s="110"/>
      <c r="BY783" s="110"/>
      <c r="BZ783" s="110"/>
      <c r="CA783" s="110"/>
      <c r="CB783" s="110"/>
      <c r="CC783" s="110"/>
      <c r="CD783" s="110"/>
      <c r="CE783" s="110"/>
      <c r="CF783" s="110"/>
      <c r="CG783" s="110"/>
      <c r="CH783" s="110"/>
      <c r="CI783" s="110"/>
      <c r="CJ783" s="110"/>
      <c r="CK783" s="110"/>
      <c r="CL783" s="110"/>
      <c r="CM783" s="110"/>
      <c r="CN783" s="110"/>
      <c r="CO783" s="110"/>
      <c r="CP783" s="110"/>
      <c r="CQ783" s="110"/>
      <c r="CR783" s="110"/>
      <c r="CS783" s="110"/>
      <c r="CT783" s="110"/>
      <c r="CU783" s="110"/>
      <c r="CV783" s="110"/>
      <c r="CW783" s="110"/>
    </row>
    <row r="784" spans="1:101" x14ac:dyDescent="0.25">
      <c r="A784" s="110"/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10"/>
      <c r="AM784" s="110"/>
      <c r="AN784" s="110"/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0"/>
      <c r="BB784" s="110"/>
      <c r="BC784" s="110"/>
      <c r="BD784" s="110"/>
      <c r="BE784" s="110"/>
      <c r="BF784" s="110"/>
      <c r="BG784" s="110"/>
      <c r="BH784" s="110"/>
      <c r="BI784" s="110"/>
      <c r="BJ784" s="110"/>
      <c r="BK784" s="110"/>
      <c r="BL784" s="110"/>
      <c r="BM784" s="110"/>
      <c r="BN784" s="110"/>
      <c r="BO784" s="110"/>
      <c r="BP784" s="110"/>
      <c r="BQ784" s="110"/>
      <c r="BR784" s="110"/>
      <c r="BS784" s="110"/>
      <c r="BT784" s="110"/>
      <c r="BU784" s="110"/>
      <c r="BV784" s="110"/>
      <c r="BW784" s="110"/>
      <c r="BX784" s="110"/>
      <c r="BY784" s="110"/>
      <c r="BZ784" s="110"/>
      <c r="CA784" s="110"/>
      <c r="CB784" s="110"/>
      <c r="CC784" s="110"/>
      <c r="CD784" s="110"/>
      <c r="CE784" s="110"/>
      <c r="CF784" s="110"/>
      <c r="CG784" s="110"/>
      <c r="CH784" s="110"/>
      <c r="CI784" s="110"/>
      <c r="CJ784" s="110"/>
      <c r="CK784" s="110"/>
      <c r="CL784" s="110"/>
      <c r="CM784" s="110"/>
      <c r="CN784" s="110"/>
      <c r="CO784" s="110"/>
      <c r="CP784" s="110"/>
      <c r="CQ784" s="110"/>
      <c r="CR784" s="110"/>
      <c r="CS784" s="110"/>
      <c r="CT784" s="110"/>
      <c r="CU784" s="110"/>
      <c r="CV784" s="110"/>
      <c r="CW784" s="110"/>
    </row>
    <row r="785" spans="1:101" x14ac:dyDescent="0.25">
      <c r="A785" s="110"/>
      <c r="B785" s="110"/>
      <c r="C785" s="110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10"/>
      <c r="AE785" s="110"/>
      <c r="AF785" s="110"/>
      <c r="AG785" s="110"/>
      <c r="AH785" s="110"/>
      <c r="AI785" s="110"/>
      <c r="AJ785" s="110"/>
      <c r="AK785" s="110"/>
      <c r="AL785" s="110"/>
      <c r="AM785" s="110"/>
      <c r="AN785" s="110"/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0"/>
      <c r="BB785" s="110"/>
      <c r="BC785" s="110"/>
      <c r="BD785" s="110"/>
      <c r="BE785" s="110"/>
      <c r="BF785" s="110"/>
      <c r="BG785" s="110"/>
      <c r="BH785" s="110"/>
      <c r="BI785" s="110"/>
      <c r="BJ785" s="110"/>
      <c r="BK785" s="110"/>
      <c r="BL785" s="110"/>
      <c r="BM785" s="110"/>
      <c r="BN785" s="110"/>
      <c r="BO785" s="110"/>
      <c r="BP785" s="110"/>
      <c r="BQ785" s="110"/>
      <c r="BR785" s="110"/>
      <c r="BS785" s="110"/>
      <c r="BT785" s="110"/>
      <c r="BU785" s="110"/>
      <c r="BV785" s="110"/>
      <c r="BW785" s="110"/>
      <c r="BX785" s="110"/>
      <c r="BY785" s="110"/>
      <c r="BZ785" s="110"/>
      <c r="CA785" s="110"/>
      <c r="CB785" s="110"/>
      <c r="CC785" s="110"/>
      <c r="CD785" s="110"/>
      <c r="CE785" s="110"/>
      <c r="CF785" s="110"/>
      <c r="CG785" s="110"/>
      <c r="CH785" s="110"/>
      <c r="CI785" s="110"/>
      <c r="CJ785" s="110"/>
      <c r="CK785" s="110"/>
      <c r="CL785" s="110"/>
      <c r="CM785" s="110"/>
      <c r="CN785" s="110"/>
      <c r="CO785" s="110"/>
      <c r="CP785" s="110"/>
      <c r="CQ785" s="110"/>
      <c r="CR785" s="110"/>
      <c r="CS785" s="110"/>
      <c r="CT785" s="110"/>
      <c r="CU785" s="110"/>
      <c r="CV785" s="110"/>
      <c r="CW785" s="110"/>
    </row>
    <row r="786" spans="1:101" x14ac:dyDescent="0.25">
      <c r="A786" s="110"/>
      <c r="B786" s="110"/>
      <c r="C786" s="110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10"/>
      <c r="AE786" s="110"/>
      <c r="AF786" s="110"/>
      <c r="AG786" s="110"/>
      <c r="AH786" s="110"/>
      <c r="AI786" s="110"/>
      <c r="AJ786" s="110"/>
      <c r="AK786" s="110"/>
      <c r="AL786" s="110"/>
      <c r="AM786" s="110"/>
      <c r="AN786" s="110"/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0"/>
      <c r="BB786" s="110"/>
      <c r="BC786" s="110"/>
      <c r="BD786" s="110"/>
      <c r="BE786" s="110"/>
      <c r="BF786" s="110"/>
      <c r="BG786" s="110"/>
      <c r="BH786" s="110"/>
      <c r="BI786" s="110"/>
      <c r="BJ786" s="110"/>
      <c r="BK786" s="110"/>
      <c r="BL786" s="110"/>
      <c r="BM786" s="110"/>
      <c r="BN786" s="110"/>
      <c r="BO786" s="110"/>
      <c r="BP786" s="110"/>
      <c r="BQ786" s="110"/>
      <c r="BR786" s="110"/>
      <c r="BS786" s="110"/>
      <c r="BT786" s="110"/>
      <c r="BU786" s="110"/>
      <c r="BV786" s="110"/>
      <c r="BW786" s="110"/>
      <c r="BX786" s="110"/>
      <c r="BY786" s="110"/>
      <c r="BZ786" s="110"/>
      <c r="CA786" s="110"/>
      <c r="CB786" s="110"/>
      <c r="CC786" s="110"/>
      <c r="CD786" s="110"/>
      <c r="CE786" s="110"/>
      <c r="CF786" s="110"/>
      <c r="CG786" s="110"/>
      <c r="CH786" s="110"/>
      <c r="CI786" s="110"/>
      <c r="CJ786" s="110"/>
      <c r="CK786" s="110"/>
      <c r="CL786" s="110"/>
      <c r="CM786" s="110"/>
      <c r="CN786" s="110"/>
      <c r="CO786" s="110"/>
      <c r="CP786" s="110"/>
      <c r="CQ786" s="110"/>
      <c r="CR786" s="110"/>
      <c r="CS786" s="110"/>
      <c r="CT786" s="110"/>
      <c r="CU786" s="110"/>
      <c r="CV786" s="110"/>
      <c r="CW786" s="110"/>
    </row>
    <row r="787" spans="1:101" x14ac:dyDescent="0.25">
      <c r="A787" s="110"/>
      <c r="B787" s="110"/>
      <c r="C787" s="110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110"/>
      <c r="AJ787" s="110"/>
      <c r="AK787" s="110"/>
      <c r="AL787" s="110"/>
      <c r="AM787" s="110"/>
      <c r="AN787" s="110"/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0"/>
      <c r="BB787" s="110"/>
      <c r="BC787" s="110"/>
      <c r="BD787" s="110"/>
      <c r="BE787" s="110"/>
      <c r="BF787" s="110"/>
      <c r="BG787" s="110"/>
      <c r="BH787" s="110"/>
      <c r="BI787" s="110"/>
      <c r="BJ787" s="110"/>
      <c r="BK787" s="110"/>
      <c r="BL787" s="110"/>
      <c r="BM787" s="110"/>
      <c r="BN787" s="110"/>
      <c r="BO787" s="110"/>
      <c r="BP787" s="110"/>
      <c r="BQ787" s="110"/>
      <c r="BR787" s="110"/>
      <c r="BS787" s="110"/>
      <c r="BT787" s="110"/>
      <c r="BU787" s="110"/>
      <c r="BV787" s="110"/>
      <c r="BW787" s="110"/>
      <c r="BX787" s="110"/>
      <c r="BY787" s="110"/>
      <c r="BZ787" s="110"/>
      <c r="CA787" s="110"/>
      <c r="CB787" s="110"/>
      <c r="CC787" s="110"/>
      <c r="CD787" s="110"/>
      <c r="CE787" s="110"/>
      <c r="CF787" s="110"/>
      <c r="CG787" s="110"/>
      <c r="CH787" s="110"/>
      <c r="CI787" s="110"/>
      <c r="CJ787" s="110"/>
      <c r="CK787" s="110"/>
      <c r="CL787" s="110"/>
      <c r="CM787" s="110"/>
      <c r="CN787" s="110"/>
      <c r="CO787" s="110"/>
      <c r="CP787" s="110"/>
      <c r="CQ787" s="110"/>
      <c r="CR787" s="110"/>
      <c r="CS787" s="110"/>
      <c r="CT787" s="110"/>
      <c r="CU787" s="110"/>
      <c r="CV787" s="110"/>
      <c r="CW787" s="110"/>
    </row>
    <row r="788" spans="1:101" x14ac:dyDescent="0.25">
      <c r="A788" s="110"/>
      <c r="B788" s="110"/>
      <c r="C788" s="110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10"/>
      <c r="AE788" s="110"/>
      <c r="AF788" s="110"/>
      <c r="AG788" s="110"/>
      <c r="AH788" s="110"/>
      <c r="AI788" s="110"/>
      <c r="AJ788" s="110"/>
      <c r="AK788" s="110"/>
      <c r="AL788" s="110"/>
      <c r="AM788" s="110"/>
      <c r="AN788" s="110"/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0"/>
      <c r="BB788" s="110"/>
      <c r="BC788" s="110"/>
      <c r="BD788" s="110"/>
      <c r="BE788" s="110"/>
      <c r="BF788" s="110"/>
      <c r="BG788" s="110"/>
      <c r="BH788" s="110"/>
      <c r="BI788" s="110"/>
      <c r="BJ788" s="110"/>
      <c r="BK788" s="110"/>
      <c r="BL788" s="110"/>
      <c r="BM788" s="110"/>
      <c r="BN788" s="110"/>
      <c r="BO788" s="110"/>
      <c r="BP788" s="110"/>
      <c r="BQ788" s="110"/>
      <c r="BR788" s="110"/>
      <c r="BS788" s="110"/>
      <c r="BT788" s="110"/>
      <c r="BU788" s="110"/>
      <c r="BV788" s="110"/>
      <c r="BW788" s="110"/>
      <c r="BX788" s="110"/>
      <c r="BY788" s="110"/>
      <c r="BZ788" s="110"/>
      <c r="CA788" s="110"/>
      <c r="CB788" s="110"/>
      <c r="CC788" s="110"/>
      <c r="CD788" s="110"/>
      <c r="CE788" s="110"/>
      <c r="CF788" s="110"/>
      <c r="CG788" s="110"/>
      <c r="CH788" s="110"/>
      <c r="CI788" s="110"/>
      <c r="CJ788" s="110"/>
      <c r="CK788" s="110"/>
      <c r="CL788" s="110"/>
      <c r="CM788" s="110"/>
      <c r="CN788" s="110"/>
      <c r="CO788" s="110"/>
      <c r="CP788" s="110"/>
      <c r="CQ788" s="110"/>
      <c r="CR788" s="110"/>
      <c r="CS788" s="110"/>
      <c r="CT788" s="110"/>
      <c r="CU788" s="110"/>
      <c r="CV788" s="110"/>
      <c r="CW788" s="110"/>
    </row>
    <row r="789" spans="1:101" x14ac:dyDescent="0.25">
      <c r="A789" s="110"/>
      <c r="B789" s="110"/>
      <c r="C789" s="110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10"/>
      <c r="AE789" s="110"/>
      <c r="AF789" s="110"/>
      <c r="AG789" s="110"/>
      <c r="AH789" s="110"/>
      <c r="AI789" s="110"/>
      <c r="AJ789" s="110"/>
      <c r="AK789" s="110"/>
      <c r="AL789" s="110"/>
      <c r="AM789" s="110"/>
      <c r="AN789" s="110"/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0"/>
      <c r="BB789" s="110"/>
      <c r="BC789" s="110"/>
      <c r="BD789" s="110"/>
      <c r="BE789" s="110"/>
      <c r="BF789" s="110"/>
      <c r="BG789" s="110"/>
      <c r="BH789" s="110"/>
      <c r="BI789" s="110"/>
      <c r="BJ789" s="110"/>
      <c r="BK789" s="110"/>
      <c r="BL789" s="110"/>
      <c r="BM789" s="110"/>
      <c r="BN789" s="110"/>
      <c r="BO789" s="110"/>
      <c r="BP789" s="110"/>
      <c r="BQ789" s="110"/>
      <c r="BR789" s="110"/>
      <c r="BS789" s="110"/>
      <c r="BT789" s="110"/>
      <c r="BU789" s="110"/>
      <c r="BV789" s="110"/>
      <c r="BW789" s="110"/>
      <c r="BX789" s="110"/>
      <c r="BY789" s="110"/>
      <c r="BZ789" s="110"/>
      <c r="CA789" s="110"/>
      <c r="CB789" s="110"/>
      <c r="CC789" s="110"/>
      <c r="CD789" s="110"/>
      <c r="CE789" s="110"/>
      <c r="CF789" s="110"/>
      <c r="CG789" s="110"/>
      <c r="CH789" s="110"/>
      <c r="CI789" s="110"/>
      <c r="CJ789" s="110"/>
      <c r="CK789" s="110"/>
      <c r="CL789" s="110"/>
      <c r="CM789" s="110"/>
      <c r="CN789" s="110"/>
      <c r="CO789" s="110"/>
      <c r="CP789" s="110"/>
      <c r="CQ789" s="110"/>
      <c r="CR789" s="110"/>
      <c r="CS789" s="110"/>
      <c r="CT789" s="110"/>
      <c r="CU789" s="110"/>
      <c r="CV789" s="110"/>
      <c r="CW789" s="110"/>
    </row>
    <row r="790" spans="1:101" x14ac:dyDescent="0.25">
      <c r="A790" s="110"/>
      <c r="B790" s="110"/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10"/>
      <c r="AE790" s="110"/>
      <c r="AF790" s="110"/>
      <c r="AG790" s="110"/>
      <c r="AH790" s="110"/>
      <c r="AI790" s="110"/>
      <c r="AJ790" s="110"/>
      <c r="AK790" s="110"/>
      <c r="AL790" s="110"/>
      <c r="AM790" s="110"/>
      <c r="AN790" s="110"/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0"/>
      <c r="BB790" s="110"/>
      <c r="BC790" s="110"/>
      <c r="BD790" s="110"/>
      <c r="BE790" s="110"/>
      <c r="BF790" s="110"/>
      <c r="BG790" s="110"/>
      <c r="BH790" s="110"/>
      <c r="BI790" s="110"/>
      <c r="BJ790" s="110"/>
      <c r="BK790" s="110"/>
      <c r="BL790" s="110"/>
      <c r="BM790" s="110"/>
      <c r="BN790" s="110"/>
      <c r="BO790" s="110"/>
      <c r="BP790" s="110"/>
      <c r="BQ790" s="110"/>
      <c r="BR790" s="110"/>
      <c r="BS790" s="110"/>
      <c r="BT790" s="110"/>
      <c r="BU790" s="110"/>
      <c r="BV790" s="110"/>
      <c r="BW790" s="110"/>
      <c r="BX790" s="110"/>
      <c r="BY790" s="110"/>
      <c r="BZ790" s="110"/>
      <c r="CA790" s="110"/>
      <c r="CB790" s="110"/>
      <c r="CC790" s="110"/>
      <c r="CD790" s="110"/>
      <c r="CE790" s="110"/>
      <c r="CF790" s="110"/>
      <c r="CG790" s="110"/>
      <c r="CH790" s="110"/>
      <c r="CI790" s="110"/>
      <c r="CJ790" s="110"/>
      <c r="CK790" s="110"/>
      <c r="CL790" s="110"/>
      <c r="CM790" s="110"/>
      <c r="CN790" s="110"/>
      <c r="CO790" s="110"/>
      <c r="CP790" s="110"/>
      <c r="CQ790" s="110"/>
      <c r="CR790" s="110"/>
      <c r="CS790" s="110"/>
      <c r="CT790" s="110"/>
      <c r="CU790" s="110"/>
      <c r="CV790" s="110"/>
      <c r="CW790" s="110"/>
    </row>
    <row r="791" spans="1:101" x14ac:dyDescent="0.25">
      <c r="A791" s="110"/>
      <c r="B791" s="110"/>
      <c r="C791" s="110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10"/>
      <c r="AE791" s="110"/>
      <c r="AF791" s="110"/>
      <c r="AG791" s="110"/>
      <c r="AH791" s="110"/>
      <c r="AI791" s="110"/>
      <c r="AJ791" s="110"/>
      <c r="AK791" s="110"/>
      <c r="AL791" s="110"/>
      <c r="AM791" s="110"/>
      <c r="AN791" s="110"/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0"/>
      <c r="BB791" s="110"/>
      <c r="BC791" s="110"/>
      <c r="BD791" s="110"/>
      <c r="BE791" s="110"/>
      <c r="BF791" s="110"/>
      <c r="BG791" s="110"/>
      <c r="BH791" s="110"/>
      <c r="BI791" s="110"/>
      <c r="BJ791" s="110"/>
      <c r="BK791" s="110"/>
      <c r="BL791" s="110"/>
      <c r="BM791" s="110"/>
      <c r="BN791" s="110"/>
      <c r="BO791" s="110"/>
      <c r="BP791" s="110"/>
      <c r="BQ791" s="110"/>
      <c r="BR791" s="110"/>
      <c r="BS791" s="110"/>
      <c r="BT791" s="110"/>
      <c r="BU791" s="110"/>
      <c r="BV791" s="110"/>
      <c r="BW791" s="110"/>
      <c r="BX791" s="110"/>
      <c r="BY791" s="110"/>
      <c r="BZ791" s="110"/>
      <c r="CA791" s="110"/>
      <c r="CB791" s="110"/>
      <c r="CC791" s="110"/>
      <c r="CD791" s="110"/>
      <c r="CE791" s="110"/>
      <c r="CF791" s="110"/>
      <c r="CG791" s="110"/>
      <c r="CH791" s="110"/>
      <c r="CI791" s="110"/>
      <c r="CJ791" s="110"/>
      <c r="CK791" s="110"/>
      <c r="CL791" s="110"/>
      <c r="CM791" s="110"/>
      <c r="CN791" s="110"/>
      <c r="CO791" s="110"/>
      <c r="CP791" s="110"/>
      <c r="CQ791" s="110"/>
      <c r="CR791" s="110"/>
      <c r="CS791" s="110"/>
      <c r="CT791" s="110"/>
      <c r="CU791" s="110"/>
      <c r="CV791" s="110"/>
      <c r="CW791" s="110"/>
    </row>
    <row r="792" spans="1:101" x14ac:dyDescent="0.25">
      <c r="A792" s="110"/>
      <c r="B792" s="110"/>
      <c r="C792" s="110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  <c r="AC792" s="110"/>
      <c r="AD792" s="110"/>
      <c r="AE792" s="110"/>
      <c r="AF792" s="110"/>
      <c r="AG792" s="110"/>
      <c r="AH792" s="110"/>
      <c r="AI792" s="110"/>
      <c r="AJ792" s="110"/>
      <c r="AK792" s="110"/>
      <c r="AL792" s="110"/>
      <c r="AM792" s="110"/>
      <c r="AN792" s="110"/>
      <c r="AO792" s="110"/>
      <c r="AP792" s="110"/>
      <c r="AQ792" s="110"/>
      <c r="AR792" s="110"/>
      <c r="AS792" s="110"/>
      <c r="AT792" s="110"/>
      <c r="AU792" s="110"/>
      <c r="AV792" s="110"/>
      <c r="AW792" s="110"/>
      <c r="AX792" s="110"/>
      <c r="AY792" s="110"/>
      <c r="AZ792" s="110"/>
      <c r="BA792" s="110"/>
      <c r="BB792" s="110"/>
      <c r="BC792" s="110"/>
      <c r="BD792" s="110"/>
      <c r="BE792" s="110"/>
      <c r="BF792" s="110"/>
      <c r="BG792" s="110"/>
      <c r="BH792" s="110"/>
      <c r="BI792" s="110"/>
      <c r="BJ792" s="110"/>
      <c r="BK792" s="110"/>
      <c r="BL792" s="110"/>
      <c r="BM792" s="110"/>
      <c r="BN792" s="110"/>
      <c r="BO792" s="110"/>
      <c r="BP792" s="110"/>
      <c r="BQ792" s="110"/>
      <c r="BR792" s="110"/>
      <c r="BS792" s="110"/>
      <c r="BT792" s="110"/>
      <c r="BU792" s="110"/>
      <c r="BV792" s="110"/>
      <c r="BW792" s="110"/>
      <c r="BX792" s="110"/>
      <c r="BY792" s="110"/>
      <c r="BZ792" s="110"/>
      <c r="CA792" s="110"/>
      <c r="CB792" s="110"/>
      <c r="CC792" s="110"/>
      <c r="CD792" s="110"/>
      <c r="CE792" s="110"/>
      <c r="CF792" s="110"/>
      <c r="CG792" s="110"/>
      <c r="CH792" s="110"/>
      <c r="CI792" s="110"/>
      <c r="CJ792" s="110"/>
      <c r="CK792" s="110"/>
      <c r="CL792" s="110"/>
      <c r="CM792" s="110"/>
      <c r="CN792" s="110"/>
      <c r="CO792" s="110"/>
      <c r="CP792" s="110"/>
      <c r="CQ792" s="110"/>
      <c r="CR792" s="110"/>
      <c r="CS792" s="110"/>
      <c r="CT792" s="110"/>
      <c r="CU792" s="110"/>
      <c r="CV792" s="110"/>
      <c r="CW792" s="110"/>
    </row>
    <row r="793" spans="1:101" x14ac:dyDescent="0.25">
      <c r="A793" s="110"/>
      <c r="B793" s="110"/>
      <c r="C793" s="110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  <c r="AA793" s="110"/>
      <c r="AB793" s="110"/>
      <c r="AC793" s="110"/>
      <c r="AD793" s="110"/>
      <c r="AE793" s="110"/>
      <c r="AF793" s="110"/>
      <c r="AG793" s="110"/>
      <c r="AH793" s="110"/>
      <c r="AI793" s="110"/>
      <c r="AJ793" s="110"/>
      <c r="AK793" s="110"/>
      <c r="AL793" s="110"/>
      <c r="AM793" s="110"/>
      <c r="AN793" s="110"/>
      <c r="AO793" s="110"/>
      <c r="AP793" s="110"/>
      <c r="AQ793" s="110"/>
      <c r="AR793" s="110"/>
      <c r="AS793" s="110"/>
      <c r="AT793" s="110"/>
      <c r="AU793" s="110"/>
      <c r="AV793" s="110"/>
      <c r="AW793" s="110"/>
      <c r="AX793" s="110"/>
      <c r="AY793" s="110"/>
      <c r="AZ793" s="110"/>
      <c r="BA793" s="110"/>
      <c r="BB793" s="110"/>
      <c r="BC793" s="110"/>
      <c r="BD793" s="110"/>
      <c r="BE793" s="110"/>
      <c r="BF793" s="110"/>
      <c r="BG793" s="110"/>
      <c r="BH793" s="110"/>
      <c r="BI793" s="110"/>
      <c r="BJ793" s="110"/>
      <c r="BK793" s="110"/>
      <c r="BL793" s="110"/>
      <c r="BM793" s="110"/>
      <c r="BN793" s="110"/>
      <c r="BO793" s="110"/>
      <c r="BP793" s="110"/>
      <c r="BQ793" s="110"/>
      <c r="BR793" s="110"/>
      <c r="BS793" s="110"/>
      <c r="BT793" s="110"/>
      <c r="BU793" s="110"/>
      <c r="BV793" s="110"/>
      <c r="BW793" s="110"/>
      <c r="BX793" s="110"/>
      <c r="BY793" s="110"/>
      <c r="BZ793" s="110"/>
      <c r="CA793" s="110"/>
      <c r="CB793" s="110"/>
      <c r="CC793" s="110"/>
      <c r="CD793" s="110"/>
      <c r="CE793" s="110"/>
      <c r="CF793" s="110"/>
      <c r="CG793" s="110"/>
      <c r="CH793" s="110"/>
      <c r="CI793" s="110"/>
      <c r="CJ793" s="110"/>
      <c r="CK793" s="110"/>
      <c r="CL793" s="110"/>
      <c r="CM793" s="110"/>
      <c r="CN793" s="110"/>
      <c r="CO793" s="110"/>
      <c r="CP793" s="110"/>
      <c r="CQ793" s="110"/>
      <c r="CR793" s="110"/>
      <c r="CS793" s="110"/>
      <c r="CT793" s="110"/>
      <c r="CU793" s="110"/>
      <c r="CV793" s="110"/>
      <c r="CW793" s="110"/>
    </row>
    <row r="794" spans="1:101" x14ac:dyDescent="0.25">
      <c r="A794" s="110"/>
      <c r="B794" s="110"/>
      <c r="C794" s="110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  <c r="AA794" s="110"/>
      <c r="AB794" s="110"/>
      <c r="AC794" s="110"/>
      <c r="AD794" s="110"/>
      <c r="AE794" s="110"/>
      <c r="AF794" s="110"/>
      <c r="AG794" s="110"/>
      <c r="AH794" s="110"/>
      <c r="AI794" s="110"/>
      <c r="AJ794" s="110"/>
      <c r="AK794" s="110"/>
      <c r="AL794" s="110"/>
      <c r="AM794" s="110"/>
      <c r="AN794" s="110"/>
      <c r="AO794" s="110"/>
      <c r="AP794" s="110"/>
      <c r="AQ794" s="110"/>
      <c r="AR794" s="110"/>
      <c r="AS794" s="110"/>
      <c r="AT794" s="110"/>
      <c r="AU794" s="110"/>
      <c r="AV794" s="110"/>
      <c r="AW794" s="110"/>
      <c r="AX794" s="110"/>
      <c r="AY794" s="110"/>
      <c r="AZ794" s="110"/>
      <c r="BA794" s="110"/>
      <c r="BB794" s="110"/>
      <c r="BC794" s="110"/>
      <c r="BD794" s="110"/>
      <c r="BE794" s="110"/>
      <c r="BF794" s="110"/>
      <c r="BG794" s="110"/>
      <c r="BH794" s="110"/>
      <c r="BI794" s="110"/>
      <c r="BJ794" s="110"/>
      <c r="BK794" s="110"/>
      <c r="BL794" s="110"/>
      <c r="BM794" s="110"/>
      <c r="BN794" s="110"/>
      <c r="BO794" s="110"/>
      <c r="BP794" s="110"/>
      <c r="BQ794" s="110"/>
      <c r="BR794" s="110"/>
      <c r="BS794" s="110"/>
      <c r="BT794" s="110"/>
      <c r="BU794" s="110"/>
      <c r="BV794" s="110"/>
      <c r="BW794" s="110"/>
      <c r="BX794" s="110"/>
      <c r="BY794" s="110"/>
      <c r="BZ794" s="110"/>
      <c r="CA794" s="110"/>
      <c r="CB794" s="110"/>
      <c r="CC794" s="110"/>
      <c r="CD794" s="110"/>
      <c r="CE794" s="110"/>
      <c r="CF794" s="110"/>
      <c r="CG794" s="110"/>
      <c r="CH794" s="110"/>
      <c r="CI794" s="110"/>
      <c r="CJ794" s="110"/>
      <c r="CK794" s="110"/>
      <c r="CL794" s="110"/>
      <c r="CM794" s="110"/>
      <c r="CN794" s="110"/>
      <c r="CO794" s="110"/>
      <c r="CP794" s="110"/>
      <c r="CQ794" s="110"/>
      <c r="CR794" s="110"/>
      <c r="CS794" s="110"/>
      <c r="CT794" s="110"/>
      <c r="CU794" s="110"/>
      <c r="CV794" s="110"/>
      <c r="CW794" s="110"/>
    </row>
    <row r="795" spans="1:101" x14ac:dyDescent="0.25">
      <c r="A795" s="110"/>
      <c r="B795" s="110"/>
      <c r="C795" s="110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0"/>
      <c r="AC795" s="110"/>
      <c r="AD795" s="110"/>
      <c r="AE795" s="110"/>
      <c r="AF795" s="110"/>
      <c r="AG795" s="110"/>
      <c r="AH795" s="110"/>
      <c r="AI795" s="110"/>
      <c r="AJ795" s="110"/>
      <c r="AK795" s="110"/>
      <c r="AL795" s="110"/>
      <c r="AM795" s="110"/>
      <c r="AN795" s="110"/>
      <c r="AO795" s="110"/>
      <c r="AP795" s="110"/>
      <c r="AQ795" s="110"/>
      <c r="AR795" s="110"/>
      <c r="AS795" s="110"/>
      <c r="AT795" s="110"/>
      <c r="AU795" s="110"/>
      <c r="AV795" s="110"/>
      <c r="AW795" s="110"/>
      <c r="AX795" s="110"/>
      <c r="AY795" s="110"/>
      <c r="AZ795" s="110"/>
      <c r="BA795" s="110"/>
      <c r="BB795" s="110"/>
      <c r="BC795" s="110"/>
      <c r="BD795" s="110"/>
      <c r="BE795" s="110"/>
      <c r="BF795" s="110"/>
      <c r="BG795" s="110"/>
      <c r="BH795" s="110"/>
      <c r="BI795" s="110"/>
      <c r="BJ795" s="110"/>
      <c r="BK795" s="110"/>
      <c r="BL795" s="110"/>
      <c r="BM795" s="110"/>
      <c r="BN795" s="110"/>
      <c r="BO795" s="110"/>
      <c r="BP795" s="110"/>
      <c r="BQ795" s="110"/>
      <c r="BR795" s="110"/>
      <c r="BS795" s="110"/>
      <c r="BT795" s="110"/>
      <c r="BU795" s="110"/>
      <c r="BV795" s="110"/>
      <c r="BW795" s="110"/>
      <c r="BX795" s="110"/>
      <c r="BY795" s="110"/>
      <c r="BZ795" s="110"/>
      <c r="CA795" s="110"/>
      <c r="CB795" s="110"/>
      <c r="CC795" s="110"/>
      <c r="CD795" s="110"/>
      <c r="CE795" s="110"/>
      <c r="CF795" s="110"/>
      <c r="CG795" s="110"/>
      <c r="CH795" s="110"/>
      <c r="CI795" s="110"/>
      <c r="CJ795" s="110"/>
      <c r="CK795" s="110"/>
      <c r="CL795" s="110"/>
      <c r="CM795" s="110"/>
      <c r="CN795" s="110"/>
      <c r="CO795" s="110"/>
      <c r="CP795" s="110"/>
      <c r="CQ795" s="110"/>
      <c r="CR795" s="110"/>
      <c r="CS795" s="110"/>
      <c r="CT795" s="110"/>
      <c r="CU795" s="110"/>
      <c r="CV795" s="110"/>
      <c r="CW795" s="110"/>
    </row>
    <row r="796" spans="1:101" x14ac:dyDescent="0.25">
      <c r="A796" s="110"/>
      <c r="B796" s="110"/>
      <c r="C796" s="110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0"/>
      <c r="AC796" s="110"/>
      <c r="AD796" s="110"/>
      <c r="AE796" s="110"/>
      <c r="AF796" s="110"/>
      <c r="AG796" s="110"/>
      <c r="AH796" s="110"/>
      <c r="AI796" s="110"/>
      <c r="AJ796" s="110"/>
      <c r="AK796" s="110"/>
      <c r="AL796" s="110"/>
      <c r="AM796" s="110"/>
      <c r="AN796" s="110"/>
      <c r="AO796" s="110"/>
      <c r="AP796" s="110"/>
      <c r="AQ796" s="110"/>
      <c r="AR796" s="110"/>
      <c r="AS796" s="110"/>
      <c r="AT796" s="110"/>
      <c r="AU796" s="110"/>
      <c r="AV796" s="110"/>
      <c r="AW796" s="110"/>
      <c r="AX796" s="110"/>
      <c r="AY796" s="110"/>
      <c r="AZ796" s="110"/>
      <c r="BA796" s="110"/>
      <c r="BB796" s="110"/>
      <c r="BC796" s="110"/>
      <c r="BD796" s="110"/>
      <c r="BE796" s="110"/>
      <c r="BF796" s="110"/>
      <c r="BG796" s="110"/>
      <c r="BH796" s="110"/>
      <c r="BI796" s="110"/>
      <c r="BJ796" s="110"/>
      <c r="BK796" s="110"/>
      <c r="BL796" s="110"/>
      <c r="BM796" s="110"/>
      <c r="BN796" s="110"/>
      <c r="BO796" s="110"/>
      <c r="BP796" s="110"/>
      <c r="BQ796" s="110"/>
      <c r="BR796" s="110"/>
      <c r="BS796" s="110"/>
      <c r="BT796" s="110"/>
      <c r="BU796" s="110"/>
      <c r="BV796" s="110"/>
      <c r="BW796" s="110"/>
      <c r="BX796" s="110"/>
      <c r="BY796" s="110"/>
      <c r="BZ796" s="110"/>
      <c r="CA796" s="110"/>
      <c r="CB796" s="110"/>
      <c r="CC796" s="110"/>
      <c r="CD796" s="110"/>
      <c r="CE796" s="110"/>
      <c r="CF796" s="110"/>
      <c r="CG796" s="110"/>
      <c r="CH796" s="110"/>
      <c r="CI796" s="110"/>
      <c r="CJ796" s="110"/>
      <c r="CK796" s="110"/>
      <c r="CL796" s="110"/>
      <c r="CM796" s="110"/>
      <c r="CN796" s="110"/>
      <c r="CO796" s="110"/>
      <c r="CP796" s="110"/>
      <c r="CQ796" s="110"/>
      <c r="CR796" s="110"/>
      <c r="CS796" s="110"/>
      <c r="CT796" s="110"/>
      <c r="CU796" s="110"/>
      <c r="CV796" s="110"/>
      <c r="CW796" s="110"/>
    </row>
    <row r="797" spans="1:101" x14ac:dyDescent="0.25">
      <c r="A797" s="110"/>
      <c r="B797" s="110"/>
      <c r="C797" s="110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  <c r="AA797" s="110"/>
      <c r="AB797" s="110"/>
      <c r="AC797" s="110"/>
      <c r="AD797" s="110"/>
      <c r="AE797" s="110"/>
      <c r="AF797" s="110"/>
      <c r="AG797" s="110"/>
      <c r="AH797" s="110"/>
      <c r="AI797" s="110"/>
      <c r="AJ797" s="110"/>
      <c r="AK797" s="110"/>
      <c r="AL797" s="110"/>
      <c r="AM797" s="110"/>
      <c r="AN797" s="110"/>
      <c r="AO797" s="110"/>
      <c r="AP797" s="110"/>
      <c r="AQ797" s="110"/>
      <c r="AR797" s="110"/>
      <c r="AS797" s="110"/>
      <c r="AT797" s="110"/>
      <c r="AU797" s="110"/>
      <c r="AV797" s="110"/>
      <c r="AW797" s="110"/>
      <c r="AX797" s="110"/>
      <c r="AY797" s="110"/>
      <c r="AZ797" s="110"/>
      <c r="BA797" s="110"/>
      <c r="BB797" s="110"/>
      <c r="BC797" s="110"/>
      <c r="BD797" s="110"/>
      <c r="BE797" s="110"/>
      <c r="BF797" s="110"/>
      <c r="BG797" s="110"/>
      <c r="BH797" s="110"/>
      <c r="BI797" s="110"/>
      <c r="BJ797" s="110"/>
      <c r="BK797" s="110"/>
      <c r="BL797" s="110"/>
      <c r="BM797" s="110"/>
      <c r="BN797" s="110"/>
      <c r="BO797" s="110"/>
      <c r="BP797" s="110"/>
      <c r="BQ797" s="110"/>
      <c r="BR797" s="110"/>
      <c r="BS797" s="110"/>
      <c r="BT797" s="110"/>
      <c r="BU797" s="110"/>
      <c r="BV797" s="110"/>
      <c r="BW797" s="110"/>
      <c r="BX797" s="110"/>
      <c r="BY797" s="110"/>
      <c r="BZ797" s="110"/>
      <c r="CA797" s="110"/>
      <c r="CB797" s="110"/>
      <c r="CC797" s="110"/>
      <c r="CD797" s="110"/>
      <c r="CE797" s="110"/>
      <c r="CF797" s="110"/>
      <c r="CG797" s="110"/>
      <c r="CH797" s="110"/>
      <c r="CI797" s="110"/>
      <c r="CJ797" s="110"/>
      <c r="CK797" s="110"/>
      <c r="CL797" s="110"/>
      <c r="CM797" s="110"/>
      <c r="CN797" s="110"/>
      <c r="CO797" s="110"/>
      <c r="CP797" s="110"/>
      <c r="CQ797" s="110"/>
      <c r="CR797" s="110"/>
      <c r="CS797" s="110"/>
      <c r="CT797" s="110"/>
      <c r="CU797" s="110"/>
      <c r="CV797" s="110"/>
      <c r="CW797" s="110"/>
    </row>
    <row r="798" spans="1:101" x14ac:dyDescent="0.25">
      <c r="A798" s="110"/>
      <c r="B798" s="110"/>
      <c r="C798" s="110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  <c r="AA798" s="110"/>
      <c r="AB798" s="110"/>
      <c r="AC798" s="110"/>
      <c r="AD798" s="110"/>
      <c r="AE798" s="110"/>
      <c r="AF798" s="110"/>
      <c r="AG798" s="110"/>
      <c r="AH798" s="110"/>
      <c r="AI798" s="110"/>
      <c r="AJ798" s="110"/>
      <c r="AK798" s="110"/>
      <c r="AL798" s="110"/>
      <c r="AM798" s="110"/>
      <c r="AN798" s="110"/>
      <c r="AO798" s="110"/>
      <c r="AP798" s="110"/>
      <c r="AQ798" s="110"/>
      <c r="AR798" s="110"/>
      <c r="AS798" s="110"/>
      <c r="AT798" s="110"/>
      <c r="AU798" s="110"/>
      <c r="AV798" s="110"/>
      <c r="AW798" s="110"/>
      <c r="AX798" s="110"/>
      <c r="AY798" s="110"/>
      <c r="AZ798" s="110"/>
      <c r="BA798" s="110"/>
      <c r="BB798" s="110"/>
      <c r="BC798" s="110"/>
      <c r="BD798" s="110"/>
      <c r="BE798" s="110"/>
      <c r="BF798" s="110"/>
      <c r="BG798" s="110"/>
      <c r="BH798" s="110"/>
      <c r="BI798" s="110"/>
      <c r="BJ798" s="110"/>
      <c r="BK798" s="110"/>
      <c r="BL798" s="110"/>
      <c r="BM798" s="110"/>
      <c r="BN798" s="110"/>
      <c r="BO798" s="110"/>
      <c r="BP798" s="110"/>
      <c r="BQ798" s="110"/>
      <c r="BR798" s="110"/>
      <c r="BS798" s="110"/>
      <c r="BT798" s="110"/>
      <c r="BU798" s="110"/>
      <c r="BV798" s="110"/>
      <c r="BW798" s="110"/>
      <c r="BX798" s="110"/>
      <c r="BY798" s="110"/>
      <c r="BZ798" s="110"/>
      <c r="CA798" s="110"/>
      <c r="CB798" s="110"/>
      <c r="CC798" s="110"/>
      <c r="CD798" s="110"/>
      <c r="CE798" s="110"/>
      <c r="CF798" s="110"/>
      <c r="CG798" s="110"/>
      <c r="CH798" s="110"/>
      <c r="CI798" s="110"/>
      <c r="CJ798" s="110"/>
      <c r="CK798" s="110"/>
      <c r="CL798" s="110"/>
      <c r="CM798" s="110"/>
      <c r="CN798" s="110"/>
      <c r="CO798" s="110"/>
      <c r="CP798" s="110"/>
      <c r="CQ798" s="110"/>
      <c r="CR798" s="110"/>
      <c r="CS798" s="110"/>
      <c r="CT798" s="110"/>
      <c r="CU798" s="110"/>
      <c r="CV798" s="110"/>
      <c r="CW798" s="110"/>
    </row>
    <row r="799" spans="1:101" x14ac:dyDescent="0.25">
      <c r="A799" s="110"/>
      <c r="B799" s="110"/>
      <c r="C799" s="110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10"/>
      <c r="AE799" s="110"/>
      <c r="AF799" s="110"/>
      <c r="AG799" s="110"/>
      <c r="AH799" s="110"/>
      <c r="AI799" s="110"/>
      <c r="AJ799" s="110"/>
      <c r="AK799" s="110"/>
      <c r="AL799" s="110"/>
      <c r="AM799" s="110"/>
      <c r="AN799" s="110"/>
      <c r="AO799" s="110"/>
      <c r="AP799" s="110"/>
      <c r="AQ799" s="110"/>
      <c r="AR799" s="110"/>
      <c r="AS799" s="110"/>
      <c r="AT799" s="110"/>
      <c r="AU799" s="110"/>
      <c r="AV799" s="110"/>
      <c r="AW799" s="110"/>
      <c r="AX799" s="110"/>
      <c r="AY799" s="110"/>
      <c r="AZ799" s="110"/>
      <c r="BA799" s="110"/>
      <c r="BB799" s="110"/>
      <c r="BC799" s="110"/>
      <c r="BD799" s="110"/>
      <c r="BE799" s="110"/>
      <c r="BF799" s="110"/>
      <c r="BG799" s="110"/>
      <c r="BH799" s="110"/>
      <c r="BI799" s="110"/>
      <c r="BJ799" s="110"/>
      <c r="BK799" s="110"/>
      <c r="BL799" s="110"/>
      <c r="BM799" s="110"/>
      <c r="BN799" s="110"/>
      <c r="BO799" s="110"/>
      <c r="BP799" s="110"/>
      <c r="BQ799" s="110"/>
      <c r="BR799" s="110"/>
      <c r="BS799" s="110"/>
      <c r="BT799" s="110"/>
      <c r="BU799" s="110"/>
      <c r="BV799" s="110"/>
      <c r="BW799" s="110"/>
      <c r="BX799" s="110"/>
      <c r="BY799" s="110"/>
      <c r="BZ799" s="110"/>
      <c r="CA799" s="110"/>
      <c r="CB799" s="110"/>
      <c r="CC799" s="110"/>
      <c r="CD799" s="110"/>
      <c r="CE799" s="110"/>
      <c r="CF799" s="110"/>
      <c r="CG799" s="110"/>
      <c r="CH799" s="110"/>
      <c r="CI799" s="110"/>
      <c r="CJ799" s="110"/>
      <c r="CK799" s="110"/>
      <c r="CL799" s="110"/>
      <c r="CM799" s="110"/>
      <c r="CN799" s="110"/>
      <c r="CO799" s="110"/>
      <c r="CP799" s="110"/>
      <c r="CQ799" s="110"/>
      <c r="CR799" s="110"/>
      <c r="CS799" s="110"/>
      <c r="CT799" s="110"/>
      <c r="CU799" s="110"/>
      <c r="CV799" s="110"/>
      <c r="CW799" s="110"/>
    </row>
    <row r="800" spans="1:101" x14ac:dyDescent="0.25">
      <c r="A800" s="110"/>
      <c r="B800" s="110"/>
      <c r="C800" s="110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0"/>
      <c r="AC800" s="110"/>
      <c r="AD800" s="110"/>
      <c r="AE800" s="110"/>
      <c r="AF800" s="110"/>
      <c r="AG800" s="110"/>
      <c r="AH800" s="110"/>
      <c r="AI800" s="110"/>
      <c r="AJ800" s="110"/>
      <c r="AK800" s="110"/>
      <c r="AL800" s="110"/>
      <c r="AM800" s="110"/>
      <c r="AN800" s="110"/>
      <c r="AO800" s="110"/>
      <c r="AP800" s="110"/>
      <c r="AQ800" s="110"/>
      <c r="AR800" s="110"/>
      <c r="AS800" s="110"/>
      <c r="AT800" s="110"/>
      <c r="AU800" s="110"/>
      <c r="AV800" s="110"/>
      <c r="AW800" s="110"/>
      <c r="AX800" s="110"/>
      <c r="AY800" s="110"/>
      <c r="AZ800" s="110"/>
      <c r="BA800" s="110"/>
      <c r="BB800" s="110"/>
      <c r="BC800" s="110"/>
      <c r="BD800" s="110"/>
      <c r="BE800" s="110"/>
      <c r="BF800" s="110"/>
      <c r="BG800" s="110"/>
      <c r="BH800" s="110"/>
      <c r="BI800" s="110"/>
      <c r="BJ800" s="110"/>
      <c r="BK800" s="110"/>
      <c r="BL800" s="110"/>
      <c r="BM800" s="110"/>
      <c r="BN800" s="110"/>
      <c r="BO800" s="110"/>
      <c r="BP800" s="110"/>
      <c r="BQ800" s="110"/>
      <c r="BR800" s="110"/>
      <c r="BS800" s="110"/>
      <c r="BT800" s="110"/>
      <c r="BU800" s="110"/>
      <c r="BV800" s="110"/>
      <c r="BW800" s="110"/>
      <c r="BX800" s="110"/>
      <c r="BY800" s="110"/>
      <c r="BZ800" s="110"/>
      <c r="CA800" s="110"/>
      <c r="CB800" s="110"/>
      <c r="CC800" s="110"/>
      <c r="CD800" s="110"/>
      <c r="CE800" s="110"/>
      <c r="CF800" s="110"/>
      <c r="CG800" s="110"/>
      <c r="CH800" s="110"/>
      <c r="CI800" s="110"/>
      <c r="CJ800" s="110"/>
      <c r="CK800" s="110"/>
      <c r="CL800" s="110"/>
      <c r="CM800" s="110"/>
      <c r="CN800" s="110"/>
      <c r="CO800" s="110"/>
      <c r="CP800" s="110"/>
      <c r="CQ800" s="110"/>
      <c r="CR800" s="110"/>
      <c r="CS800" s="110"/>
      <c r="CT800" s="110"/>
      <c r="CU800" s="110"/>
      <c r="CV800" s="110"/>
      <c r="CW800" s="110"/>
    </row>
    <row r="801" spans="1:101" x14ac:dyDescent="0.25">
      <c r="A801" s="110"/>
      <c r="B801" s="110"/>
      <c r="C801" s="110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  <c r="AA801" s="110"/>
      <c r="AB801" s="110"/>
      <c r="AC801" s="110"/>
      <c r="AD801" s="110"/>
      <c r="AE801" s="110"/>
      <c r="AF801" s="110"/>
      <c r="AG801" s="110"/>
      <c r="AH801" s="110"/>
      <c r="AI801" s="110"/>
      <c r="AJ801" s="110"/>
      <c r="AK801" s="110"/>
      <c r="AL801" s="110"/>
      <c r="AM801" s="110"/>
      <c r="AN801" s="110"/>
      <c r="AO801" s="110"/>
      <c r="AP801" s="110"/>
      <c r="AQ801" s="110"/>
      <c r="AR801" s="110"/>
      <c r="AS801" s="110"/>
      <c r="AT801" s="110"/>
      <c r="AU801" s="110"/>
      <c r="AV801" s="110"/>
      <c r="AW801" s="110"/>
      <c r="AX801" s="110"/>
      <c r="AY801" s="110"/>
      <c r="AZ801" s="110"/>
      <c r="BA801" s="110"/>
      <c r="BB801" s="110"/>
      <c r="BC801" s="110"/>
      <c r="BD801" s="110"/>
      <c r="BE801" s="110"/>
      <c r="BF801" s="110"/>
      <c r="BG801" s="110"/>
      <c r="BH801" s="110"/>
      <c r="BI801" s="110"/>
      <c r="BJ801" s="110"/>
      <c r="BK801" s="110"/>
      <c r="BL801" s="110"/>
      <c r="BM801" s="110"/>
      <c r="BN801" s="110"/>
      <c r="BO801" s="110"/>
      <c r="BP801" s="110"/>
      <c r="BQ801" s="110"/>
      <c r="BR801" s="110"/>
      <c r="BS801" s="110"/>
      <c r="BT801" s="110"/>
      <c r="BU801" s="110"/>
      <c r="BV801" s="110"/>
      <c r="BW801" s="110"/>
      <c r="BX801" s="110"/>
      <c r="BY801" s="110"/>
      <c r="BZ801" s="110"/>
      <c r="CA801" s="110"/>
      <c r="CB801" s="110"/>
      <c r="CC801" s="110"/>
      <c r="CD801" s="110"/>
      <c r="CE801" s="110"/>
      <c r="CF801" s="110"/>
      <c r="CG801" s="110"/>
      <c r="CH801" s="110"/>
      <c r="CI801" s="110"/>
      <c r="CJ801" s="110"/>
      <c r="CK801" s="110"/>
      <c r="CL801" s="110"/>
      <c r="CM801" s="110"/>
      <c r="CN801" s="110"/>
      <c r="CO801" s="110"/>
      <c r="CP801" s="110"/>
      <c r="CQ801" s="110"/>
      <c r="CR801" s="110"/>
      <c r="CS801" s="110"/>
      <c r="CT801" s="110"/>
      <c r="CU801" s="110"/>
      <c r="CV801" s="110"/>
      <c r="CW801" s="110"/>
    </row>
    <row r="802" spans="1:101" x14ac:dyDescent="0.25">
      <c r="A802" s="110"/>
      <c r="B802" s="110"/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  <c r="AA802" s="110"/>
      <c r="AB802" s="110"/>
      <c r="AC802" s="110"/>
      <c r="AD802" s="110"/>
      <c r="AE802" s="110"/>
      <c r="AF802" s="110"/>
      <c r="AG802" s="110"/>
      <c r="AH802" s="110"/>
      <c r="AI802" s="110"/>
      <c r="AJ802" s="110"/>
      <c r="AK802" s="110"/>
      <c r="AL802" s="110"/>
      <c r="AM802" s="110"/>
      <c r="AN802" s="110"/>
      <c r="AO802" s="110"/>
      <c r="AP802" s="110"/>
      <c r="AQ802" s="110"/>
      <c r="AR802" s="110"/>
      <c r="AS802" s="110"/>
      <c r="AT802" s="110"/>
      <c r="AU802" s="110"/>
      <c r="AV802" s="110"/>
      <c r="AW802" s="110"/>
      <c r="AX802" s="110"/>
      <c r="AY802" s="110"/>
      <c r="AZ802" s="110"/>
      <c r="BA802" s="110"/>
      <c r="BB802" s="110"/>
      <c r="BC802" s="110"/>
      <c r="BD802" s="110"/>
      <c r="BE802" s="110"/>
      <c r="BF802" s="110"/>
      <c r="BG802" s="110"/>
      <c r="BH802" s="110"/>
      <c r="BI802" s="110"/>
      <c r="BJ802" s="110"/>
      <c r="BK802" s="110"/>
      <c r="BL802" s="110"/>
      <c r="BM802" s="110"/>
      <c r="BN802" s="110"/>
      <c r="BO802" s="110"/>
      <c r="BP802" s="110"/>
      <c r="BQ802" s="110"/>
      <c r="BR802" s="110"/>
      <c r="BS802" s="110"/>
      <c r="BT802" s="110"/>
      <c r="BU802" s="110"/>
      <c r="BV802" s="110"/>
      <c r="BW802" s="110"/>
      <c r="BX802" s="110"/>
      <c r="BY802" s="110"/>
      <c r="BZ802" s="110"/>
      <c r="CA802" s="110"/>
      <c r="CB802" s="110"/>
      <c r="CC802" s="110"/>
      <c r="CD802" s="110"/>
      <c r="CE802" s="110"/>
      <c r="CF802" s="110"/>
      <c r="CG802" s="110"/>
      <c r="CH802" s="110"/>
      <c r="CI802" s="110"/>
      <c r="CJ802" s="110"/>
      <c r="CK802" s="110"/>
      <c r="CL802" s="110"/>
      <c r="CM802" s="110"/>
      <c r="CN802" s="110"/>
      <c r="CO802" s="110"/>
      <c r="CP802" s="110"/>
      <c r="CQ802" s="110"/>
      <c r="CR802" s="110"/>
      <c r="CS802" s="110"/>
      <c r="CT802" s="110"/>
      <c r="CU802" s="110"/>
      <c r="CV802" s="110"/>
      <c r="CW802" s="110"/>
    </row>
    <row r="803" spans="1:101" x14ac:dyDescent="0.25">
      <c r="A803" s="110"/>
      <c r="B803" s="110"/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0"/>
      <c r="AC803" s="110"/>
      <c r="AD803" s="110"/>
      <c r="AE803" s="110"/>
      <c r="AF803" s="110"/>
      <c r="AG803" s="110"/>
      <c r="AH803" s="110"/>
      <c r="AI803" s="110"/>
      <c r="AJ803" s="110"/>
      <c r="AK803" s="110"/>
      <c r="AL803" s="110"/>
      <c r="AM803" s="110"/>
      <c r="AN803" s="110"/>
      <c r="AO803" s="110"/>
      <c r="AP803" s="110"/>
      <c r="AQ803" s="110"/>
      <c r="AR803" s="110"/>
      <c r="AS803" s="110"/>
      <c r="AT803" s="110"/>
      <c r="AU803" s="110"/>
      <c r="AV803" s="110"/>
      <c r="AW803" s="110"/>
      <c r="AX803" s="110"/>
      <c r="AY803" s="110"/>
      <c r="AZ803" s="110"/>
      <c r="BA803" s="110"/>
      <c r="BB803" s="110"/>
      <c r="BC803" s="110"/>
      <c r="BD803" s="110"/>
      <c r="BE803" s="110"/>
      <c r="BF803" s="110"/>
      <c r="BG803" s="110"/>
      <c r="BH803" s="110"/>
      <c r="BI803" s="110"/>
      <c r="BJ803" s="110"/>
      <c r="BK803" s="110"/>
      <c r="BL803" s="110"/>
      <c r="BM803" s="110"/>
      <c r="BN803" s="110"/>
      <c r="BO803" s="110"/>
      <c r="BP803" s="110"/>
      <c r="BQ803" s="110"/>
      <c r="BR803" s="110"/>
      <c r="BS803" s="110"/>
      <c r="BT803" s="110"/>
      <c r="BU803" s="110"/>
      <c r="BV803" s="110"/>
      <c r="BW803" s="110"/>
      <c r="BX803" s="110"/>
      <c r="BY803" s="110"/>
      <c r="BZ803" s="110"/>
      <c r="CA803" s="110"/>
      <c r="CB803" s="110"/>
      <c r="CC803" s="110"/>
      <c r="CD803" s="110"/>
      <c r="CE803" s="110"/>
      <c r="CF803" s="110"/>
      <c r="CG803" s="110"/>
      <c r="CH803" s="110"/>
      <c r="CI803" s="110"/>
      <c r="CJ803" s="110"/>
      <c r="CK803" s="110"/>
      <c r="CL803" s="110"/>
      <c r="CM803" s="110"/>
      <c r="CN803" s="110"/>
      <c r="CO803" s="110"/>
      <c r="CP803" s="110"/>
      <c r="CQ803" s="110"/>
      <c r="CR803" s="110"/>
      <c r="CS803" s="110"/>
      <c r="CT803" s="110"/>
      <c r="CU803" s="110"/>
      <c r="CV803" s="110"/>
      <c r="CW803" s="110"/>
    </row>
    <row r="804" spans="1:101" x14ac:dyDescent="0.25">
      <c r="A804" s="110"/>
      <c r="B804" s="110"/>
      <c r="C804" s="110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  <c r="AA804" s="110"/>
      <c r="AB804" s="110"/>
      <c r="AC804" s="110"/>
      <c r="AD804" s="110"/>
      <c r="AE804" s="110"/>
      <c r="AF804" s="110"/>
      <c r="AG804" s="110"/>
      <c r="AH804" s="110"/>
      <c r="AI804" s="110"/>
      <c r="AJ804" s="110"/>
      <c r="AK804" s="110"/>
      <c r="AL804" s="110"/>
      <c r="AM804" s="110"/>
      <c r="AN804" s="110"/>
      <c r="AO804" s="110"/>
      <c r="AP804" s="110"/>
      <c r="AQ804" s="110"/>
      <c r="AR804" s="110"/>
      <c r="AS804" s="110"/>
      <c r="AT804" s="110"/>
      <c r="AU804" s="110"/>
      <c r="AV804" s="110"/>
      <c r="AW804" s="110"/>
      <c r="AX804" s="110"/>
      <c r="AY804" s="110"/>
      <c r="AZ804" s="110"/>
      <c r="BA804" s="110"/>
      <c r="BB804" s="110"/>
      <c r="BC804" s="110"/>
      <c r="BD804" s="110"/>
      <c r="BE804" s="110"/>
      <c r="BF804" s="110"/>
      <c r="BG804" s="110"/>
      <c r="BH804" s="110"/>
      <c r="BI804" s="110"/>
      <c r="BJ804" s="110"/>
      <c r="BK804" s="110"/>
      <c r="BL804" s="110"/>
      <c r="BM804" s="110"/>
      <c r="BN804" s="110"/>
      <c r="BO804" s="110"/>
      <c r="BP804" s="110"/>
      <c r="BQ804" s="110"/>
      <c r="BR804" s="110"/>
      <c r="BS804" s="110"/>
      <c r="BT804" s="110"/>
      <c r="BU804" s="110"/>
      <c r="BV804" s="110"/>
      <c r="BW804" s="110"/>
      <c r="BX804" s="110"/>
      <c r="BY804" s="110"/>
      <c r="BZ804" s="110"/>
      <c r="CA804" s="110"/>
      <c r="CB804" s="110"/>
      <c r="CC804" s="110"/>
      <c r="CD804" s="110"/>
      <c r="CE804" s="110"/>
      <c r="CF804" s="110"/>
      <c r="CG804" s="110"/>
      <c r="CH804" s="110"/>
      <c r="CI804" s="110"/>
      <c r="CJ804" s="110"/>
      <c r="CK804" s="110"/>
      <c r="CL804" s="110"/>
      <c r="CM804" s="110"/>
      <c r="CN804" s="110"/>
      <c r="CO804" s="110"/>
      <c r="CP804" s="110"/>
      <c r="CQ804" s="110"/>
      <c r="CR804" s="110"/>
      <c r="CS804" s="110"/>
      <c r="CT804" s="110"/>
      <c r="CU804" s="110"/>
      <c r="CV804" s="110"/>
      <c r="CW804" s="110"/>
    </row>
    <row r="805" spans="1:101" x14ac:dyDescent="0.25">
      <c r="A805" s="110"/>
      <c r="B805" s="110"/>
      <c r="C805" s="110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10"/>
      <c r="AE805" s="110"/>
      <c r="AF805" s="110"/>
      <c r="AG805" s="110"/>
      <c r="AH805" s="110"/>
      <c r="AI805" s="110"/>
      <c r="AJ805" s="110"/>
      <c r="AK805" s="110"/>
      <c r="AL805" s="110"/>
      <c r="AM805" s="110"/>
      <c r="AN805" s="110"/>
      <c r="AO805" s="110"/>
      <c r="AP805" s="110"/>
      <c r="AQ805" s="110"/>
      <c r="AR805" s="110"/>
      <c r="AS805" s="110"/>
      <c r="AT805" s="110"/>
      <c r="AU805" s="110"/>
      <c r="AV805" s="110"/>
      <c r="AW805" s="110"/>
      <c r="AX805" s="110"/>
      <c r="AY805" s="110"/>
      <c r="AZ805" s="110"/>
      <c r="BA805" s="110"/>
      <c r="BB805" s="110"/>
      <c r="BC805" s="110"/>
      <c r="BD805" s="110"/>
      <c r="BE805" s="110"/>
      <c r="BF805" s="110"/>
      <c r="BG805" s="110"/>
      <c r="BH805" s="110"/>
      <c r="BI805" s="110"/>
      <c r="BJ805" s="110"/>
      <c r="BK805" s="110"/>
      <c r="BL805" s="110"/>
      <c r="BM805" s="110"/>
      <c r="BN805" s="110"/>
      <c r="BO805" s="110"/>
      <c r="BP805" s="110"/>
      <c r="BQ805" s="110"/>
      <c r="BR805" s="110"/>
      <c r="BS805" s="110"/>
      <c r="BT805" s="110"/>
      <c r="BU805" s="110"/>
      <c r="BV805" s="110"/>
      <c r="BW805" s="110"/>
      <c r="BX805" s="110"/>
      <c r="BY805" s="110"/>
      <c r="BZ805" s="110"/>
      <c r="CA805" s="110"/>
      <c r="CB805" s="110"/>
      <c r="CC805" s="110"/>
      <c r="CD805" s="110"/>
      <c r="CE805" s="110"/>
      <c r="CF805" s="110"/>
      <c r="CG805" s="110"/>
      <c r="CH805" s="110"/>
      <c r="CI805" s="110"/>
      <c r="CJ805" s="110"/>
      <c r="CK805" s="110"/>
      <c r="CL805" s="110"/>
      <c r="CM805" s="110"/>
      <c r="CN805" s="110"/>
      <c r="CO805" s="110"/>
      <c r="CP805" s="110"/>
      <c r="CQ805" s="110"/>
      <c r="CR805" s="110"/>
      <c r="CS805" s="110"/>
      <c r="CT805" s="110"/>
      <c r="CU805" s="110"/>
      <c r="CV805" s="110"/>
      <c r="CW805" s="110"/>
    </row>
    <row r="806" spans="1:101" x14ac:dyDescent="0.25">
      <c r="A806" s="110"/>
      <c r="B806" s="110"/>
      <c r="C806" s="110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0"/>
      <c r="AC806" s="110"/>
      <c r="AD806" s="110"/>
      <c r="AE806" s="110"/>
      <c r="AF806" s="110"/>
      <c r="AG806" s="110"/>
      <c r="AH806" s="110"/>
      <c r="AI806" s="110"/>
      <c r="AJ806" s="110"/>
      <c r="AK806" s="110"/>
      <c r="AL806" s="110"/>
      <c r="AM806" s="110"/>
      <c r="AN806" s="110"/>
      <c r="AO806" s="110"/>
      <c r="AP806" s="110"/>
      <c r="AQ806" s="110"/>
      <c r="AR806" s="110"/>
      <c r="AS806" s="110"/>
      <c r="AT806" s="110"/>
      <c r="AU806" s="110"/>
      <c r="AV806" s="110"/>
      <c r="AW806" s="110"/>
      <c r="AX806" s="110"/>
      <c r="AY806" s="110"/>
      <c r="AZ806" s="110"/>
      <c r="BA806" s="110"/>
      <c r="BB806" s="110"/>
      <c r="BC806" s="110"/>
      <c r="BD806" s="110"/>
      <c r="BE806" s="110"/>
      <c r="BF806" s="110"/>
      <c r="BG806" s="110"/>
      <c r="BH806" s="110"/>
      <c r="BI806" s="110"/>
      <c r="BJ806" s="110"/>
      <c r="BK806" s="110"/>
      <c r="BL806" s="110"/>
      <c r="BM806" s="110"/>
      <c r="BN806" s="110"/>
      <c r="BO806" s="110"/>
      <c r="BP806" s="110"/>
      <c r="BQ806" s="110"/>
      <c r="BR806" s="110"/>
      <c r="BS806" s="110"/>
      <c r="BT806" s="110"/>
      <c r="BU806" s="110"/>
      <c r="BV806" s="110"/>
      <c r="BW806" s="110"/>
      <c r="BX806" s="110"/>
      <c r="BY806" s="110"/>
      <c r="BZ806" s="110"/>
      <c r="CA806" s="110"/>
      <c r="CB806" s="110"/>
      <c r="CC806" s="110"/>
      <c r="CD806" s="110"/>
      <c r="CE806" s="110"/>
      <c r="CF806" s="110"/>
      <c r="CG806" s="110"/>
      <c r="CH806" s="110"/>
      <c r="CI806" s="110"/>
      <c r="CJ806" s="110"/>
      <c r="CK806" s="110"/>
      <c r="CL806" s="110"/>
      <c r="CM806" s="110"/>
      <c r="CN806" s="110"/>
      <c r="CO806" s="110"/>
      <c r="CP806" s="110"/>
      <c r="CQ806" s="110"/>
      <c r="CR806" s="110"/>
      <c r="CS806" s="110"/>
      <c r="CT806" s="110"/>
      <c r="CU806" s="110"/>
      <c r="CV806" s="110"/>
      <c r="CW806" s="110"/>
    </row>
    <row r="807" spans="1:101" x14ac:dyDescent="0.25">
      <c r="A807" s="110"/>
      <c r="B807" s="110"/>
      <c r="C807" s="110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  <c r="AA807" s="110"/>
      <c r="AB807" s="110"/>
      <c r="AC807" s="110"/>
      <c r="AD807" s="110"/>
      <c r="AE807" s="110"/>
      <c r="AF807" s="110"/>
      <c r="AG807" s="110"/>
      <c r="AH807" s="110"/>
      <c r="AI807" s="110"/>
      <c r="AJ807" s="110"/>
      <c r="AK807" s="110"/>
      <c r="AL807" s="110"/>
      <c r="AM807" s="110"/>
      <c r="AN807" s="110"/>
      <c r="AO807" s="110"/>
      <c r="AP807" s="110"/>
      <c r="AQ807" s="110"/>
      <c r="AR807" s="110"/>
      <c r="AS807" s="110"/>
      <c r="AT807" s="110"/>
      <c r="AU807" s="110"/>
      <c r="AV807" s="110"/>
      <c r="AW807" s="110"/>
      <c r="AX807" s="110"/>
      <c r="AY807" s="110"/>
      <c r="AZ807" s="110"/>
      <c r="BA807" s="110"/>
      <c r="BB807" s="110"/>
      <c r="BC807" s="110"/>
      <c r="BD807" s="110"/>
      <c r="BE807" s="110"/>
      <c r="BF807" s="110"/>
      <c r="BG807" s="110"/>
      <c r="BH807" s="110"/>
      <c r="BI807" s="110"/>
      <c r="BJ807" s="110"/>
      <c r="BK807" s="110"/>
      <c r="BL807" s="110"/>
      <c r="BM807" s="110"/>
      <c r="BN807" s="110"/>
      <c r="BO807" s="110"/>
      <c r="BP807" s="110"/>
      <c r="BQ807" s="110"/>
      <c r="BR807" s="110"/>
      <c r="BS807" s="110"/>
      <c r="BT807" s="110"/>
      <c r="BU807" s="110"/>
      <c r="BV807" s="110"/>
      <c r="BW807" s="110"/>
      <c r="BX807" s="110"/>
      <c r="BY807" s="110"/>
      <c r="BZ807" s="110"/>
      <c r="CA807" s="110"/>
      <c r="CB807" s="110"/>
      <c r="CC807" s="110"/>
      <c r="CD807" s="110"/>
      <c r="CE807" s="110"/>
      <c r="CF807" s="110"/>
      <c r="CG807" s="110"/>
      <c r="CH807" s="110"/>
      <c r="CI807" s="110"/>
      <c r="CJ807" s="110"/>
      <c r="CK807" s="110"/>
      <c r="CL807" s="110"/>
      <c r="CM807" s="110"/>
      <c r="CN807" s="110"/>
      <c r="CO807" s="110"/>
      <c r="CP807" s="110"/>
      <c r="CQ807" s="110"/>
      <c r="CR807" s="110"/>
      <c r="CS807" s="110"/>
      <c r="CT807" s="110"/>
      <c r="CU807" s="110"/>
      <c r="CV807" s="110"/>
      <c r="CW807" s="110"/>
    </row>
    <row r="808" spans="1:101" x14ac:dyDescent="0.25">
      <c r="A808" s="110"/>
      <c r="B808" s="110"/>
      <c r="C808" s="110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0"/>
      <c r="AC808" s="110"/>
      <c r="AD808" s="110"/>
      <c r="AE808" s="110"/>
      <c r="AF808" s="110"/>
      <c r="AG808" s="110"/>
      <c r="AH808" s="110"/>
      <c r="AI808" s="110"/>
      <c r="AJ808" s="110"/>
      <c r="AK808" s="110"/>
      <c r="AL808" s="110"/>
      <c r="AM808" s="110"/>
      <c r="AN808" s="110"/>
      <c r="AO808" s="110"/>
      <c r="AP808" s="110"/>
      <c r="AQ808" s="110"/>
      <c r="AR808" s="110"/>
      <c r="AS808" s="110"/>
      <c r="AT808" s="110"/>
      <c r="AU808" s="110"/>
      <c r="AV808" s="110"/>
      <c r="AW808" s="110"/>
      <c r="AX808" s="110"/>
      <c r="AY808" s="110"/>
      <c r="AZ808" s="110"/>
      <c r="BA808" s="110"/>
      <c r="BB808" s="110"/>
      <c r="BC808" s="110"/>
      <c r="BD808" s="110"/>
      <c r="BE808" s="110"/>
      <c r="BF808" s="110"/>
      <c r="BG808" s="110"/>
      <c r="BH808" s="110"/>
      <c r="BI808" s="110"/>
      <c r="BJ808" s="110"/>
      <c r="BK808" s="110"/>
      <c r="BL808" s="110"/>
      <c r="BM808" s="110"/>
      <c r="BN808" s="110"/>
      <c r="BO808" s="110"/>
      <c r="BP808" s="110"/>
      <c r="BQ808" s="110"/>
      <c r="BR808" s="110"/>
      <c r="BS808" s="110"/>
      <c r="BT808" s="110"/>
      <c r="BU808" s="110"/>
      <c r="BV808" s="110"/>
      <c r="BW808" s="110"/>
      <c r="BX808" s="110"/>
      <c r="BY808" s="110"/>
      <c r="BZ808" s="110"/>
      <c r="CA808" s="110"/>
      <c r="CB808" s="110"/>
      <c r="CC808" s="110"/>
      <c r="CD808" s="110"/>
      <c r="CE808" s="110"/>
      <c r="CF808" s="110"/>
      <c r="CG808" s="110"/>
      <c r="CH808" s="110"/>
      <c r="CI808" s="110"/>
      <c r="CJ808" s="110"/>
      <c r="CK808" s="110"/>
      <c r="CL808" s="110"/>
      <c r="CM808" s="110"/>
      <c r="CN808" s="110"/>
      <c r="CO808" s="110"/>
      <c r="CP808" s="110"/>
      <c r="CQ808" s="110"/>
      <c r="CR808" s="110"/>
      <c r="CS808" s="110"/>
      <c r="CT808" s="110"/>
      <c r="CU808" s="110"/>
      <c r="CV808" s="110"/>
      <c r="CW808" s="110"/>
    </row>
    <row r="809" spans="1:101" x14ac:dyDescent="0.25">
      <c r="A809" s="110"/>
      <c r="B809" s="110"/>
      <c r="C809" s="110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  <c r="AA809" s="110"/>
      <c r="AB809" s="110"/>
      <c r="AC809" s="110"/>
      <c r="AD809" s="110"/>
      <c r="AE809" s="110"/>
      <c r="AF809" s="110"/>
      <c r="AG809" s="110"/>
      <c r="AH809" s="110"/>
      <c r="AI809" s="110"/>
      <c r="AJ809" s="110"/>
      <c r="AK809" s="110"/>
      <c r="AL809" s="110"/>
      <c r="AM809" s="110"/>
      <c r="AN809" s="110"/>
      <c r="AO809" s="110"/>
      <c r="AP809" s="110"/>
      <c r="AQ809" s="110"/>
      <c r="AR809" s="110"/>
      <c r="AS809" s="110"/>
      <c r="AT809" s="110"/>
      <c r="AU809" s="110"/>
      <c r="AV809" s="110"/>
      <c r="AW809" s="110"/>
      <c r="AX809" s="110"/>
      <c r="AY809" s="110"/>
      <c r="AZ809" s="110"/>
      <c r="BA809" s="110"/>
      <c r="BB809" s="110"/>
      <c r="BC809" s="110"/>
      <c r="BD809" s="110"/>
      <c r="BE809" s="110"/>
      <c r="BF809" s="110"/>
      <c r="BG809" s="110"/>
      <c r="BH809" s="110"/>
      <c r="BI809" s="110"/>
      <c r="BJ809" s="110"/>
      <c r="BK809" s="110"/>
      <c r="BL809" s="110"/>
      <c r="BM809" s="110"/>
      <c r="BN809" s="110"/>
      <c r="BO809" s="110"/>
      <c r="BP809" s="110"/>
      <c r="BQ809" s="110"/>
      <c r="BR809" s="110"/>
      <c r="BS809" s="110"/>
      <c r="BT809" s="110"/>
      <c r="BU809" s="110"/>
      <c r="BV809" s="110"/>
      <c r="BW809" s="110"/>
      <c r="BX809" s="110"/>
      <c r="BY809" s="110"/>
      <c r="BZ809" s="110"/>
      <c r="CA809" s="110"/>
      <c r="CB809" s="110"/>
      <c r="CC809" s="110"/>
      <c r="CD809" s="110"/>
      <c r="CE809" s="110"/>
      <c r="CF809" s="110"/>
      <c r="CG809" s="110"/>
      <c r="CH809" s="110"/>
      <c r="CI809" s="110"/>
      <c r="CJ809" s="110"/>
      <c r="CK809" s="110"/>
      <c r="CL809" s="110"/>
      <c r="CM809" s="110"/>
      <c r="CN809" s="110"/>
      <c r="CO809" s="110"/>
      <c r="CP809" s="110"/>
      <c r="CQ809" s="110"/>
      <c r="CR809" s="110"/>
      <c r="CS809" s="110"/>
      <c r="CT809" s="110"/>
      <c r="CU809" s="110"/>
      <c r="CV809" s="110"/>
      <c r="CW809" s="110"/>
    </row>
    <row r="810" spans="1:101" x14ac:dyDescent="0.25">
      <c r="A810" s="110"/>
      <c r="B810" s="110"/>
      <c r="C810" s="110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0"/>
      <c r="AC810" s="110"/>
      <c r="AD810" s="110"/>
      <c r="AE810" s="110"/>
      <c r="AF810" s="110"/>
      <c r="AG810" s="110"/>
      <c r="AH810" s="110"/>
      <c r="AI810" s="110"/>
      <c r="AJ810" s="110"/>
      <c r="AK810" s="110"/>
      <c r="AL810" s="110"/>
      <c r="AM810" s="110"/>
      <c r="AN810" s="110"/>
      <c r="AO810" s="110"/>
      <c r="AP810" s="110"/>
      <c r="AQ810" s="110"/>
      <c r="AR810" s="110"/>
      <c r="AS810" s="110"/>
      <c r="AT810" s="110"/>
      <c r="AU810" s="110"/>
      <c r="AV810" s="110"/>
      <c r="AW810" s="110"/>
      <c r="AX810" s="110"/>
      <c r="AY810" s="110"/>
      <c r="AZ810" s="110"/>
      <c r="BA810" s="110"/>
      <c r="BB810" s="110"/>
      <c r="BC810" s="110"/>
      <c r="BD810" s="110"/>
      <c r="BE810" s="110"/>
      <c r="BF810" s="110"/>
      <c r="BG810" s="110"/>
      <c r="BH810" s="110"/>
      <c r="BI810" s="110"/>
      <c r="BJ810" s="110"/>
      <c r="BK810" s="110"/>
      <c r="BL810" s="110"/>
      <c r="BM810" s="110"/>
      <c r="BN810" s="110"/>
      <c r="BO810" s="110"/>
      <c r="BP810" s="110"/>
      <c r="BQ810" s="110"/>
      <c r="BR810" s="110"/>
      <c r="BS810" s="110"/>
      <c r="BT810" s="110"/>
      <c r="BU810" s="110"/>
      <c r="BV810" s="110"/>
      <c r="BW810" s="110"/>
      <c r="BX810" s="110"/>
      <c r="BY810" s="110"/>
      <c r="BZ810" s="110"/>
      <c r="CA810" s="110"/>
      <c r="CB810" s="110"/>
      <c r="CC810" s="110"/>
      <c r="CD810" s="110"/>
      <c r="CE810" s="110"/>
      <c r="CF810" s="110"/>
      <c r="CG810" s="110"/>
      <c r="CH810" s="110"/>
      <c r="CI810" s="110"/>
      <c r="CJ810" s="110"/>
      <c r="CK810" s="110"/>
      <c r="CL810" s="110"/>
      <c r="CM810" s="110"/>
      <c r="CN810" s="110"/>
      <c r="CO810" s="110"/>
      <c r="CP810" s="110"/>
      <c r="CQ810" s="110"/>
      <c r="CR810" s="110"/>
      <c r="CS810" s="110"/>
      <c r="CT810" s="110"/>
      <c r="CU810" s="110"/>
      <c r="CV810" s="110"/>
      <c r="CW810" s="110"/>
    </row>
    <row r="811" spans="1:101" x14ac:dyDescent="0.25">
      <c r="A811" s="110"/>
      <c r="B811" s="110"/>
      <c r="C811" s="110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0"/>
      <c r="AC811" s="110"/>
      <c r="AD811" s="110"/>
      <c r="AE811" s="110"/>
      <c r="AF811" s="110"/>
      <c r="AG811" s="110"/>
      <c r="AH811" s="110"/>
      <c r="AI811" s="110"/>
      <c r="AJ811" s="110"/>
      <c r="AK811" s="110"/>
      <c r="AL811" s="110"/>
      <c r="AM811" s="110"/>
      <c r="AN811" s="110"/>
      <c r="AO811" s="110"/>
      <c r="AP811" s="110"/>
      <c r="AQ811" s="110"/>
      <c r="AR811" s="110"/>
      <c r="AS811" s="110"/>
      <c r="AT811" s="110"/>
      <c r="AU811" s="110"/>
      <c r="AV811" s="110"/>
      <c r="AW811" s="110"/>
      <c r="AX811" s="110"/>
      <c r="AY811" s="110"/>
      <c r="AZ811" s="110"/>
      <c r="BA811" s="110"/>
      <c r="BB811" s="110"/>
      <c r="BC811" s="110"/>
      <c r="BD811" s="110"/>
      <c r="BE811" s="110"/>
      <c r="BF811" s="110"/>
      <c r="BG811" s="110"/>
      <c r="BH811" s="110"/>
      <c r="BI811" s="110"/>
      <c r="BJ811" s="110"/>
      <c r="BK811" s="110"/>
      <c r="BL811" s="110"/>
      <c r="BM811" s="110"/>
      <c r="BN811" s="110"/>
      <c r="BO811" s="110"/>
      <c r="BP811" s="110"/>
      <c r="BQ811" s="110"/>
      <c r="BR811" s="110"/>
      <c r="BS811" s="110"/>
      <c r="BT811" s="110"/>
      <c r="BU811" s="110"/>
      <c r="BV811" s="110"/>
      <c r="BW811" s="110"/>
      <c r="BX811" s="110"/>
      <c r="BY811" s="110"/>
      <c r="BZ811" s="110"/>
      <c r="CA811" s="110"/>
      <c r="CB811" s="110"/>
      <c r="CC811" s="110"/>
      <c r="CD811" s="110"/>
      <c r="CE811" s="110"/>
      <c r="CF811" s="110"/>
      <c r="CG811" s="110"/>
      <c r="CH811" s="110"/>
      <c r="CI811" s="110"/>
      <c r="CJ811" s="110"/>
      <c r="CK811" s="110"/>
      <c r="CL811" s="110"/>
      <c r="CM811" s="110"/>
      <c r="CN811" s="110"/>
      <c r="CO811" s="110"/>
      <c r="CP811" s="110"/>
      <c r="CQ811" s="110"/>
      <c r="CR811" s="110"/>
      <c r="CS811" s="110"/>
      <c r="CT811" s="110"/>
      <c r="CU811" s="110"/>
      <c r="CV811" s="110"/>
      <c r="CW811" s="110"/>
    </row>
    <row r="812" spans="1:101" x14ac:dyDescent="0.25">
      <c r="A812" s="110"/>
      <c r="B812" s="110"/>
      <c r="C812" s="110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  <c r="AA812" s="110"/>
      <c r="AB812" s="110"/>
      <c r="AC812" s="110"/>
      <c r="AD812" s="110"/>
      <c r="AE812" s="110"/>
      <c r="AF812" s="110"/>
      <c r="AG812" s="110"/>
      <c r="AH812" s="110"/>
      <c r="AI812" s="110"/>
      <c r="AJ812" s="110"/>
      <c r="AK812" s="110"/>
      <c r="AL812" s="110"/>
      <c r="AM812" s="110"/>
      <c r="AN812" s="110"/>
      <c r="AO812" s="110"/>
      <c r="AP812" s="110"/>
      <c r="AQ812" s="110"/>
      <c r="AR812" s="110"/>
      <c r="AS812" s="110"/>
      <c r="AT812" s="110"/>
      <c r="AU812" s="110"/>
      <c r="AV812" s="110"/>
      <c r="AW812" s="110"/>
      <c r="AX812" s="110"/>
      <c r="AY812" s="110"/>
      <c r="AZ812" s="110"/>
      <c r="BA812" s="110"/>
      <c r="BB812" s="110"/>
      <c r="BC812" s="110"/>
      <c r="BD812" s="110"/>
      <c r="BE812" s="110"/>
      <c r="BF812" s="110"/>
      <c r="BG812" s="110"/>
      <c r="BH812" s="110"/>
      <c r="BI812" s="110"/>
      <c r="BJ812" s="110"/>
      <c r="BK812" s="110"/>
      <c r="BL812" s="110"/>
      <c r="BM812" s="110"/>
      <c r="BN812" s="110"/>
      <c r="BO812" s="110"/>
      <c r="BP812" s="110"/>
      <c r="BQ812" s="110"/>
      <c r="BR812" s="110"/>
      <c r="BS812" s="110"/>
      <c r="BT812" s="110"/>
      <c r="BU812" s="110"/>
      <c r="BV812" s="110"/>
      <c r="BW812" s="110"/>
      <c r="BX812" s="110"/>
      <c r="BY812" s="110"/>
      <c r="BZ812" s="110"/>
      <c r="CA812" s="110"/>
      <c r="CB812" s="110"/>
      <c r="CC812" s="110"/>
      <c r="CD812" s="110"/>
      <c r="CE812" s="110"/>
      <c r="CF812" s="110"/>
      <c r="CG812" s="110"/>
      <c r="CH812" s="110"/>
      <c r="CI812" s="110"/>
      <c r="CJ812" s="110"/>
      <c r="CK812" s="110"/>
      <c r="CL812" s="110"/>
      <c r="CM812" s="110"/>
      <c r="CN812" s="110"/>
      <c r="CO812" s="110"/>
      <c r="CP812" s="110"/>
      <c r="CQ812" s="110"/>
      <c r="CR812" s="110"/>
      <c r="CS812" s="110"/>
      <c r="CT812" s="110"/>
      <c r="CU812" s="110"/>
      <c r="CV812" s="110"/>
      <c r="CW812" s="110"/>
    </row>
    <row r="813" spans="1:101" x14ac:dyDescent="0.25">
      <c r="A813" s="110"/>
      <c r="B813" s="110"/>
      <c r="C813" s="110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  <c r="AC813" s="110"/>
      <c r="AD813" s="110"/>
      <c r="AE813" s="110"/>
      <c r="AF813" s="110"/>
      <c r="AG813" s="110"/>
      <c r="AH813" s="110"/>
      <c r="AI813" s="110"/>
      <c r="AJ813" s="110"/>
      <c r="AK813" s="110"/>
      <c r="AL813" s="110"/>
      <c r="AM813" s="110"/>
      <c r="AN813" s="110"/>
      <c r="AO813" s="110"/>
      <c r="AP813" s="110"/>
      <c r="AQ813" s="110"/>
      <c r="AR813" s="110"/>
      <c r="AS813" s="110"/>
      <c r="AT813" s="110"/>
      <c r="AU813" s="110"/>
      <c r="AV813" s="110"/>
      <c r="AW813" s="110"/>
      <c r="AX813" s="110"/>
      <c r="AY813" s="110"/>
      <c r="AZ813" s="110"/>
      <c r="BA813" s="110"/>
      <c r="BB813" s="110"/>
      <c r="BC813" s="110"/>
      <c r="BD813" s="110"/>
      <c r="BE813" s="110"/>
      <c r="BF813" s="110"/>
      <c r="BG813" s="110"/>
      <c r="BH813" s="110"/>
      <c r="BI813" s="110"/>
      <c r="BJ813" s="110"/>
      <c r="BK813" s="110"/>
      <c r="BL813" s="110"/>
      <c r="BM813" s="110"/>
      <c r="BN813" s="110"/>
      <c r="BO813" s="110"/>
      <c r="BP813" s="110"/>
      <c r="BQ813" s="110"/>
      <c r="BR813" s="110"/>
      <c r="BS813" s="110"/>
      <c r="BT813" s="110"/>
      <c r="BU813" s="110"/>
      <c r="BV813" s="110"/>
      <c r="BW813" s="110"/>
      <c r="BX813" s="110"/>
      <c r="BY813" s="110"/>
      <c r="BZ813" s="110"/>
      <c r="CA813" s="110"/>
      <c r="CB813" s="110"/>
      <c r="CC813" s="110"/>
      <c r="CD813" s="110"/>
      <c r="CE813" s="110"/>
      <c r="CF813" s="110"/>
      <c r="CG813" s="110"/>
      <c r="CH813" s="110"/>
      <c r="CI813" s="110"/>
      <c r="CJ813" s="110"/>
      <c r="CK813" s="110"/>
      <c r="CL813" s="110"/>
      <c r="CM813" s="110"/>
      <c r="CN813" s="110"/>
      <c r="CO813" s="110"/>
      <c r="CP813" s="110"/>
      <c r="CQ813" s="110"/>
      <c r="CR813" s="110"/>
      <c r="CS813" s="110"/>
      <c r="CT813" s="110"/>
      <c r="CU813" s="110"/>
      <c r="CV813" s="110"/>
      <c r="CW813" s="110"/>
    </row>
    <row r="814" spans="1:101" x14ac:dyDescent="0.25">
      <c r="A814" s="110"/>
      <c r="B814" s="110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0"/>
      <c r="AC814" s="110"/>
      <c r="AD814" s="110"/>
      <c r="AE814" s="110"/>
      <c r="AF814" s="110"/>
      <c r="AG814" s="110"/>
      <c r="AH814" s="110"/>
      <c r="AI814" s="110"/>
      <c r="AJ814" s="110"/>
      <c r="AK814" s="110"/>
      <c r="AL814" s="110"/>
      <c r="AM814" s="110"/>
      <c r="AN814" s="110"/>
      <c r="AO814" s="110"/>
      <c r="AP814" s="110"/>
      <c r="AQ814" s="110"/>
      <c r="AR814" s="110"/>
      <c r="AS814" s="110"/>
      <c r="AT814" s="110"/>
      <c r="AU814" s="110"/>
      <c r="AV814" s="110"/>
      <c r="AW814" s="110"/>
      <c r="AX814" s="110"/>
      <c r="AY814" s="110"/>
      <c r="AZ814" s="110"/>
      <c r="BA814" s="110"/>
      <c r="BB814" s="110"/>
      <c r="BC814" s="110"/>
      <c r="BD814" s="110"/>
      <c r="BE814" s="110"/>
      <c r="BF814" s="110"/>
      <c r="BG814" s="110"/>
      <c r="BH814" s="110"/>
      <c r="BI814" s="110"/>
      <c r="BJ814" s="110"/>
      <c r="BK814" s="110"/>
      <c r="BL814" s="110"/>
      <c r="BM814" s="110"/>
      <c r="BN814" s="110"/>
      <c r="BO814" s="110"/>
      <c r="BP814" s="110"/>
      <c r="BQ814" s="110"/>
      <c r="BR814" s="110"/>
      <c r="BS814" s="110"/>
      <c r="BT814" s="110"/>
      <c r="BU814" s="110"/>
      <c r="BV814" s="110"/>
      <c r="BW814" s="110"/>
      <c r="BX814" s="110"/>
      <c r="BY814" s="110"/>
      <c r="BZ814" s="110"/>
      <c r="CA814" s="110"/>
      <c r="CB814" s="110"/>
      <c r="CC814" s="110"/>
      <c r="CD814" s="110"/>
      <c r="CE814" s="110"/>
      <c r="CF814" s="110"/>
      <c r="CG814" s="110"/>
      <c r="CH814" s="110"/>
      <c r="CI814" s="110"/>
      <c r="CJ814" s="110"/>
      <c r="CK814" s="110"/>
      <c r="CL814" s="110"/>
      <c r="CM814" s="110"/>
      <c r="CN814" s="110"/>
      <c r="CO814" s="110"/>
      <c r="CP814" s="110"/>
      <c r="CQ814" s="110"/>
      <c r="CR814" s="110"/>
      <c r="CS814" s="110"/>
      <c r="CT814" s="110"/>
      <c r="CU814" s="110"/>
      <c r="CV814" s="110"/>
      <c r="CW814" s="110"/>
    </row>
    <row r="815" spans="1:101" x14ac:dyDescent="0.25">
      <c r="A815" s="110"/>
      <c r="B815" s="110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  <c r="AA815" s="110"/>
      <c r="AB815" s="110"/>
      <c r="AC815" s="110"/>
      <c r="AD815" s="110"/>
      <c r="AE815" s="110"/>
      <c r="AF815" s="110"/>
      <c r="AG815" s="110"/>
      <c r="AH815" s="110"/>
      <c r="AI815" s="110"/>
      <c r="AJ815" s="110"/>
      <c r="AK815" s="110"/>
      <c r="AL815" s="110"/>
      <c r="AM815" s="110"/>
      <c r="AN815" s="110"/>
      <c r="AO815" s="110"/>
      <c r="AP815" s="110"/>
      <c r="AQ815" s="110"/>
      <c r="AR815" s="110"/>
      <c r="AS815" s="110"/>
      <c r="AT815" s="110"/>
      <c r="AU815" s="110"/>
      <c r="AV815" s="110"/>
      <c r="AW815" s="110"/>
      <c r="AX815" s="110"/>
      <c r="AY815" s="110"/>
      <c r="AZ815" s="110"/>
      <c r="BA815" s="110"/>
      <c r="BB815" s="110"/>
      <c r="BC815" s="110"/>
      <c r="BD815" s="110"/>
      <c r="BE815" s="110"/>
      <c r="BF815" s="110"/>
      <c r="BG815" s="110"/>
      <c r="BH815" s="110"/>
      <c r="BI815" s="110"/>
      <c r="BJ815" s="110"/>
      <c r="BK815" s="110"/>
      <c r="BL815" s="110"/>
      <c r="BM815" s="110"/>
      <c r="BN815" s="110"/>
      <c r="BO815" s="110"/>
      <c r="BP815" s="110"/>
      <c r="BQ815" s="110"/>
      <c r="BR815" s="110"/>
      <c r="BS815" s="110"/>
      <c r="BT815" s="110"/>
      <c r="BU815" s="110"/>
      <c r="BV815" s="110"/>
      <c r="BW815" s="110"/>
      <c r="BX815" s="110"/>
      <c r="BY815" s="110"/>
      <c r="BZ815" s="110"/>
      <c r="CA815" s="110"/>
      <c r="CB815" s="110"/>
      <c r="CC815" s="110"/>
      <c r="CD815" s="110"/>
      <c r="CE815" s="110"/>
      <c r="CF815" s="110"/>
      <c r="CG815" s="110"/>
      <c r="CH815" s="110"/>
      <c r="CI815" s="110"/>
      <c r="CJ815" s="110"/>
      <c r="CK815" s="110"/>
      <c r="CL815" s="110"/>
      <c r="CM815" s="110"/>
      <c r="CN815" s="110"/>
      <c r="CO815" s="110"/>
      <c r="CP815" s="110"/>
      <c r="CQ815" s="110"/>
      <c r="CR815" s="110"/>
      <c r="CS815" s="110"/>
      <c r="CT815" s="110"/>
      <c r="CU815" s="110"/>
      <c r="CV815" s="110"/>
      <c r="CW815" s="110"/>
    </row>
    <row r="816" spans="1:101" x14ac:dyDescent="0.25">
      <c r="A816" s="110"/>
      <c r="B816" s="110"/>
      <c r="C816" s="110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  <c r="AA816" s="110"/>
      <c r="AB816" s="110"/>
      <c r="AC816" s="110"/>
      <c r="AD816" s="110"/>
      <c r="AE816" s="110"/>
      <c r="AF816" s="110"/>
      <c r="AG816" s="110"/>
      <c r="AH816" s="110"/>
      <c r="AI816" s="110"/>
      <c r="AJ816" s="110"/>
      <c r="AK816" s="110"/>
      <c r="AL816" s="110"/>
      <c r="AM816" s="110"/>
      <c r="AN816" s="110"/>
      <c r="AO816" s="110"/>
      <c r="AP816" s="110"/>
      <c r="AQ816" s="110"/>
      <c r="AR816" s="110"/>
      <c r="AS816" s="110"/>
      <c r="AT816" s="110"/>
      <c r="AU816" s="110"/>
      <c r="AV816" s="110"/>
      <c r="AW816" s="110"/>
      <c r="AX816" s="110"/>
      <c r="AY816" s="110"/>
      <c r="AZ816" s="110"/>
      <c r="BA816" s="110"/>
      <c r="BB816" s="110"/>
      <c r="BC816" s="110"/>
      <c r="BD816" s="110"/>
      <c r="BE816" s="110"/>
      <c r="BF816" s="110"/>
      <c r="BG816" s="110"/>
      <c r="BH816" s="110"/>
      <c r="BI816" s="110"/>
      <c r="BJ816" s="110"/>
      <c r="BK816" s="110"/>
      <c r="BL816" s="110"/>
      <c r="BM816" s="110"/>
      <c r="BN816" s="110"/>
      <c r="BO816" s="110"/>
      <c r="BP816" s="110"/>
      <c r="BQ816" s="110"/>
      <c r="BR816" s="110"/>
      <c r="BS816" s="110"/>
      <c r="BT816" s="110"/>
      <c r="BU816" s="110"/>
      <c r="BV816" s="110"/>
      <c r="BW816" s="110"/>
      <c r="BX816" s="110"/>
      <c r="BY816" s="110"/>
      <c r="BZ816" s="110"/>
      <c r="CA816" s="110"/>
      <c r="CB816" s="110"/>
      <c r="CC816" s="110"/>
      <c r="CD816" s="110"/>
      <c r="CE816" s="110"/>
      <c r="CF816" s="110"/>
      <c r="CG816" s="110"/>
      <c r="CH816" s="110"/>
      <c r="CI816" s="110"/>
      <c r="CJ816" s="110"/>
      <c r="CK816" s="110"/>
      <c r="CL816" s="110"/>
      <c r="CM816" s="110"/>
      <c r="CN816" s="110"/>
      <c r="CO816" s="110"/>
      <c r="CP816" s="110"/>
      <c r="CQ816" s="110"/>
      <c r="CR816" s="110"/>
      <c r="CS816" s="110"/>
      <c r="CT816" s="110"/>
      <c r="CU816" s="110"/>
      <c r="CV816" s="110"/>
      <c r="CW816" s="110"/>
    </row>
    <row r="817" spans="1:101" x14ac:dyDescent="0.25">
      <c r="A817" s="110"/>
      <c r="B817" s="110"/>
      <c r="C817" s="110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0"/>
      <c r="AC817" s="110"/>
      <c r="AD817" s="110"/>
      <c r="AE817" s="110"/>
      <c r="AF817" s="110"/>
      <c r="AG817" s="110"/>
      <c r="AH817" s="110"/>
      <c r="AI817" s="110"/>
      <c r="AJ817" s="110"/>
      <c r="AK817" s="110"/>
      <c r="AL817" s="110"/>
      <c r="AM817" s="110"/>
      <c r="AN817" s="110"/>
      <c r="AO817" s="110"/>
      <c r="AP817" s="110"/>
      <c r="AQ817" s="110"/>
      <c r="AR817" s="110"/>
      <c r="AS817" s="110"/>
      <c r="AT817" s="110"/>
      <c r="AU817" s="110"/>
      <c r="AV817" s="110"/>
      <c r="AW817" s="110"/>
      <c r="AX817" s="110"/>
      <c r="AY817" s="110"/>
      <c r="AZ817" s="110"/>
      <c r="BA817" s="110"/>
      <c r="BB817" s="110"/>
      <c r="BC817" s="110"/>
      <c r="BD817" s="110"/>
      <c r="BE817" s="110"/>
      <c r="BF817" s="110"/>
      <c r="BG817" s="110"/>
      <c r="BH817" s="110"/>
      <c r="BI817" s="110"/>
      <c r="BJ817" s="110"/>
      <c r="BK817" s="110"/>
      <c r="BL817" s="110"/>
      <c r="BM817" s="110"/>
      <c r="BN817" s="110"/>
      <c r="BO817" s="110"/>
      <c r="BP817" s="110"/>
      <c r="BQ817" s="110"/>
      <c r="BR817" s="110"/>
      <c r="BS817" s="110"/>
      <c r="BT817" s="110"/>
      <c r="BU817" s="110"/>
      <c r="BV817" s="110"/>
      <c r="BW817" s="110"/>
      <c r="BX817" s="110"/>
      <c r="BY817" s="110"/>
      <c r="BZ817" s="110"/>
      <c r="CA817" s="110"/>
      <c r="CB817" s="110"/>
      <c r="CC817" s="110"/>
      <c r="CD817" s="110"/>
      <c r="CE817" s="110"/>
      <c r="CF817" s="110"/>
      <c r="CG817" s="110"/>
      <c r="CH817" s="110"/>
      <c r="CI817" s="110"/>
      <c r="CJ817" s="110"/>
      <c r="CK817" s="110"/>
      <c r="CL817" s="110"/>
      <c r="CM817" s="110"/>
      <c r="CN817" s="110"/>
      <c r="CO817" s="110"/>
      <c r="CP817" s="110"/>
      <c r="CQ817" s="110"/>
      <c r="CR817" s="110"/>
      <c r="CS817" s="110"/>
      <c r="CT817" s="110"/>
      <c r="CU817" s="110"/>
      <c r="CV817" s="110"/>
      <c r="CW817" s="110"/>
    </row>
    <row r="818" spans="1:101" x14ac:dyDescent="0.25">
      <c r="A818" s="110"/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  <c r="AA818" s="110"/>
      <c r="AB818" s="110"/>
      <c r="AC818" s="110"/>
      <c r="AD818" s="110"/>
      <c r="AE818" s="110"/>
      <c r="AF818" s="110"/>
      <c r="AG818" s="110"/>
      <c r="AH818" s="110"/>
      <c r="AI818" s="110"/>
      <c r="AJ818" s="110"/>
      <c r="AK818" s="110"/>
      <c r="AL818" s="110"/>
      <c r="AM818" s="110"/>
      <c r="AN818" s="110"/>
      <c r="AO818" s="110"/>
      <c r="AP818" s="110"/>
      <c r="AQ818" s="110"/>
      <c r="AR818" s="110"/>
      <c r="AS818" s="110"/>
      <c r="AT818" s="110"/>
      <c r="AU818" s="110"/>
      <c r="AV818" s="110"/>
      <c r="AW818" s="110"/>
      <c r="AX818" s="110"/>
      <c r="AY818" s="110"/>
      <c r="AZ818" s="110"/>
      <c r="BA818" s="110"/>
      <c r="BB818" s="110"/>
      <c r="BC818" s="110"/>
      <c r="BD818" s="110"/>
      <c r="BE818" s="110"/>
      <c r="BF818" s="110"/>
      <c r="BG818" s="110"/>
      <c r="BH818" s="110"/>
      <c r="BI818" s="110"/>
      <c r="BJ818" s="110"/>
      <c r="BK818" s="110"/>
      <c r="BL818" s="110"/>
      <c r="BM818" s="110"/>
      <c r="BN818" s="110"/>
      <c r="BO818" s="110"/>
      <c r="BP818" s="110"/>
      <c r="BQ818" s="110"/>
      <c r="BR818" s="110"/>
      <c r="BS818" s="110"/>
      <c r="BT818" s="110"/>
      <c r="BU818" s="110"/>
      <c r="BV818" s="110"/>
      <c r="BW818" s="110"/>
      <c r="BX818" s="110"/>
      <c r="BY818" s="110"/>
      <c r="BZ818" s="110"/>
      <c r="CA818" s="110"/>
      <c r="CB818" s="110"/>
      <c r="CC818" s="110"/>
      <c r="CD818" s="110"/>
      <c r="CE818" s="110"/>
      <c r="CF818" s="110"/>
      <c r="CG818" s="110"/>
      <c r="CH818" s="110"/>
      <c r="CI818" s="110"/>
      <c r="CJ818" s="110"/>
      <c r="CK818" s="110"/>
      <c r="CL818" s="110"/>
      <c r="CM818" s="110"/>
      <c r="CN818" s="110"/>
      <c r="CO818" s="110"/>
      <c r="CP818" s="110"/>
      <c r="CQ818" s="110"/>
      <c r="CR818" s="110"/>
      <c r="CS818" s="110"/>
      <c r="CT818" s="110"/>
      <c r="CU818" s="110"/>
      <c r="CV818" s="110"/>
      <c r="CW818" s="110"/>
    </row>
    <row r="819" spans="1:101" x14ac:dyDescent="0.25">
      <c r="A819" s="110"/>
      <c r="B819" s="110"/>
      <c r="C819" s="110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  <c r="AA819" s="110"/>
      <c r="AB819" s="110"/>
      <c r="AC819" s="110"/>
      <c r="AD819" s="110"/>
      <c r="AE819" s="110"/>
      <c r="AF819" s="110"/>
      <c r="AG819" s="110"/>
      <c r="AH819" s="110"/>
      <c r="AI819" s="110"/>
      <c r="AJ819" s="110"/>
      <c r="AK819" s="110"/>
      <c r="AL819" s="110"/>
      <c r="AM819" s="110"/>
      <c r="AN819" s="110"/>
      <c r="AO819" s="110"/>
      <c r="AP819" s="110"/>
      <c r="AQ819" s="110"/>
      <c r="AR819" s="110"/>
      <c r="AS819" s="110"/>
      <c r="AT819" s="110"/>
      <c r="AU819" s="110"/>
      <c r="AV819" s="110"/>
      <c r="AW819" s="110"/>
      <c r="AX819" s="110"/>
      <c r="AY819" s="110"/>
      <c r="AZ819" s="110"/>
      <c r="BA819" s="110"/>
      <c r="BB819" s="110"/>
      <c r="BC819" s="110"/>
      <c r="BD819" s="110"/>
      <c r="BE819" s="110"/>
      <c r="BF819" s="110"/>
      <c r="BG819" s="110"/>
      <c r="BH819" s="110"/>
      <c r="BI819" s="110"/>
      <c r="BJ819" s="110"/>
      <c r="BK819" s="110"/>
      <c r="BL819" s="110"/>
      <c r="BM819" s="110"/>
      <c r="BN819" s="110"/>
      <c r="BO819" s="110"/>
      <c r="BP819" s="110"/>
      <c r="BQ819" s="110"/>
      <c r="BR819" s="110"/>
      <c r="BS819" s="110"/>
      <c r="BT819" s="110"/>
      <c r="BU819" s="110"/>
      <c r="BV819" s="110"/>
      <c r="BW819" s="110"/>
      <c r="BX819" s="110"/>
      <c r="BY819" s="110"/>
      <c r="BZ819" s="110"/>
      <c r="CA819" s="110"/>
      <c r="CB819" s="110"/>
      <c r="CC819" s="110"/>
      <c r="CD819" s="110"/>
      <c r="CE819" s="110"/>
      <c r="CF819" s="110"/>
      <c r="CG819" s="110"/>
      <c r="CH819" s="110"/>
      <c r="CI819" s="110"/>
      <c r="CJ819" s="110"/>
      <c r="CK819" s="110"/>
      <c r="CL819" s="110"/>
      <c r="CM819" s="110"/>
      <c r="CN819" s="110"/>
      <c r="CO819" s="110"/>
      <c r="CP819" s="110"/>
      <c r="CQ819" s="110"/>
      <c r="CR819" s="110"/>
      <c r="CS819" s="110"/>
      <c r="CT819" s="110"/>
      <c r="CU819" s="110"/>
      <c r="CV819" s="110"/>
      <c r="CW819" s="110"/>
    </row>
    <row r="820" spans="1:101" x14ac:dyDescent="0.25">
      <c r="A820" s="110"/>
      <c r="B820" s="110"/>
      <c r="C820" s="110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  <c r="AA820" s="110"/>
      <c r="AB820" s="110"/>
      <c r="AC820" s="110"/>
      <c r="AD820" s="110"/>
      <c r="AE820" s="110"/>
      <c r="AF820" s="110"/>
      <c r="AG820" s="110"/>
      <c r="AH820" s="110"/>
      <c r="AI820" s="110"/>
      <c r="AJ820" s="110"/>
      <c r="AK820" s="110"/>
      <c r="AL820" s="110"/>
      <c r="AM820" s="110"/>
      <c r="AN820" s="110"/>
      <c r="AO820" s="110"/>
      <c r="AP820" s="110"/>
      <c r="AQ820" s="110"/>
      <c r="AR820" s="110"/>
      <c r="AS820" s="110"/>
      <c r="AT820" s="110"/>
      <c r="AU820" s="110"/>
      <c r="AV820" s="110"/>
      <c r="AW820" s="110"/>
      <c r="AX820" s="110"/>
      <c r="AY820" s="110"/>
      <c r="AZ820" s="110"/>
      <c r="BA820" s="110"/>
      <c r="BB820" s="110"/>
      <c r="BC820" s="110"/>
      <c r="BD820" s="110"/>
      <c r="BE820" s="110"/>
      <c r="BF820" s="110"/>
      <c r="BG820" s="110"/>
      <c r="BH820" s="110"/>
      <c r="BI820" s="110"/>
      <c r="BJ820" s="110"/>
      <c r="BK820" s="110"/>
      <c r="BL820" s="110"/>
      <c r="BM820" s="110"/>
      <c r="BN820" s="110"/>
      <c r="BO820" s="110"/>
      <c r="BP820" s="110"/>
      <c r="BQ820" s="110"/>
      <c r="BR820" s="110"/>
      <c r="BS820" s="110"/>
      <c r="BT820" s="110"/>
      <c r="BU820" s="110"/>
      <c r="BV820" s="110"/>
      <c r="BW820" s="110"/>
      <c r="BX820" s="110"/>
      <c r="BY820" s="110"/>
      <c r="BZ820" s="110"/>
      <c r="CA820" s="110"/>
      <c r="CB820" s="110"/>
      <c r="CC820" s="110"/>
      <c r="CD820" s="110"/>
      <c r="CE820" s="110"/>
      <c r="CF820" s="110"/>
      <c r="CG820" s="110"/>
      <c r="CH820" s="110"/>
      <c r="CI820" s="110"/>
      <c r="CJ820" s="110"/>
      <c r="CK820" s="110"/>
      <c r="CL820" s="110"/>
      <c r="CM820" s="110"/>
      <c r="CN820" s="110"/>
      <c r="CO820" s="110"/>
      <c r="CP820" s="110"/>
      <c r="CQ820" s="110"/>
      <c r="CR820" s="110"/>
      <c r="CS820" s="110"/>
      <c r="CT820" s="110"/>
      <c r="CU820" s="110"/>
      <c r="CV820" s="110"/>
      <c r="CW820" s="110"/>
    </row>
    <row r="821" spans="1:101" x14ac:dyDescent="0.25">
      <c r="A821" s="110"/>
      <c r="B821" s="110"/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  <c r="AA821" s="110"/>
      <c r="AB821" s="110"/>
      <c r="AC821" s="110"/>
      <c r="AD821" s="110"/>
      <c r="AE821" s="110"/>
      <c r="AF821" s="110"/>
      <c r="AG821" s="110"/>
      <c r="AH821" s="110"/>
      <c r="AI821" s="110"/>
      <c r="AJ821" s="110"/>
      <c r="AK821" s="110"/>
      <c r="AL821" s="110"/>
      <c r="AM821" s="110"/>
      <c r="AN821" s="110"/>
      <c r="AO821" s="110"/>
      <c r="AP821" s="110"/>
      <c r="AQ821" s="110"/>
      <c r="AR821" s="110"/>
      <c r="AS821" s="110"/>
      <c r="AT821" s="110"/>
      <c r="AU821" s="110"/>
      <c r="AV821" s="110"/>
      <c r="AW821" s="110"/>
      <c r="AX821" s="110"/>
      <c r="AY821" s="110"/>
      <c r="AZ821" s="110"/>
      <c r="BA821" s="110"/>
      <c r="BB821" s="110"/>
      <c r="BC821" s="110"/>
      <c r="BD821" s="110"/>
      <c r="BE821" s="110"/>
      <c r="BF821" s="110"/>
      <c r="BG821" s="110"/>
      <c r="BH821" s="110"/>
      <c r="BI821" s="110"/>
      <c r="BJ821" s="110"/>
      <c r="BK821" s="110"/>
      <c r="BL821" s="110"/>
      <c r="BM821" s="110"/>
      <c r="BN821" s="110"/>
      <c r="BO821" s="110"/>
      <c r="BP821" s="110"/>
      <c r="BQ821" s="110"/>
      <c r="BR821" s="110"/>
      <c r="BS821" s="110"/>
      <c r="BT821" s="110"/>
      <c r="BU821" s="110"/>
      <c r="BV821" s="110"/>
      <c r="BW821" s="110"/>
      <c r="BX821" s="110"/>
      <c r="BY821" s="110"/>
      <c r="BZ821" s="110"/>
      <c r="CA821" s="110"/>
      <c r="CB821" s="110"/>
      <c r="CC821" s="110"/>
      <c r="CD821" s="110"/>
      <c r="CE821" s="110"/>
      <c r="CF821" s="110"/>
      <c r="CG821" s="110"/>
      <c r="CH821" s="110"/>
      <c r="CI821" s="110"/>
      <c r="CJ821" s="110"/>
      <c r="CK821" s="110"/>
      <c r="CL821" s="110"/>
      <c r="CM821" s="110"/>
      <c r="CN821" s="110"/>
      <c r="CO821" s="110"/>
      <c r="CP821" s="110"/>
      <c r="CQ821" s="110"/>
      <c r="CR821" s="110"/>
      <c r="CS821" s="110"/>
      <c r="CT821" s="110"/>
      <c r="CU821" s="110"/>
      <c r="CV821" s="110"/>
      <c r="CW821" s="110"/>
    </row>
    <row r="822" spans="1:101" x14ac:dyDescent="0.25">
      <c r="A822" s="110"/>
      <c r="B822" s="110"/>
      <c r="C822" s="110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  <c r="AA822" s="110"/>
      <c r="AB822" s="110"/>
      <c r="AC822" s="110"/>
      <c r="AD822" s="110"/>
      <c r="AE822" s="110"/>
      <c r="AF822" s="110"/>
      <c r="AG822" s="110"/>
      <c r="AH822" s="110"/>
      <c r="AI822" s="110"/>
      <c r="AJ822" s="110"/>
      <c r="AK822" s="110"/>
      <c r="AL822" s="110"/>
      <c r="AM822" s="110"/>
      <c r="AN822" s="110"/>
      <c r="AO822" s="110"/>
      <c r="AP822" s="110"/>
      <c r="AQ822" s="110"/>
      <c r="AR822" s="110"/>
      <c r="AS822" s="110"/>
      <c r="AT822" s="110"/>
      <c r="AU822" s="110"/>
      <c r="AV822" s="110"/>
      <c r="AW822" s="110"/>
      <c r="AX822" s="110"/>
      <c r="AY822" s="110"/>
      <c r="AZ822" s="110"/>
      <c r="BA822" s="110"/>
      <c r="BB822" s="110"/>
      <c r="BC822" s="110"/>
      <c r="BD822" s="110"/>
      <c r="BE822" s="110"/>
      <c r="BF822" s="110"/>
      <c r="BG822" s="110"/>
      <c r="BH822" s="110"/>
      <c r="BI822" s="110"/>
      <c r="BJ822" s="110"/>
      <c r="BK822" s="110"/>
      <c r="BL822" s="110"/>
      <c r="BM822" s="110"/>
      <c r="BN822" s="110"/>
      <c r="BO822" s="110"/>
      <c r="BP822" s="110"/>
      <c r="BQ822" s="110"/>
      <c r="BR822" s="110"/>
      <c r="BS822" s="110"/>
      <c r="BT822" s="110"/>
      <c r="BU822" s="110"/>
      <c r="BV822" s="110"/>
      <c r="BW822" s="110"/>
      <c r="BX822" s="110"/>
      <c r="BY822" s="110"/>
      <c r="BZ822" s="110"/>
      <c r="CA822" s="110"/>
      <c r="CB822" s="110"/>
      <c r="CC822" s="110"/>
      <c r="CD822" s="110"/>
      <c r="CE822" s="110"/>
      <c r="CF822" s="110"/>
      <c r="CG822" s="110"/>
      <c r="CH822" s="110"/>
      <c r="CI822" s="110"/>
      <c r="CJ822" s="110"/>
      <c r="CK822" s="110"/>
      <c r="CL822" s="110"/>
      <c r="CM822" s="110"/>
      <c r="CN822" s="110"/>
      <c r="CO822" s="110"/>
      <c r="CP822" s="110"/>
      <c r="CQ822" s="110"/>
      <c r="CR822" s="110"/>
      <c r="CS822" s="110"/>
      <c r="CT822" s="110"/>
      <c r="CU822" s="110"/>
      <c r="CV822" s="110"/>
      <c r="CW822" s="110"/>
    </row>
    <row r="823" spans="1:101" x14ac:dyDescent="0.25">
      <c r="A823" s="110"/>
      <c r="B823" s="110"/>
      <c r="C823" s="110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  <c r="AA823" s="110"/>
      <c r="AB823" s="110"/>
      <c r="AC823" s="110"/>
      <c r="AD823" s="110"/>
      <c r="AE823" s="110"/>
      <c r="AF823" s="110"/>
      <c r="AG823" s="110"/>
      <c r="AH823" s="110"/>
      <c r="AI823" s="110"/>
      <c r="AJ823" s="110"/>
      <c r="AK823" s="110"/>
      <c r="AL823" s="110"/>
      <c r="AM823" s="110"/>
      <c r="AN823" s="110"/>
      <c r="AO823" s="110"/>
      <c r="AP823" s="110"/>
      <c r="AQ823" s="110"/>
      <c r="AR823" s="110"/>
      <c r="AS823" s="110"/>
      <c r="AT823" s="110"/>
      <c r="AU823" s="110"/>
      <c r="AV823" s="110"/>
      <c r="AW823" s="110"/>
      <c r="AX823" s="110"/>
      <c r="AY823" s="110"/>
      <c r="AZ823" s="110"/>
      <c r="BA823" s="110"/>
      <c r="BB823" s="110"/>
      <c r="BC823" s="110"/>
      <c r="BD823" s="110"/>
      <c r="BE823" s="110"/>
      <c r="BF823" s="110"/>
      <c r="BG823" s="110"/>
      <c r="BH823" s="110"/>
      <c r="BI823" s="110"/>
      <c r="BJ823" s="110"/>
      <c r="BK823" s="110"/>
      <c r="BL823" s="110"/>
      <c r="BM823" s="110"/>
      <c r="BN823" s="110"/>
      <c r="BO823" s="110"/>
      <c r="BP823" s="110"/>
      <c r="BQ823" s="110"/>
      <c r="BR823" s="110"/>
      <c r="BS823" s="110"/>
      <c r="BT823" s="110"/>
      <c r="BU823" s="110"/>
      <c r="BV823" s="110"/>
      <c r="BW823" s="110"/>
      <c r="BX823" s="110"/>
      <c r="BY823" s="110"/>
      <c r="BZ823" s="110"/>
      <c r="CA823" s="110"/>
      <c r="CB823" s="110"/>
      <c r="CC823" s="110"/>
      <c r="CD823" s="110"/>
      <c r="CE823" s="110"/>
      <c r="CF823" s="110"/>
      <c r="CG823" s="110"/>
      <c r="CH823" s="110"/>
      <c r="CI823" s="110"/>
      <c r="CJ823" s="110"/>
      <c r="CK823" s="110"/>
      <c r="CL823" s="110"/>
      <c r="CM823" s="110"/>
      <c r="CN823" s="110"/>
      <c r="CO823" s="110"/>
      <c r="CP823" s="110"/>
      <c r="CQ823" s="110"/>
      <c r="CR823" s="110"/>
      <c r="CS823" s="110"/>
      <c r="CT823" s="110"/>
      <c r="CU823" s="110"/>
      <c r="CV823" s="110"/>
      <c r="CW823" s="110"/>
    </row>
    <row r="824" spans="1:101" x14ac:dyDescent="0.25">
      <c r="A824" s="110"/>
      <c r="B824" s="110"/>
      <c r="C824" s="110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  <c r="AA824" s="110"/>
      <c r="AB824" s="110"/>
      <c r="AC824" s="110"/>
      <c r="AD824" s="110"/>
      <c r="AE824" s="110"/>
      <c r="AF824" s="110"/>
      <c r="AG824" s="110"/>
      <c r="AH824" s="110"/>
      <c r="AI824" s="110"/>
      <c r="AJ824" s="110"/>
      <c r="AK824" s="110"/>
      <c r="AL824" s="110"/>
      <c r="AM824" s="110"/>
      <c r="AN824" s="110"/>
      <c r="AO824" s="110"/>
      <c r="AP824" s="110"/>
      <c r="AQ824" s="110"/>
      <c r="AR824" s="110"/>
      <c r="AS824" s="110"/>
      <c r="AT824" s="110"/>
      <c r="AU824" s="110"/>
      <c r="AV824" s="110"/>
      <c r="AW824" s="110"/>
      <c r="AX824" s="110"/>
      <c r="AY824" s="110"/>
      <c r="AZ824" s="110"/>
      <c r="BA824" s="110"/>
      <c r="BB824" s="110"/>
      <c r="BC824" s="110"/>
      <c r="BD824" s="110"/>
      <c r="BE824" s="110"/>
      <c r="BF824" s="110"/>
      <c r="BG824" s="110"/>
      <c r="BH824" s="110"/>
      <c r="BI824" s="110"/>
      <c r="BJ824" s="110"/>
      <c r="BK824" s="110"/>
      <c r="BL824" s="110"/>
      <c r="BM824" s="110"/>
      <c r="BN824" s="110"/>
      <c r="BO824" s="110"/>
      <c r="BP824" s="110"/>
      <c r="BQ824" s="110"/>
      <c r="BR824" s="110"/>
      <c r="BS824" s="110"/>
      <c r="BT824" s="110"/>
      <c r="BU824" s="110"/>
      <c r="BV824" s="110"/>
      <c r="BW824" s="110"/>
      <c r="BX824" s="110"/>
      <c r="BY824" s="110"/>
      <c r="BZ824" s="110"/>
      <c r="CA824" s="110"/>
      <c r="CB824" s="110"/>
      <c r="CC824" s="110"/>
      <c r="CD824" s="110"/>
      <c r="CE824" s="110"/>
      <c r="CF824" s="110"/>
      <c r="CG824" s="110"/>
      <c r="CH824" s="110"/>
      <c r="CI824" s="110"/>
      <c r="CJ824" s="110"/>
      <c r="CK824" s="110"/>
      <c r="CL824" s="110"/>
      <c r="CM824" s="110"/>
      <c r="CN824" s="110"/>
      <c r="CO824" s="110"/>
      <c r="CP824" s="110"/>
      <c r="CQ824" s="110"/>
      <c r="CR824" s="110"/>
      <c r="CS824" s="110"/>
      <c r="CT824" s="110"/>
      <c r="CU824" s="110"/>
      <c r="CV824" s="110"/>
      <c r="CW824" s="110"/>
    </row>
    <row r="825" spans="1:101" x14ac:dyDescent="0.25">
      <c r="A825" s="110"/>
      <c r="B825" s="110"/>
      <c r="C825" s="110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0"/>
      <c r="AC825" s="110"/>
      <c r="AD825" s="110"/>
      <c r="AE825" s="110"/>
      <c r="AF825" s="110"/>
      <c r="AG825" s="110"/>
      <c r="AH825" s="110"/>
      <c r="AI825" s="110"/>
      <c r="AJ825" s="110"/>
      <c r="AK825" s="110"/>
      <c r="AL825" s="110"/>
      <c r="AM825" s="110"/>
      <c r="AN825" s="110"/>
      <c r="AO825" s="110"/>
      <c r="AP825" s="110"/>
      <c r="AQ825" s="110"/>
      <c r="AR825" s="110"/>
      <c r="AS825" s="110"/>
      <c r="AT825" s="110"/>
      <c r="AU825" s="110"/>
      <c r="AV825" s="110"/>
      <c r="AW825" s="110"/>
      <c r="AX825" s="110"/>
      <c r="AY825" s="110"/>
      <c r="AZ825" s="110"/>
      <c r="BA825" s="110"/>
      <c r="BB825" s="110"/>
      <c r="BC825" s="110"/>
      <c r="BD825" s="110"/>
      <c r="BE825" s="110"/>
      <c r="BF825" s="110"/>
      <c r="BG825" s="110"/>
      <c r="BH825" s="110"/>
      <c r="BI825" s="110"/>
      <c r="BJ825" s="110"/>
      <c r="BK825" s="110"/>
      <c r="BL825" s="110"/>
      <c r="BM825" s="110"/>
      <c r="BN825" s="110"/>
      <c r="BO825" s="110"/>
      <c r="BP825" s="110"/>
      <c r="BQ825" s="110"/>
      <c r="BR825" s="110"/>
      <c r="BS825" s="110"/>
      <c r="BT825" s="110"/>
      <c r="BU825" s="110"/>
      <c r="BV825" s="110"/>
      <c r="BW825" s="110"/>
      <c r="BX825" s="110"/>
      <c r="BY825" s="110"/>
      <c r="BZ825" s="110"/>
      <c r="CA825" s="110"/>
      <c r="CB825" s="110"/>
      <c r="CC825" s="110"/>
      <c r="CD825" s="110"/>
      <c r="CE825" s="110"/>
      <c r="CF825" s="110"/>
      <c r="CG825" s="110"/>
      <c r="CH825" s="110"/>
      <c r="CI825" s="110"/>
      <c r="CJ825" s="110"/>
      <c r="CK825" s="110"/>
      <c r="CL825" s="110"/>
      <c r="CM825" s="110"/>
      <c r="CN825" s="110"/>
      <c r="CO825" s="110"/>
      <c r="CP825" s="110"/>
      <c r="CQ825" s="110"/>
      <c r="CR825" s="110"/>
      <c r="CS825" s="110"/>
      <c r="CT825" s="110"/>
      <c r="CU825" s="110"/>
      <c r="CV825" s="110"/>
      <c r="CW825" s="110"/>
    </row>
    <row r="826" spans="1:101" x14ac:dyDescent="0.25">
      <c r="A826" s="110"/>
      <c r="B826" s="110"/>
      <c r="C826" s="110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  <c r="AA826" s="110"/>
      <c r="AB826" s="110"/>
      <c r="AC826" s="110"/>
      <c r="AD826" s="110"/>
      <c r="AE826" s="110"/>
      <c r="AF826" s="110"/>
      <c r="AG826" s="110"/>
      <c r="AH826" s="110"/>
      <c r="AI826" s="110"/>
      <c r="AJ826" s="110"/>
      <c r="AK826" s="110"/>
      <c r="AL826" s="110"/>
      <c r="AM826" s="110"/>
      <c r="AN826" s="110"/>
      <c r="AO826" s="110"/>
      <c r="AP826" s="110"/>
      <c r="AQ826" s="110"/>
      <c r="AR826" s="110"/>
      <c r="AS826" s="110"/>
      <c r="AT826" s="110"/>
      <c r="AU826" s="110"/>
      <c r="AV826" s="110"/>
      <c r="AW826" s="110"/>
      <c r="AX826" s="110"/>
      <c r="AY826" s="110"/>
      <c r="AZ826" s="110"/>
      <c r="BA826" s="110"/>
      <c r="BB826" s="110"/>
      <c r="BC826" s="110"/>
      <c r="BD826" s="110"/>
      <c r="BE826" s="110"/>
      <c r="BF826" s="110"/>
      <c r="BG826" s="110"/>
      <c r="BH826" s="110"/>
      <c r="BI826" s="110"/>
      <c r="BJ826" s="110"/>
      <c r="BK826" s="110"/>
      <c r="BL826" s="110"/>
      <c r="BM826" s="110"/>
      <c r="BN826" s="110"/>
      <c r="BO826" s="110"/>
      <c r="BP826" s="110"/>
      <c r="BQ826" s="110"/>
      <c r="BR826" s="110"/>
      <c r="BS826" s="110"/>
      <c r="BT826" s="110"/>
      <c r="BU826" s="110"/>
      <c r="BV826" s="110"/>
      <c r="BW826" s="110"/>
      <c r="BX826" s="110"/>
      <c r="BY826" s="110"/>
      <c r="BZ826" s="110"/>
      <c r="CA826" s="110"/>
      <c r="CB826" s="110"/>
      <c r="CC826" s="110"/>
      <c r="CD826" s="110"/>
      <c r="CE826" s="110"/>
      <c r="CF826" s="110"/>
      <c r="CG826" s="110"/>
      <c r="CH826" s="110"/>
      <c r="CI826" s="110"/>
      <c r="CJ826" s="110"/>
      <c r="CK826" s="110"/>
      <c r="CL826" s="110"/>
      <c r="CM826" s="110"/>
      <c r="CN826" s="110"/>
      <c r="CO826" s="110"/>
      <c r="CP826" s="110"/>
      <c r="CQ826" s="110"/>
      <c r="CR826" s="110"/>
      <c r="CS826" s="110"/>
      <c r="CT826" s="110"/>
      <c r="CU826" s="110"/>
      <c r="CV826" s="110"/>
      <c r="CW826" s="110"/>
    </row>
    <row r="827" spans="1:101" x14ac:dyDescent="0.25">
      <c r="A827" s="110"/>
      <c r="B827" s="110"/>
      <c r="C827" s="110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0"/>
      <c r="AC827" s="110"/>
      <c r="AD827" s="110"/>
      <c r="AE827" s="110"/>
      <c r="AF827" s="110"/>
      <c r="AG827" s="110"/>
      <c r="AH827" s="110"/>
      <c r="AI827" s="110"/>
      <c r="AJ827" s="110"/>
      <c r="AK827" s="110"/>
      <c r="AL827" s="110"/>
      <c r="AM827" s="110"/>
      <c r="AN827" s="110"/>
      <c r="AO827" s="110"/>
      <c r="AP827" s="110"/>
      <c r="AQ827" s="110"/>
      <c r="AR827" s="110"/>
      <c r="AS827" s="110"/>
      <c r="AT827" s="110"/>
      <c r="AU827" s="110"/>
      <c r="AV827" s="110"/>
      <c r="AW827" s="110"/>
      <c r="AX827" s="110"/>
      <c r="AY827" s="110"/>
      <c r="AZ827" s="110"/>
      <c r="BA827" s="110"/>
      <c r="BB827" s="110"/>
      <c r="BC827" s="110"/>
      <c r="BD827" s="110"/>
      <c r="BE827" s="110"/>
      <c r="BF827" s="110"/>
      <c r="BG827" s="110"/>
      <c r="BH827" s="110"/>
      <c r="BI827" s="110"/>
      <c r="BJ827" s="110"/>
      <c r="BK827" s="110"/>
      <c r="BL827" s="110"/>
      <c r="BM827" s="110"/>
      <c r="BN827" s="110"/>
      <c r="BO827" s="110"/>
      <c r="BP827" s="110"/>
      <c r="BQ827" s="110"/>
      <c r="BR827" s="110"/>
      <c r="BS827" s="110"/>
      <c r="BT827" s="110"/>
      <c r="BU827" s="110"/>
      <c r="BV827" s="110"/>
      <c r="BW827" s="110"/>
      <c r="BX827" s="110"/>
      <c r="BY827" s="110"/>
      <c r="BZ827" s="110"/>
      <c r="CA827" s="110"/>
      <c r="CB827" s="110"/>
      <c r="CC827" s="110"/>
      <c r="CD827" s="110"/>
      <c r="CE827" s="110"/>
      <c r="CF827" s="110"/>
      <c r="CG827" s="110"/>
      <c r="CH827" s="110"/>
      <c r="CI827" s="110"/>
      <c r="CJ827" s="110"/>
      <c r="CK827" s="110"/>
      <c r="CL827" s="110"/>
      <c r="CM827" s="110"/>
      <c r="CN827" s="110"/>
      <c r="CO827" s="110"/>
      <c r="CP827" s="110"/>
      <c r="CQ827" s="110"/>
      <c r="CR827" s="110"/>
      <c r="CS827" s="110"/>
      <c r="CT827" s="110"/>
      <c r="CU827" s="110"/>
      <c r="CV827" s="110"/>
      <c r="CW827" s="110"/>
    </row>
    <row r="828" spans="1:101" x14ac:dyDescent="0.25">
      <c r="A828" s="110"/>
      <c r="B828" s="110"/>
      <c r="C828" s="110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  <c r="AA828" s="110"/>
      <c r="AB828" s="110"/>
      <c r="AC828" s="110"/>
      <c r="AD828" s="110"/>
      <c r="AE828" s="110"/>
      <c r="AF828" s="110"/>
      <c r="AG828" s="110"/>
      <c r="AH828" s="110"/>
      <c r="AI828" s="110"/>
      <c r="AJ828" s="110"/>
      <c r="AK828" s="110"/>
      <c r="AL828" s="110"/>
      <c r="AM828" s="110"/>
      <c r="AN828" s="110"/>
      <c r="AO828" s="110"/>
      <c r="AP828" s="110"/>
      <c r="AQ828" s="110"/>
      <c r="AR828" s="110"/>
      <c r="AS828" s="110"/>
      <c r="AT828" s="110"/>
      <c r="AU828" s="110"/>
      <c r="AV828" s="110"/>
      <c r="AW828" s="110"/>
      <c r="AX828" s="110"/>
      <c r="AY828" s="110"/>
      <c r="AZ828" s="110"/>
      <c r="BA828" s="110"/>
      <c r="BB828" s="110"/>
      <c r="BC828" s="110"/>
      <c r="BD828" s="110"/>
      <c r="BE828" s="110"/>
      <c r="BF828" s="110"/>
      <c r="BG828" s="110"/>
      <c r="BH828" s="110"/>
      <c r="BI828" s="110"/>
      <c r="BJ828" s="110"/>
      <c r="BK828" s="110"/>
      <c r="BL828" s="110"/>
      <c r="BM828" s="110"/>
      <c r="BN828" s="110"/>
      <c r="BO828" s="110"/>
      <c r="BP828" s="110"/>
      <c r="BQ828" s="110"/>
      <c r="BR828" s="110"/>
      <c r="BS828" s="110"/>
      <c r="BT828" s="110"/>
      <c r="BU828" s="110"/>
      <c r="BV828" s="110"/>
      <c r="BW828" s="110"/>
      <c r="BX828" s="110"/>
      <c r="BY828" s="110"/>
      <c r="BZ828" s="110"/>
      <c r="CA828" s="110"/>
      <c r="CB828" s="110"/>
      <c r="CC828" s="110"/>
      <c r="CD828" s="110"/>
      <c r="CE828" s="110"/>
      <c r="CF828" s="110"/>
      <c r="CG828" s="110"/>
      <c r="CH828" s="110"/>
      <c r="CI828" s="110"/>
      <c r="CJ828" s="110"/>
      <c r="CK828" s="110"/>
      <c r="CL828" s="110"/>
      <c r="CM828" s="110"/>
      <c r="CN828" s="110"/>
      <c r="CO828" s="110"/>
      <c r="CP828" s="110"/>
      <c r="CQ828" s="110"/>
      <c r="CR828" s="110"/>
      <c r="CS828" s="110"/>
      <c r="CT828" s="110"/>
      <c r="CU828" s="110"/>
      <c r="CV828" s="110"/>
      <c r="CW828" s="110"/>
    </row>
    <row r="829" spans="1:101" x14ac:dyDescent="0.25">
      <c r="A829" s="110"/>
      <c r="B829" s="110"/>
      <c r="C829" s="110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  <c r="AA829" s="110"/>
      <c r="AB829" s="110"/>
      <c r="AC829" s="110"/>
      <c r="AD829" s="110"/>
      <c r="AE829" s="110"/>
      <c r="AF829" s="110"/>
      <c r="AG829" s="110"/>
      <c r="AH829" s="110"/>
      <c r="AI829" s="110"/>
      <c r="AJ829" s="110"/>
      <c r="AK829" s="110"/>
      <c r="AL829" s="110"/>
      <c r="AM829" s="110"/>
      <c r="AN829" s="110"/>
      <c r="AO829" s="110"/>
      <c r="AP829" s="110"/>
      <c r="AQ829" s="110"/>
      <c r="AR829" s="110"/>
      <c r="AS829" s="110"/>
      <c r="AT829" s="110"/>
      <c r="AU829" s="110"/>
      <c r="AV829" s="110"/>
      <c r="AW829" s="110"/>
      <c r="AX829" s="110"/>
      <c r="AY829" s="110"/>
      <c r="AZ829" s="110"/>
      <c r="BA829" s="110"/>
      <c r="BB829" s="110"/>
      <c r="BC829" s="110"/>
      <c r="BD829" s="110"/>
      <c r="BE829" s="110"/>
      <c r="BF829" s="110"/>
      <c r="BG829" s="110"/>
      <c r="BH829" s="110"/>
      <c r="BI829" s="110"/>
      <c r="BJ829" s="110"/>
      <c r="BK829" s="110"/>
      <c r="BL829" s="110"/>
      <c r="BM829" s="110"/>
      <c r="BN829" s="110"/>
      <c r="BO829" s="110"/>
      <c r="BP829" s="110"/>
      <c r="BQ829" s="110"/>
      <c r="BR829" s="110"/>
      <c r="BS829" s="110"/>
      <c r="BT829" s="110"/>
      <c r="BU829" s="110"/>
      <c r="BV829" s="110"/>
      <c r="BW829" s="110"/>
      <c r="BX829" s="110"/>
      <c r="BY829" s="110"/>
      <c r="BZ829" s="110"/>
      <c r="CA829" s="110"/>
      <c r="CB829" s="110"/>
      <c r="CC829" s="110"/>
      <c r="CD829" s="110"/>
      <c r="CE829" s="110"/>
      <c r="CF829" s="110"/>
      <c r="CG829" s="110"/>
      <c r="CH829" s="110"/>
      <c r="CI829" s="110"/>
      <c r="CJ829" s="110"/>
      <c r="CK829" s="110"/>
      <c r="CL829" s="110"/>
      <c r="CM829" s="110"/>
      <c r="CN829" s="110"/>
      <c r="CO829" s="110"/>
      <c r="CP829" s="110"/>
      <c r="CQ829" s="110"/>
      <c r="CR829" s="110"/>
      <c r="CS829" s="110"/>
      <c r="CT829" s="110"/>
      <c r="CU829" s="110"/>
      <c r="CV829" s="110"/>
      <c r="CW829" s="110"/>
    </row>
    <row r="830" spans="1:101" x14ac:dyDescent="0.25">
      <c r="A830" s="110"/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  <c r="AA830" s="110"/>
      <c r="AB830" s="110"/>
      <c r="AC830" s="110"/>
      <c r="AD830" s="110"/>
      <c r="AE830" s="110"/>
      <c r="AF830" s="110"/>
      <c r="AG830" s="110"/>
      <c r="AH830" s="110"/>
      <c r="AI830" s="110"/>
      <c r="AJ830" s="110"/>
      <c r="AK830" s="110"/>
      <c r="AL830" s="110"/>
      <c r="AM830" s="110"/>
      <c r="AN830" s="110"/>
      <c r="AO830" s="110"/>
      <c r="AP830" s="110"/>
      <c r="AQ830" s="110"/>
      <c r="AR830" s="110"/>
      <c r="AS830" s="110"/>
      <c r="AT830" s="110"/>
      <c r="AU830" s="110"/>
      <c r="AV830" s="110"/>
      <c r="AW830" s="110"/>
      <c r="AX830" s="110"/>
      <c r="AY830" s="110"/>
      <c r="AZ830" s="110"/>
      <c r="BA830" s="110"/>
      <c r="BB830" s="110"/>
      <c r="BC830" s="110"/>
      <c r="BD830" s="110"/>
      <c r="BE830" s="110"/>
      <c r="BF830" s="110"/>
      <c r="BG830" s="110"/>
      <c r="BH830" s="110"/>
      <c r="BI830" s="110"/>
      <c r="BJ830" s="110"/>
      <c r="BK830" s="110"/>
      <c r="BL830" s="110"/>
      <c r="BM830" s="110"/>
      <c r="BN830" s="110"/>
      <c r="BO830" s="110"/>
      <c r="BP830" s="110"/>
      <c r="BQ830" s="110"/>
      <c r="BR830" s="110"/>
      <c r="BS830" s="110"/>
      <c r="BT830" s="110"/>
      <c r="BU830" s="110"/>
      <c r="BV830" s="110"/>
      <c r="BW830" s="110"/>
      <c r="BX830" s="110"/>
      <c r="BY830" s="110"/>
      <c r="BZ830" s="110"/>
      <c r="CA830" s="110"/>
      <c r="CB830" s="110"/>
      <c r="CC830" s="110"/>
      <c r="CD830" s="110"/>
      <c r="CE830" s="110"/>
      <c r="CF830" s="110"/>
      <c r="CG830" s="110"/>
      <c r="CH830" s="110"/>
      <c r="CI830" s="110"/>
      <c r="CJ830" s="110"/>
      <c r="CK830" s="110"/>
      <c r="CL830" s="110"/>
      <c r="CM830" s="110"/>
      <c r="CN830" s="110"/>
      <c r="CO830" s="110"/>
      <c r="CP830" s="110"/>
      <c r="CQ830" s="110"/>
      <c r="CR830" s="110"/>
      <c r="CS830" s="110"/>
      <c r="CT830" s="110"/>
      <c r="CU830" s="110"/>
      <c r="CV830" s="110"/>
      <c r="CW830" s="110"/>
    </row>
    <row r="831" spans="1:101" x14ac:dyDescent="0.25">
      <c r="A831" s="110"/>
      <c r="B831" s="110"/>
      <c r="C831" s="110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  <c r="AA831" s="110"/>
      <c r="AB831" s="110"/>
      <c r="AC831" s="110"/>
      <c r="AD831" s="110"/>
      <c r="AE831" s="110"/>
      <c r="AF831" s="110"/>
      <c r="AG831" s="110"/>
      <c r="AH831" s="110"/>
      <c r="AI831" s="110"/>
      <c r="AJ831" s="110"/>
      <c r="AK831" s="110"/>
      <c r="AL831" s="110"/>
      <c r="AM831" s="110"/>
      <c r="AN831" s="110"/>
      <c r="AO831" s="110"/>
      <c r="AP831" s="110"/>
      <c r="AQ831" s="110"/>
      <c r="AR831" s="110"/>
      <c r="AS831" s="110"/>
      <c r="AT831" s="110"/>
      <c r="AU831" s="110"/>
      <c r="AV831" s="110"/>
      <c r="AW831" s="110"/>
      <c r="AX831" s="110"/>
      <c r="AY831" s="110"/>
      <c r="AZ831" s="110"/>
      <c r="BA831" s="110"/>
      <c r="BB831" s="110"/>
      <c r="BC831" s="110"/>
      <c r="BD831" s="110"/>
      <c r="BE831" s="110"/>
      <c r="BF831" s="110"/>
      <c r="BG831" s="110"/>
      <c r="BH831" s="110"/>
      <c r="BI831" s="110"/>
      <c r="BJ831" s="110"/>
      <c r="BK831" s="110"/>
      <c r="BL831" s="110"/>
      <c r="BM831" s="110"/>
      <c r="BN831" s="110"/>
      <c r="BO831" s="110"/>
      <c r="BP831" s="110"/>
      <c r="BQ831" s="110"/>
      <c r="BR831" s="110"/>
      <c r="BS831" s="110"/>
      <c r="BT831" s="110"/>
      <c r="BU831" s="110"/>
      <c r="BV831" s="110"/>
      <c r="BW831" s="110"/>
      <c r="BX831" s="110"/>
      <c r="BY831" s="110"/>
      <c r="BZ831" s="110"/>
      <c r="CA831" s="110"/>
      <c r="CB831" s="110"/>
      <c r="CC831" s="110"/>
      <c r="CD831" s="110"/>
      <c r="CE831" s="110"/>
      <c r="CF831" s="110"/>
      <c r="CG831" s="110"/>
      <c r="CH831" s="110"/>
      <c r="CI831" s="110"/>
      <c r="CJ831" s="110"/>
      <c r="CK831" s="110"/>
      <c r="CL831" s="110"/>
      <c r="CM831" s="110"/>
      <c r="CN831" s="110"/>
      <c r="CO831" s="110"/>
      <c r="CP831" s="110"/>
      <c r="CQ831" s="110"/>
      <c r="CR831" s="110"/>
      <c r="CS831" s="110"/>
      <c r="CT831" s="110"/>
      <c r="CU831" s="110"/>
      <c r="CV831" s="110"/>
      <c r="CW831" s="110"/>
    </row>
    <row r="832" spans="1:101" x14ac:dyDescent="0.25">
      <c r="A832" s="110"/>
      <c r="B832" s="110"/>
      <c r="C832" s="110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0"/>
      <c r="AC832" s="110"/>
      <c r="AD832" s="110"/>
      <c r="AE832" s="110"/>
      <c r="AF832" s="110"/>
      <c r="AG832" s="110"/>
      <c r="AH832" s="110"/>
      <c r="AI832" s="110"/>
      <c r="AJ832" s="110"/>
      <c r="AK832" s="110"/>
      <c r="AL832" s="110"/>
      <c r="AM832" s="110"/>
      <c r="AN832" s="110"/>
      <c r="AO832" s="110"/>
      <c r="AP832" s="110"/>
      <c r="AQ832" s="110"/>
      <c r="AR832" s="110"/>
      <c r="AS832" s="110"/>
      <c r="AT832" s="110"/>
      <c r="AU832" s="110"/>
      <c r="AV832" s="110"/>
      <c r="AW832" s="110"/>
      <c r="AX832" s="110"/>
      <c r="AY832" s="110"/>
      <c r="AZ832" s="110"/>
      <c r="BA832" s="110"/>
      <c r="BB832" s="110"/>
      <c r="BC832" s="110"/>
      <c r="BD832" s="110"/>
      <c r="BE832" s="110"/>
      <c r="BF832" s="110"/>
      <c r="BG832" s="110"/>
      <c r="BH832" s="110"/>
      <c r="BI832" s="110"/>
      <c r="BJ832" s="110"/>
      <c r="BK832" s="110"/>
      <c r="BL832" s="110"/>
      <c r="BM832" s="110"/>
      <c r="BN832" s="110"/>
      <c r="BO832" s="110"/>
      <c r="BP832" s="110"/>
      <c r="BQ832" s="110"/>
      <c r="BR832" s="110"/>
      <c r="BS832" s="110"/>
      <c r="BT832" s="110"/>
      <c r="BU832" s="110"/>
      <c r="BV832" s="110"/>
      <c r="BW832" s="110"/>
      <c r="BX832" s="110"/>
      <c r="BY832" s="110"/>
      <c r="BZ832" s="110"/>
      <c r="CA832" s="110"/>
      <c r="CB832" s="110"/>
      <c r="CC832" s="110"/>
      <c r="CD832" s="110"/>
      <c r="CE832" s="110"/>
      <c r="CF832" s="110"/>
      <c r="CG832" s="110"/>
      <c r="CH832" s="110"/>
      <c r="CI832" s="110"/>
      <c r="CJ832" s="110"/>
      <c r="CK832" s="110"/>
      <c r="CL832" s="110"/>
      <c r="CM832" s="110"/>
      <c r="CN832" s="110"/>
      <c r="CO832" s="110"/>
      <c r="CP832" s="110"/>
      <c r="CQ832" s="110"/>
      <c r="CR832" s="110"/>
      <c r="CS832" s="110"/>
      <c r="CT832" s="110"/>
      <c r="CU832" s="110"/>
      <c r="CV832" s="110"/>
      <c r="CW832" s="110"/>
    </row>
    <row r="833" spans="1:101" x14ac:dyDescent="0.25">
      <c r="A833" s="110"/>
      <c r="B833" s="110"/>
      <c r="C833" s="110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  <c r="AA833" s="110"/>
      <c r="AB833" s="110"/>
      <c r="AC833" s="110"/>
      <c r="AD833" s="110"/>
      <c r="AE833" s="110"/>
      <c r="AF833" s="110"/>
      <c r="AG833" s="110"/>
      <c r="AH833" s="110"/>
      <c r="AI833" s="110"/>
      <c r="AJ833" s="110"/>
      <c r="AK833" s="110"/>
      <c r="AL833" s="110"/>
      <c r="AM833" s="110"/>
      <c r="AN833" s="110"/>
      <c r="AO833" s="110"/>
      <c r="AP833" s="110"/>
      <c r="AQ833" s="110"/>
      <c r="AR833" s="110"/>
      <c r="AS833" s="110"/>
      <c r="AT833" s="110"/>
      <c r="AU833" s="110"/>
      <c r="AV833" s="110"/>
      <c r="AW833" s="110"/>
      <c r="AX833" s="110"/>
      <c r="AY833" s="110"/>
      <c r="AZ833" s="110"/>
      <c r="BA833" s="110"/>
      <c r="BB833" s="110"/>
      <c r="BC833" s="110"/>
      <c r="BD833" s="110"/>
      <c r="BE833" s="110"/>
      <c r="BF833" s="110"/>
      <c r="BG833" s="110"/>
      <c r="BH833" s="110"/>
      <c r="BI833" s="110"/>
      <c r="BJ833" s="110"/>
      <c r="BK833" s="110"/>
      <c r="BL833" s="110"/>
      <c r="BM833" s="110"/>
      <c r="BN833" s="110"/>
      <c r="BO833" s="110"/>
      <c r="BP833" s="110"/>
      <c r="BQ833" s="110"/>
      <c r="BR833" s="110"/>
      <c r="BS833" s="110"/>
      <c r="BT833" s="110"/>
      <c r="BU833" s="110"/>
      <c r="BV833" s="110"/>
      <c r="BW833" s="110"/>
      <c r="BX833" s="110"/>
      <c r="BY833" s="110"/>
      <c r="BZ833" s="110"/>
      <c r="CA833" s="110"/>
      <c r="CB833" s="110"/>
      <c r="CC833" s="110"/>
      <c r="CD833" s="110"/>
      <c r="CE833" s="110"/>
      <c r="CF833" s="110"/>
      <c r="CG833" s="110"/>
      <c r="CH833" s="110"/>
      <c r="CI833" s="110"/>
      <c r="CJ833" s="110"/>
      <c r="CK833" s="110"/>
      <c r="CL833" s="110"/>
      <c r="CM833" s="110"/>
      <c r="CN833" s="110"/>
      <c r="CO833" s="110"/>
      <c r="CP833" s="110"/>
      <c r="CQ833" s="110"/>
      <c r="CR833" s="110"/>
      <c r="CS833" s="110"/>
      <c r="CT833" s="110"/>
      <c r="CU833" s="110"/>
      <c r="CV833" s="110"/>
      <c r="CW833" s="110"/>
    </row>
    <row r="834" spans="1:101" x14ac:dyDescent="0.25">
      <c r="A834" s="110"/>
      <c r="B834" s="110"/>
      <c r="C834" s="110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0"/>
      <c r="AC834" s="110"/>
      <c r="AD834" s="110"/>
      <c r="AE834" s="110"/>
      <c r="AF834" s="110"/>
      <c r="AG834" s="110"/>
      <c r="AH834" s="110"/>
      <c r="AI834" s="110"/>
      <c r="AJ834" s="110"/>
      <c r="AK834" s="110"/>
      <c r="AL834" s="110"/>
      <c r="AM834" s="110"/>
      <c r="AN834" s="110"/>
      <c r="AO834" s="110"/>
      <c r="AP834" s="110"/>
      <c r="AQ834" s="110"/>
      <c r="AR834" s="110"/>
      <c r="AS834" s="110"/>
      <c r="AT834" s="110"/>
      <c r="AU834" s="110"/>
      <c r="AV834" s="110"/>
      <c r="AW834" s="110"/>
      <c r="AX834" s="110"/>
      <c r="AY834" s="110"/>
      <c r="AZ834" s="110"/>
      <c r="BA834" s="110"/>
      <c r="BB834" s="110"/>
      <c r="BC834" s="110"/>
      <c r="BD834" s="110"/>
      <c r="BE834" s="110"/>
      <c r="BF834" s="110"/>
      <c r="BG834" s="110"/>
      <c r="BH834" s="110"/>
      <c r="BI834" s="110"/>
      <c r="BJ834" s="110"/>
      <c r="BK834" s="110"/>
      <c r="BL834" s="110"/>
      <c r="BM834" s="110"/>
      <c r="BN834" s="110"/>
      <c r="BO834" s="110"/>
      <c r="BP834" s="110"/>
      <c r="BQ834" s="110"/>
      <c r="BR834" s="110"/>
      <c r="BS834" s="110"/>
      <c r="BT834" s="110"/>
      <c r="BU834" s="110"/>
      <c r="BV834" s="110"/>
      <c r="BW834" s="110"/>
      <c r="BX834" s="110"/>
      <c r="BY834" s="110"/>
      <c r="BZ834" s="110"/>
      <c r="CA834" s="110"/>
      <c r="CB834" s="110"/>
      <c r="CC834" s="110"/>
      <c r="CD834" s="110"/>
      <c r="CE834" s="110"/>
      <c r="CF834" s="110"/>
      <c r="CG834" s="110"/>
      <c r="CH834" s="110"/>
      <c r="CI834" s="110"/>
      <c r="CJ834" s="110"/>
      <c r="CK834" s="110"/>
      <c r="CL834" s="110"/>
      <c r="CM834" s="110"/>
      <c r="CN834" s="110"/>
      <c r="CO834" s="110"/>
      <c r="CP834" s="110"/>
      <c r="CQ834" s="110"/>
      <c r="CR834" s="110"/>
      <c r="CS834" s="110"/>
      <c r="CT834" s="110"/>
      <c r="CU834" s="110"/>
      <c r="CV834" s="110"/>
      <c r="CW834" s="110"/>
    </row>
    <row r="835" spans="1:101" x14ac:dyDescent="0.25">
      <c r="A835" s="110"/>
      <c r="B835" s="110"/>
      <c r="C835" s="110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  <c r="AA835" s="110"/>
      <c r="AB835" s="110"/>
      <c r="AC835" s="110"/>
      <c r="AD835" s="110"/>
      <c r="AE835" s="110"/>
      <c r="AF835" s="110"/>
      <c r="AG835" s="110"/>
      <c r="AH835" s="110"/>
      <c r="AI835" s="110"/>
      <c r="AJ835" s="110"/>
      <c r="AK835" s="110"/>
      <c r="AL835" s="110"/>
      <c r="AM835" s="110"/>
      <c r="AN835" s="110"/>
      <c r="AO835" s="110"/>
      <c r="AP835" s="110"/>
      <c r="AQ835" s="110"/>
      <c r="AR835" s="110"/>
      <c r="AS835" s="110"/>
      <c r="AT835" s="110"/>
      <c r="AU835" s="110"/>
      <c r="AV835" s="110"/>
      <c r="AW835" s="110"/>
      <c r="AX835" s="110"/>
      <c r="AY835" s="110"/>
      <c r="AZ835" s="110"/>
      <c r="BA835" s="110"/>
      <c r="BB835" s="110"/>
      <c r="BC835" s="110"/>
      <c r="BD835" s="110"/>
      <c r="BE835" s="110"/>
      <c r="BF835" s="110"/>
      <c r="BG835" s="110"/>
      <c r="BH835" s="110"/>
      <c r="BI835" s="110"/>
      <c r="BJ835" s="110"/>
      <c r="BK835" s="110"/>
      <c r="BL835" s="110"/>
      <c r="BM835" s="110"/>
      <c r="BN835" s="110"/>
      <c r="BO835" s="110"/>
      <c r="BP835" s="110"/>
      <c r="BQ835" s="110"/>
      <c r="BR835" s="110"/>
      <c r="BS835" s="110"/>
      <c r="BT835" s="110"/>
      <c r="BU835" s="110"/>
      <c r="BV835" s="110"/>
      <c r="BW835" s="110"/>
      <c r="BX835" s="110"/>
      <c r="BY835" s="110"/>
      <c r="BZ835" s="110"/>
      <c r="CA835" s="110"/>
      <c r="CB835" s="110"/>
      <c r="CC835" s="110"/>
      <c r="CD835" s="110"/>
      <c r="CE835" s="110"/>
      <c r="CF835" s="110"/>
      <c r="CG835" s="110"/>
      <c r="CH835" s="110"/>
      <c r="CI835" s="110"/>
      <c r="CJ835" s="110"/>
      <c r="CK835" s="110"/>
      <c r="CL835" s="110"/>
      <c r="CM835" s="110"/>
      <c r="CN835" s="110"/>
      <c r="CO835" s="110"/>
      <c r="CP835" s="110"/>
      <c r="CQ835" s="110"/>
      <c r="CR835" s="110"/>
      <c r="CS835" s="110"/>
      <c r="CT835" s="110"/>
      <c r="CU835" s="110"/>
      <c r="CV835" s="110"/>
      <c r="CW835" s="110"/>
    </row>
    <row r="836" spans="1:101" x14ac:dyDescent="0.25">
      <c r="A836" s="110"/>
      <c r="B836" s="110"/>
      <c r="C836" s="110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  <c r="AA836" s="110"/>
      <c r="AB836" s="110"/>
      <c r="AC836" s="110"/>
      <c r="AD836" s="110"/>
      <c r="AE836" s="110"/>
      <c r="AF836" s="110"/>
      <c r="AG836" s="110"/>
      <c r="AH836" s="110"/>
      <c r="AI836" s="110"/>
      <c r="AJ836" s="110"/>
      <c r="AK836" s="110"/>
      <c r="AL836" s="110"/>
      <c r="AM836" s="110"/>
      <c r="AN836" s="110"/>
      <c r="AO836" s="110"/>
      <c r="AP836" s="110"/>
      <c r="AQ836" s="110"/>
      <c r="AR836" s="110"/>
      <c r="AS836" s="110"/>
      <c r="AT836" s="110"/>
      <c r="AU836" s="110"/>
      <c r="AV836" s="110"/>
      <c r="AW836" s="110"/>
      <c r="AX836" s="110"/>
      <c r="AY836" s="110"/>
      <c r="AZ836" s="110"/>
      <c r="BA836" s="110"/>
      <c r="BB836" s="110"/>
      <c r="BC836" s="110"/>
      <c r="BD836" s="110"/>
      <c r="BE836" s="110"/>
      <c r="BF836" s="110"/>
      <c r="BG836" s="110"/>
      <c r="BH836" s="110"/>
      <c r="BI836" s="110"/>
      <c r="BJ836" s="110"/>
      <c r="BK836" s="110"/>
      <c r="BL836" s="110"/>
      <c r="BM836" s="110"/>
      <c r="BN836" s="110"/>
      <c r="BO836" s="110"/>
      <c r="BP836" s="110"/>
      <c r="BQ836" s="110"/>
      <c r="BR836" s="110"/>
      <c r="BS836" s="110"/>
      <c r="BT836" s="110"/>
      <c r="BU836" s="110"/>
      <c r="BV836" s="110"/>
      <c r="BW836" s="110"/>
      <c r="BX836" s="110"/>
      <c r="BY836" s="110"/>
      <c r="BZ836" s="110"/>
      <c r="CA836" s="110"/>
      <c r="CB836" s="110"/>
      <c r="CC836" s="110"/>
      <c r="CD836" s="110"/>
      <c r="CE836" s="110"/>
      <c r="CF836" s="110"/>
      <c r="CG836" s="110"/>
      <c r="CH836" s="110"/>
      <c r="CI836" s="110"/>
      <c r="CJ836" s="110"/>
      <c r="CK836" s="110"/>
      <c r="CL836" s="110"/>
      <c r="CM836" s="110"/>
      <c r="CN836" s="110"/>
      <c r="CO836" s="110"/>
      <c r="CP836" s="110"/>
      <c r="CQ836" s="110"/>
      <c r="CR836" s="110"/>
      <c r="CS836" s="110"/>
      <c r="CT836" s="110"/>
      <c r="CU836" s="110"/>
      <c r="CV836" s="110"/>
      <c r="CW836" s="110"/>
    </row>
    <row r="837" spans="1:101" x14ac:dyDescent="0.25">
      <c r="A837" s="110"/>
      <c r="B837" s="110"/>
      <c r="C837" s="110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  <c r="AA837" s="110"/>
      <c r="AB837" s="110"/>
      <c r="AC837" s="110"/>
      <c r="AD837" s="110"/>
      <c r="AE837" s="110"/>
      <c r="AF837" s="110"/>
      <c r="AG837" s="110"/>
      <c r="AH837" s="110"/>
      <c r="AI837" s="110"/>
      <c r="AJ837" s="110"/>
      <c r="AK837" s="110"/>
      <c r="AL837" s="110"/>
      <c r="AM837" s="110"/>
      <c r="AN837" s="110"/>
      <c r="AO837" s="110"/>
      <c r="AP837" s="110"/>
      <c r="AQ837" s="110"/>
      <c r="AR837" s="110"/>
      <c r="AS837" s="110"/>
      <c r="AT837" s="110"/>
      <c r="AU837" s="110"/>
      <c r="AV837" s="110"/>
      <c r="AW837" s="110"/>
      <c r="AX837" s="110"/>
      <c r="AY837" s="110"/>
      <c r="AZ837" s="110"/>
      <c r="BA837" s="110"/>
      <c r="BB837" s="110"/>
      <c r="BC837" s="110"/>
      <c r="BD837" s="110"/>
      <c r="BE837" s="110"/>
      <c r="BF837" s="110"/>
      <c r="BG837" s="110"/>
      <c r="BH837" s="110"/>
      <c r="BI837" s="110"/>
      <c r="BJ837" s="110"/>
      <c r="BK837" s="110"/>
      <c r="BL837" s="110"/>
      <c r="BM837" s="110"/>
      <c r="BN837" s="110"/>
      <c r="BO837" s="110"/>
      <c r="BP837" s="110"/>
      <c r="BQ837" s="110"/>
      <c r="BR837" s="110"/>
      <c r="BS837" s="110"/>
      <c r="BT837" s="110"/>
      <c r="BU837" s="110"/>
      <c r="BV837" s="110"/>
      <c r="BW837" s="110"/>
      <c r="BX837" s="110"/>
      <c r="BY837" s="110"/>
      <c r="BZ837" s="110"/>
      <c r="CA837" s="110"/>
      <c r="CB837" s="110"/>
      <c r="CC837" s="110"/>
      <c r="CD837" s="110"/>
      <c r="CE837" s="110"/>
      <c r="CF837" s="110"/>
      <c r="CG837" s="110"/>
      <c r="CH837" s="110"/>
      <c r="CI837" s="110"/>
      <c r="CJ837" s="110"/>
      <c r="CK837" s="110"/>
      <c r="CL837" s="110"/>
      <c r="CM837" s="110"/>
      <c r="CN837" s="110"/>
      <c r="CO837" s="110"/>
      <c r="CP837" s="110"/>
      <c r="CQ837" s="110"/>
      <c r="CR837" s="110"/>
      <c r="CS837" s="110"/>
      <c r="CT837" s="110"/>
      <c r="CU837" s="110"/>
      <c r="CV837" s="110"/>
      <c r="CW837" s="110"/>
    </row>
    <row r="838" spans="1:101" x14ac:dyDescent="0.25">
      <c r="A838" s="110"/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0"/>
      <c r="AC838" s="110"/>
      <c r="AD838" s="110"/>
      <c r="AE838" s="110"/>
      <c r="AF838" s="110"/>
      <c r="AG838" s="110"/>
      <c r="AH838" s="110"/>
      <c r="AI838" s="110"/>
      <c r="AJ838" s="110"/>
      <c r="AK838" s="110"/>
      <c r="AL838" s="110"/>
      <c r="AM838" s="110"/>
      <c r="AN838" s="110"/>
      <c r="AO838" s="110"/>
      <c r="AP838" s="110"/>
      <c r="AQ838" s="110"/>
      <c r="AR838" s="110"/>
      <c r="AS838" s="110"/>
      <c r="AT838" s="110"/>
      <c r="AU838" s="110"/>
      <c r="AV838" s="110"/>
      <c r="AW838" s="110"/>
      <c r="AX838" s="110"/>
      <c r="AY838" s="110"/>
      <c r="AZ838" s="110"/>
      <c r="BA838" s="110"/>
      <c r="BB838" s="110"/>
      <c r="BC838" s="110"/>
      <c r="BD838" s="110"/>
      <c r="BE838" s="110"/>
      <c r="BF838" s="110"/>
      <c r="BG838" s="110"/>
      <c r="BH838" s="110"/>
      <c r="BI838" s="110"/>
      <c r="BJ838" s="110"/>
      <c r="BK838" s="110"/>
      <c r="BL838" s="110"/>
      <c r="BM838" s="110"/>
      <c r="BN838" s="110"/>
      <c r="BO838" s="110"/>
      <c r="BP838" s="110"/>
      <c r="BQ838" s="110"/>
      <c r="BR838" s="110"/>
      <c r="BS838" s="110"/>
      <c r="BT838" s="110"/>
      <c r="BU838" s="110"/>
      <c r="BV838" s="110"/>
      <c r="BW838" s="110"/>
      <c r="BX838" s="110"/>
      <c r="BY838" s="110"/>
      <c r="BZ838" s="110"/>
      <c r="CA838" s="110"/>
      <c r="CB838" s="110"/>
      <c r="CC838" s="110"/>
      <c r="CD838" s="110"/>
      <c r="CE838" s="110"/>
      <c r="CF838" s="110"/>
      <c r="CG838" s="110"/>
      <c r="CH838" s="110"/>
      <c r="CI838" s="110"/>
      <c r="CJ838" s="110"/>
      <c r="CK838" s="110"/>
      <c r="CL838" s="110"/>
      <c r="CM838" s="110"/>
      <c r="CN838" s="110"/>
      <c r="CO838" s="110"/>
      <c r="CP838" s="110"/>
      <c r="CQ838" s="110"/>
      <c r="CR838" s="110"/>
      <c r="CS838" s="110"/>
      <c r="CT838" s="110"/>
      <c r="CU838" s="110"/>
      <c r="CV838" s="110"/>
      <c r="CW838" s="110"/>
    </row>
    <row r="839" spans="1:101" x14ac:dyDescent="0.25">
      <c r="A839" s="110"/>
      <c r="B839" s="110"/>
      <c r="C839" s="110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0"/>
      <c r="AC839" s="110"/>
      <c r="AD839" s="110"/>
      <c r="AE839" s="110"/>
      <c r="AF839" s="110"/>
      <c r="AG839" s="110"/>
      <c r="AH839" s="110"/>
      <c r="AI839" s="110"/>
      <c r="AJ839" s="110"/>
      <c r="AK839" s="110"/>
      <c r="AL839" s="110"/>
      <c r="AM839" s="110"/>
      <c r="AN839" s="110"/>
      <c r="AO839" s="110"/>
      <c r="AP839" s="110"/>
      <c r="AQ839" s="110"/>
      <c r="AR839" s="110"/>
      <c r="AS839" s="110"/>
      <c r="AT839" s="110"/>
      <c r="AU839" s="110"/>
      <c r="AV839" s="110"/>
      <c r="AW839" s="110"/>
      <c r="AX839" s="110"/>
      <c r="AY839" s="110"/>
      <c r="AZ839" s="110"/>
      <c r="BA839" s="110"/>
      <c r="BB839" s="110"/>
      <c r="BC839" s="110"/>
      <c r="BD839" s="110"/>
      <c r="BE839" s="110"/>
      <c r="BF839" s="110"/>
      <c r="BG839" s="110"/>
      <c r="BH839" s="110"/>
      <c r="BI839" s="110"/>
      <c r="BJ839" s="110"/>
      <c r="BK839" s="110"/>
      <c r="BL839" s="110"/>
      <c r="BM839" s="110"/>
      <c r="BN839" s="110"/>
      <c r="BO839" s="110"/>
      <c r="BP839" s="110"/>
      <c r="BQ839" s="110"/>
      <c r="BR839" s="110"/>
      <c r="BS839" s="110"/>
      <c r="BT839" s="110"/>
      <c r="BU839" s="110"/>
      <c r="BV839" s="110"/>
      <c r="BW839" s="110"/>
      <c r="BX839" s="110"/>
      <c r="BY839" s="110"/>
      <c r="BZ839" s="110"/>
      <c r="CA839" s="110"/>
      <c r="CB839" s="110"/>
      <c r="CC839" s="110"/>
      <c r="CD839" s="110"/>
      <c r="CE839" s="110"/>
      <c r="CF839" s="110"/>
      <c r="CG839" s="110"/>
      <c r="CH839" s="110"/>
      <c r="CI839" s="110"/>
      <c r="CJ839" s="110"/>
      <c r="CK839" s="110"/>
      <c r="CL839" s="110"/>
      <c r="CM839" s="110"/>
      <c r="CN839" s="110"/>
      <c r="CO839" s="110"/>
      <c r="CP839" s="110"/>
      <c r="CQ839" s="110"/>
      <c r="CR839" s="110"/>
      <c r="CS839" s="110"/>
      <c r="CT839" s="110"/>
      <c r="CU839" s="110"/>
      <c r="CV839" s="110"/>
      <c r="CW839" s="110"/>
    </row>
    <row r="840" spans="1:101" x14ac:dyDescent="0.25">
      <c r="A840" s="110"/>
      <c r="B840" s="110"/>
      <c r="C840" s="110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  <c r="AA840" s="110"/>
      <c r="AB840" s="110"/>
      <c r="AC840" s="110"/>
      <c r="AD840" s="110"/>
      <c r="AE840" s="110"/>
      <c r="AF840" s="110"/>
      <c r="AG840" s="110"/>
      <c r="AH840" s="110"/>
      <c r="AI840" s="110"/>
      <c r="AJ840" s="110"/>
      <c r="AK840" s="110"/>
      <c r="AL840" s="110"/>
      <c r="AM840" s="110"/>
      <c r="AN840" s="110"/>
      <c r="AO840" s="110"/>
      <c r="AP840" s="110"/>
      <c r="AQ840" s="110"/>
      <c r="AR840" s="110"/>
      <c r="AS840" s="110"/>
      <c r="AT840" s="110"/>
      <c r="AU840" s="110"/>
      <c r="AV840" s="110"/>
      <c r="AW840" s="110"/>
      <c r="AX840" s="110"/>
      <c r="AY840" s="110"/>
      <c r="AZ840" s="110"/>
      <c r="BA840" s="110"/>
      <c r="BB840" s="110"/>
      <c r="BC840" s="110"/>
      <c r="BD840" s="110"/>
      <c r="BE840" s="110"/>
      <c r="BF840" s="110"/>
      <c r="BG840" s="110"/>
      <c r="BH840" s="110"/>
      <c r="BI840" s="110"/>
      <c r="BJ840" s="110"/>
      <c r="BK840" s="110"/>
      <c r="BL840" s="110"/>
      <c r="BM840" s="110"/>
      <c r="BN840" s="110"/>
      <c r="BO840" s="110"/>
      <c r="BP840" s="110"/>
      <c r="BQ840" s="110"/>
      <c r="BR840" s="110"/>
      <c r="BS840" s="110"/>
      <c r="BT840" s="110"/>
      <c r="BU840" s="110"/>
      <c r="BV840" s="110"/>
      <c r="BW840" s="110"/>
      <c r="BX840" s="110"/>
      <c r="BY840" s="110"/>
      <c r="BZ840" s="110"/>
      <c r="CA840" s="110"/>
      <c r="CB840" s="110"/>
      <c r="CC840" s="110"/>
      <c r="CD840" s="110"/>
      <c r="CE840" s="110"/>
      <c r="CF840" s="110"/>
      <c r="CG840" s="110"/>
      <c r="CH840" s="110"/>
      <c r="CI840" s="110"/>
      <c r="CJ840" s="110"/>
      <c r="CK840" s="110"/>
      <c r="CL840" s="110"/>
      <c r="CM840" s="110"/>
      <c r="CN840" s="110"/>
      <c r="CO840" s="110"/>
      <c r="CP840" s="110"/>
      <c r="CQ840" s="110"/>
      <c r="CR840" s="110"/>
      <c r="CS840" s="110"/>
      <c r="CT840" s="110"/>
      <c r="CU840" s="110"/>
      <c r="CV840" s="110"/>
      <c r="CW840" s="110"/>
    </row>
    <row r="841" spans="1:101" x14ac:dyDescent="0.25">
      <c r="A841" s="110"/>
      <c r="B841" s="110"/>
      <c r="C841" s="110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0"/>
      <c r="AC841" s="110"/>
      <c r="AD841" s="110"/>
      <c r="AE841" s="110"/>
      <c r="AF841" s="110"/>
      <c r="AG841" s="110"/>
      <c r="AH841" s="110"/>
      <c r="AI841" s="110"/>
      <c r="AJ841" s="110"/>
      <c r="AK841" s="110"/>
      <c r="AL841" s="110"/>
      <c r="AM841" s="110"/>
      <c r="AN841" s="110"/>
      <c r="AO841" s="110"/>
      <c r="AP841" s="110"/>
      <c r="AQ841" s="110"/>
      <c r="AR841" s="110"/>
      <c r="AS841" s="110"/>
      <c r="AT841" s="110"/>
      <c r="AU841" s="110"/>
      <c r="AV841" s="110"/>
      <c r="AW841" s="110"/>
      <c r="AX841" s="110"/>
      <c r="AY841" s="110"/>
      <c r="AZ841" s="110"/>
      <c r="BA841" s="110"/>
      <c r="BB841" s="110"/>
      <c r="BC841" s="110"/>
      <c r="BD841" s="110"/>
      <c r="BE841" s="110"/>
      <c r="BF841" s="110"/>
      <c r="BG841" s="110"/>
      <c r="BH841" s="110"/>
      <c r="BI841" s="110"/>
      <c r="BJ841" s="110"/>
      <c r="BK841" s="110"/>
      <c r="BL841" s="110"/>
      <c r="BM841" s="110"/>
      <c r="BN841" s="110"/>
      <c r="BO841" s="110"/>
      <c r="BP841" s="110"/>
      <c r="BQ841" s="110"/>
      <c r="BR841" s="110"/>
      <c r="BS841" s="110"/>
      <c r="BT841" s="110"/>
      <c r="BU841" s="110"/>
      <c r="BV841" s="110"/>
      <c r="BW841" s="110"/>
      <c r="BX841" s="110"/>
      <c r="BY841" s="110"/>
      <c r="BZ841" s="110"/>
      <c r="CA841" s="110"/>
      <c r="CB841" s="110"/>
      <c r="CC841" s="110"/>
      <c r="CD841" s="110"/>
      <c r="CE841" s="110"/>
      <c r="CF841" s="110"/>
      <c r="CG841" s="110"/>
      <c r="CH841" s="110"/>
      <c r="CI841" s="110"/>
      <c r="CJ841" s="110"/>
      <c r="CK841" s="110"/>
      <c r="CL841" s="110"/>
      <c r="CM841" s="110"/>
      <c r="CN841" s="110"/>
      <c r="CO841" s="110"/>
      <c r="CP841" s="110"/>
      <c r="CQ841" s="110"/>
      <c r="CR841" s="110"/>
      <c r="CS841" s="110"/>
      <c r="CT841" s="110"/>
      <c r="CU841" s="110"/>
      <c r="CV841" s="110"/>
      <c r="CW841" s="110"/>
    </row>
    <row r="842" spans="1:101" x14ac:dyDescent="0.25">
      <c r="A842" s="110"/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  <c r="AA842" s="110"/>
      <c r="AB842" s="110"/>
      <c r="AC842" s="110"/>
      <c r="AD842" s="110"/>
      <c r="AE842" s="110"/>
      <c r="AF842" s="110"/>
      <c r="AG842" s="110"/>
      <c r="AH842" s="110"/>
      <c r="AI842" s="110"/>
      <c r="AJ842" s="110"/>
      <c r="AK842" s="110"/>
      <c r="AL842" s="110"/>
      <c r="AM842" s="110"/>
      <c r="AN842" s="110"/>
      <c r="AO842" s="110"/>
      <c r="AP842" s="110"/>
      <c r="AQ842" s="110"/>
      <c r="AR842" s="110"/>
      <c r="AS842" s="110"/>
      <c r="AT842" s="110"/>
      <c r="AU842" s="110"/>
      <c r="AV842" s="110"/>
      <c r="AW842" s="110"/>
      <c r="AX842" s="110"/>
      <c r="AY842" s="110"/>
      <c r="AZ842" s="110"/>
      <c r="BA842" s="110"/>
      <c r="BB842" s="110"/>
      <c r="BC842" s="110"/>
      <c r="BD842" s="110"/>
      <c r="BE842" s="110"/>
      <c r="BF842" s="110"/>
      <c r="BG842" s="110"/>
      <c r="BH842" s="110"/>
      <c r="BI842" s="110"/>
      <c r="BJ842" s="110"/>
      <c r="BK842" s="110"/>
      <c r="BL842" s="110"/>
      <c r="BM842" s="110"/>
      <c r="BN842" s="110"/>
      <c r="BO842" s="110"/>
      <c r="BP842" s="110"/>
      <c r="BQ842" s="110"/>
      <c r="BR842" s="110"/>
      <c r="BS842" s="110"/>
      <c r="BT842" s="110"/>
      <c r="BU842" s="110"/>
      <c r="BV842" s="110"/>
      <c r="BW842" s="110"/>
      <c r="BX842" s="110"/>
      <c r="BY842" s="110"/>
      <c r="BZ842" s="110"/>
      <c r="CA842" s="110"/>
      <c r="CB842" s="110"/>
      <c r="CC842" s="110"/>
      <c r="CD842" s="110"/>
      <c r="CE842" s="110"/>
      <c r="CF842" s="110"/>
      <c r="CG842" s="110"/>
      <c r="CH842" s="110"/>
      <c r="CI842" s="110"/>
      <c r="CJ842" s="110"/>
      <c r="CK842" s="110"/>
      <c r="CL842" s="110"/>
      <c r="CM842" s="110"/>
      <c r="CN842" s="110"/>
      <c r="CO842" s="110"/>
      <c r="CP842" s="110"/>
      <c r="CQ842" s="110"/>
      <c r="CR842" s="110"/>
      <c r="CS842" s="110"/>
      <c r="CT842" s="110"/>
      <c r="CU842" s="110"/>
      <c r="CV842" s="110"/>
      <c r="CW842" s="110"/>
    </row>
    <row r="843" spans="1:101" x14ac:dyDescent="0.25">
      <c r="A843" s="110"/>
      <c r="B843" s="110"/>
      <c r="C843" s="110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  <c r="AA843" s="110"/>
      <c r="AB843" s="110"/>
      <c r="AC843" s="110"/>
      <c r="AD843" s="110"/>
      <c r="AE843" s="110"/>
      <c r="AF843" s="110"/>
      <c r="AG843" s="110"/>
      <c r="AH843" s="110"/>
      <c r="AI843" s="110"/>
      <c r="AJ843" s="110"/>
      <c r="AK843" s="110"/>
      <c r="AL843" s="110"/>
      <c r="AM843" s="110"/>
      <c r="AN843" s="110"/>
      <c r="AO843" s="110"/>
      <c r="AP843" s="110"/>
      <c r="AQ843" s="110"/>
      <c r="AR843" s="110"/>
      <c r="AS843" s="110"/>
      <c r="AT843" s="110"/>
      <c r="AU843" s="110"/>
      <c r="AV843" s="110"/>
      <c r="AW843" s="110"/>
      <c r="AX843" s="110"/>
      <c r="AY843" s="110"/>
      <c r="AZ843" s="110"/>
      <c r="BA843" s="110"/>
      <c r="BB843" s="110"/>
      <c r="BC843" s="110"/>
      <c r="BD843" s="110"/>
      <c r="BE843" s="110"/>
      <c r="BF843" s="110"/>
      <c r="BG843" s="110"/>
      <c r="BH843" s="110"/>
      <c r="BI843" s="110"/>
      <c r="BJ843" s="110"/>
      <c r="BK843" s="110"/>
      <c r="BL843" s="110"/>
      <c r="BM843" s="110"/>
      <c r="BN843" s="110"/>
      <c r="BO843" s="110"/>
      <c r="BP843" s="110"/>
      <c r="BQ843" s="110"/>
      <c r="BR843" s="110"/>
      <c r="BS843" s="110"/>
      <c r="BT843" s="110"/>
      <c r="BU843" s="110"/>
      <c r="BV843" s="110"/>
      <c r="BW843" s="110"/>
      <c r="BX843" s="110"/>
      <c r="BY843" s="110"/>
      <c r="BZ843" s="110"/>
      <c r="CA843" s="110"/>
      <c r="CB843" s="110"/>
      <c r="CC843" s="110"/>
      <c r="CD843" s="110"/>
      <c r="CE843" s="110"/>
      <c r="CF843" s="110"/>
      <c r="CG843" s="110"/>
      <c r="CH843" s="110"/>
      <c r="CI843" s="110"/>
      <c r="CJ843" s="110"/>
      <c r="CK843" s="110"/>
      <c r="CL843" s="110"/>
      <c r="CM843" s="110"/>
      <c r="CN843" s="110"/>
      <c r="CO843" s="110"/>
      <c r="CP843" s="110"/>
      <c r="CQ843" s="110"/>
      <c r="CR843" s="110"/>
      <c r="CS843" s="110"/>
      <c r="CT843" s="110"/>
      <c r="CU843" s="110"/>
      <c r="CV843" s="110"/>
      <c r="CW843" s="110"/>
    </row>
    <row r="844" spans="1:101" x14ac:dyDescent="0.25">
      <c r="A844" s="110"/>
      <c r="B844" s="110"/>
      <c r="C844" s="110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  <c r="AA844" s="110"/>
      <c r="AB844" s="110"/>
      <c r="AC844" s="110"/>
      <c r="AD844" s="110"/>
      <c r="AE844" s="110"/>
      <c r="AF844" s="110"/>
      <c r="AG844" s="110"/>
      <c r="AH844" s="110"/>
      <c r="AI844" s="110"/>
      <c r="AJ844" s="110"/>
      <c r="AK844" s="110"/>
      <c r="AL844" s="110"/>
      <c r="AM844" s="110"/>
      <c r="AN844" s="110"/>
      <c r="AO844" s="110"/>
      <c r="AP844" s="110"/>
      <c r="AQ844" s="110"/>
      <c r="AR844" s="110"/>
      <c r="AS844" s="110"/>
      <c r="AT844" s="110"/>
      <c r="AU844" s="110"/>
      <c r="AV844" s="110"/>
      <c r="AW844" s="110"/>
      <c r="AX844" s="110"/>
      <c r="AY844" s="110"/>
      <c r="AZ844" s="110"/>
      <c r="BA844" s="110"/>
      <c r="BB844" s="110"/>
      <c r="BC844" s="110"/>
      <c r="BD844" s="110"/>
      <c r="BE844" s="110"/>
      <c r="BF844" s="110"/>
      <c r="BG844" s="110"/>
      <c r="BH844" s="110"/>
      <c r="BI844" s="110"/>
      <c r="BJ844" s="110"/>
      <c r="BK844" s="110"/>
      <c r="BL844" s="110"/>
      <c r="BM844" s="110"/>
      <c r="BN844" s="110"/>
      <c r="BO844" s="110"/>
      <c r="BP844" s="110"/>
      <c r="BQ844" s="110"/>
      <c r="BR844" s="110"/>
      <c r="BS844" s="110"/>
      <c r="BT844" s="110"/>
      <c r="BU844" s="110"/>
      <c r="BV844" s="110"/>
      <c r="BW844" s="110"/>
      <c r="BX844" s="110"/>
      <c r="BY844" s="110"/>
      <c r="BZ844" s="110"/>
      <c r="CA844" s="110"/>
      <c r="CB844" s="110"/>
      <c r="CC844" s="110"/>
      <c r="CD844" s="110"/>
      <c r="CE844" s="110"/>
      <c r="CF844" s="110"/>
      <c r="CG844" s="110"/>
      <c r="CH844" s="110"/>
      <c r="CI844" s="110"/>
      <c r="CJ844" s="110"/>
      <c r="CK844" s="110"/>
      <c r="CL844" s="110"/>
      <c r="CM844" s="110"/>
      <c r="CN844" s="110"/>
      <c r="CO844" s="110"/>
      <c r="CP844" s="110"/>
      <c r="CQ844" s="110"/>
      <c r="CR844" s="110"/>
      <c r="CS844" s="110"/>
      <c r="CT844" s="110"/>
      <c r="CU844" s="110"/>
      <c r="CV844" s="110"/>
      <c r="CW844" s="110"/>
    </row>
    <row r="845" spans="1:101" x14ac:dyDescent="0.25">
      <c r="A845" s="110"/>
      <c r="B845" s="110"/>
      <c r="C845" s="110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0"/>
      <c r="AC845" s="110"/>
      <c r="AD845" s="110"/>
      <c r="AE845" s="110"/>
      <c r="AF845" s="110"/>
      <c r="AG845" s="110"/>
      <c r="AH845" s="110"/>
      <c r="AI845" s="110"/>
      <c r="AJ845" s="110"/>
      <c r="AK845" s="110"/>
      <c r="AL845" s="110"/>
      <c r="AM845" s="110"/>
      <c r="AN845" s="110"/>
      <c r="AO845" s="110"/>
      <c r="AP845" s="110"/>
      <c r="AQ845" s="110"/>
      <c r="AR845" s="110"/>
      <c r="AS845" s="110"/>
      <c r="AT845" s="110"/>
      <c r="AU845" s="110"/>
      <c r="AV845" s="110"/>
      <c r="AW845" s="110"/>
      <c r="AX845" s="110"/>
      <c r="AY845" s="110"/>
      <c r="AZ845" s="110"/>
      <c r="BA845" s="110"/>
      <c r="BB845" s="110"/>
      <c r="BC845" s="110"/>
      <c r="BD845" s="110"/>
      <c r="BE845" s="110"/>
      <c r="BF845" s="110"/>
      <c r="BG845" s="110"/>
      <c r="BH845" s="110"/>
      <c r="BI845" s="110"/>
      <c r="BJ845" s="110"/>
      <c r="BK845" s="110"/>
      <c r="BL845" s="110"/>
      <c r="BM845" s="110"/>
      <c r="BN845" s="110"/>
      <c r="BO845" s="110"/>
      <c r="BP845" s="110"/>
      <c r="BQ845" s="110"/>
      <c r="BR845" s="110"/>
      <c r="BS845" s="110"/>
      <c r="BT845" s="110"/>
      <c r="BU845" s="110"/>
      <c r="BV845" s="110"/>
      <c r="BW845" s="110"/>
      <c r="BX845" s="110"/>
      <c r="BY845" s="110"/>
      <c r="BZ845" s="110"/>
      <c r="CA845" s="110"/>
      <c r="CB845" s="110"/>
      <c r="CC845" s="110"/>
      <c r="CD845" s="110"/>
      <c r="CE845" s="110"/>
      <c r="CF845" s="110"/>
      <c r="CG845" s="110"/>
      <c r="CH845" s="110"/>
      <c r="CI845" s="110"/>
      <c r="CJ845" s="110"/>
      <c r="CK845" s="110"/>
      <c r="CL845" s="110"/>
      <c r="CM845" s="110"/>
      <c r="CN845" s="110"/>
      <c r="CO845" s="110"/>
      <c r="CP845" s="110"/>
      <c r="CQ845" s="110"/>
      <c r="CR845" s="110"/>
      <c r="CS845" s="110"/>
      <c r="CT845" s="110"/>
      <c r="CU845" s="110"/>
      <c r="CV845" s="110"/>
      <c r="CW845" s="110"/>
    </row>
    <row r="846" spans="1:101" x14ac:dyDescent="0.25">
      <c r="A846" s="110"/>
      <c r="B846" s="110"/>
      <c r="C846" s="110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0"/>
      <c r="AC846" s="110"/>
      <c r="AD846" s="110"/>
      <c r="AE846" s="110"/>
      <c r="AF846" s="110"/>
      <c r="AG846" s="110"/>
      <c r="AH846" s="110"/>
      <c r="AI846" s="110"/>
      <c r="AJ846" s="110"/>
      <c r="AK846" s="110"/>
      <c r="AL846" s="110"/>
      <c r="AM846" s="110"/>
      <c r="AN846" s="110"/>
      <c r="AO846" s="110"/>
      <c r="AP846" s="110"/>
      <c r="AQ846" s="110"/>
      <c r="AR846" s="110"/>
      <c r="AS846" s="110"/>
      <c r="AT846" s="110"/>
      <c r="AU846" s="110"/>
      <c r="AV846" s="110"/>
      <c r="AW846" s="110"/>
      <c r="AX846" s="110"/>
      <c r="AY846" s="110"/>
      <c r="AZ846" s="110"/>
      <c r="BA846" s="110"/>
      <c r="BB846" s="110"/>
      <c r="BC846" s="110"/>
      <c r="BD846" s="110"/>
      <c r="BE846" s="110"/>
      <c r="BF846" s="110"/>
      <c r="BG846" s="110"/>
      <c r="BH846" s="110"/>
      <c r="BI846" s="110"/>
      <c r="BJ846" s="110"/>
      <c r="BK846" s="110"/>
      <c r="BL846" s="110"/>
      <c r="BM846" s="110"/>
      <c r="BN846" s="110"/>
      <c r="BO846" s="110"/>
      <c r="BP846" s="110"/>
      <c r="BQ846" s="110"/>
      <c r="BR846" s="110"/>
      <c r="BS846" s="110"/>
      <c r="BT846" s="110"/>
      <c r="BU846" s="110"/>
      <c r="BV846" s="110"/>
      <c r="BW846" s="110"/>
      <c r="BX846" s="110"/>
      <c r="BY846" s="110"/>
      <c r="BZ846" s="110"/>
      <c r="CA846" s="110"/>
      <c r="CB846" s="110"/>
      <c r="CC846" s="110"/>
      <c r="CD846" s="110"/>
      <c r="CE846" s="110"/>
      <c r="CF846" s="110"/>
      <c r="CG846" s="110"/>
      <c r="CH846" s="110"/>
      <c r="CI846" s="110"/>
      <c r="CJ846" s="110"/>
      <c r="CK846" s="110"/>
      <c r="CL846" s="110"/>
      <c r="CM846" s="110"/>
      <c r="CN846" s="110"/>
      <c r="CO846" s="110"/>
      <c r="CP846" s="110"/>
      <c r="CQ846" s="110"/>
      <c r="CR846" s="110"/>
      <c r="CS846" s="110"/>
      <c r="CT846" s="110"/>
      <c r="CU846" s="110"/>
      <c r="CV846" s="110"/>
      <c r="CW846" s="110"/>
    </row>
    <row r="847" spans="1:101" x14ac:dyDescent="0.25">
      <c r="A847" s="110"/>
      <c r="B847" s="110"/>
      <c r="C847" s="110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  <c r="AA847" s="110"/>
      <c r="AB847" s="110"/>
      <c r="AC847" s="110"/>
      <c r="AD847" s="110"/>
      <c r="AE847" s="110"/>
      <c r="AF847" s="110"/>
      <c r="AG847" s="110"/>
      <c r="AH847" s="110"/>
      <c r="AI847" s="110"/>
      <c r="AJ847" s="110"/>
      <c r="AK847" s="110"/>
      <c r="AL847" s="110"/>
      <c r="AM847" s="110"/>
      <c r="AN847" s="110"/>
      <c r="AO847" s="110"/>
      <c r="AP847" s="110"/>
      <c r="AQ847" s="110"/>
      <c r="AR847" s="110"/>
      <c r="AS847" s="110"/>
      <c r="AT847" s="110"/>
      <c r="AU847" s="110"/>
      <c r="AV847" s="110"/>
      <c r="AW847" s="110"/>
      <c r="AX847" s="110"/>
      <c r="AY847" s="110"/>
      <c r="AZ847" s="110"/>
      <c r="BA847" s="110"/>
      <c r="BB847" s="110"/>
      <c r="BC847" s="110"/>
      <c r="BD847" s="110"/>
      <c r="BE847" s="110"/>
      <c r="BF847" s="110"/>
      <c r="BG847" s="110"/>
      <c r="BH847" s="110"/>
      <c r="BI847" s="110"/>
      <c r="BJ847" s="110"/>
      <c r="BK847" s="110"/>
      <c r="BL847" s="110"/>
      <c r="BM847" s="110"/>
      <c r="BN847" s="110"/>
      <c r="BO847" s="110"/>
      <c r="BP847" s="110"/>
      <c r="BQ847" s="110"/>
      <c r="BR847" s="110"/>
      <c r="BS847" s="110"/>
      <c r="BT847" s="110"/>
      <c r="BU847" s="110"/>
      <c r="BV847" s="110"/>
      <c r="BW847" s="110"/>
      <c r="BX847" s="110"/>
      <c r="BY847" s="110"/>
      <c r="BZ847" s="110"/>
      <c r="CA847" s="110"/>
      <c r="CB847" s="110"/>
      <c r="CC847" s="110"/>
      <c r="CD847" s="110"/>
      <c r="CE847" s="110"/>
      <c r="CF847" s="110"/>
      <c r="CG847" s="110"/>
      <c r="CH847" s="110"/>
      <c r="CI847" s="110"/>
      <c r="CJ847" s="110"/>
      <c r="CK847" s="110"/>
      <c r="CL847" s="110"/>
      <c r="CM847" s="110"/>
      <c r="CN847" s="110"/>
      <c r="CO847" s="110"/>
      <c r="CP847" s="110"/>
      <c r="CQ847" s="110"/>
      <c r="CR847" s="110"/>
      <c r="CS847" s="110"/>
      <c r="CT847" s="110"/>
      <c r="CU847" s="110"/>
      <c r="CV847" s="110"/>
      <c r="CW847" s="110"/>
    </row>
    <row r="848" spans="1:101" x14ac:dyDescent="0.25">
      <c r="A848" s="110"/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  <c r="AA848" s="110"/>
      <c r="AB848" s="110"/>
      <c r="AC848" s="110"/>
      <c r="AD848" s="110"/>
      <c r="AE848" s="110"/>
      <c r="AF848" s="110"/>
      <c r="AG848" s="110"/>
      <c r="AH848" s="110"/>
      <c r="AI848" s="110"/>
      <c r="AJ848" s="110"/>
      <c r="AK848" s="110"/>
      <c r="AL848" s="110"/>
      <c r="AM848" s="110"/>
      <c r="AN848" s="110"/>
      <c r="AO848" s="110"/>
      <c r="AP848" s="110"/>
      <c r="AQ848" s="110"/>
      <c r="AR848" s="110"/>
      <c r="AS848" s="110"/>
      <c r="AT848" s="110"/>
      <c r="AU848" s="110"/>
      <c r="AV848" s="110"/>
      <c r="AW848" s="110"/>
      <c r="AX848" s="110"/>
      <c r="AY848" s="110"/>
      <c r="AZ848" s="110"/>
      <c r="BA848" s="110"/>
      <c r="BB848" s="110"/>
      <c r="BC848" s="110"/>
      <c r="BD848" s="110"/>
      <c r="BE848" s="110"/>
      <c r="BF848" s="110"/>
      <c r="BG848" s="110"/>
      <c r="BH848" s="110"/>
      <c r="BI848" s="110"/>
      <c r="BJ848" s="110"/>
      <c r="BK848" s="110"/>
      <c r="BL848" s="110"/>
      <c r="BM848" s="110"/>
      <c r="BN848" s="110"/>
      <c r="BO848" s="110"/>
      <c r="BP848" s="110"/>
      <c r="BQ848" s="110"/>
      <c r="BR848" s="110"/>
      <c r="BS848" s="110"/>
      <c r="BT848" s="110"/>
      <c r="BU848" s="110"/>
      <c r="BV848" s="110"/>
      <c r="BW848" s="110"/>
      <c r="BX848" s="110"/>
      <c r="BY848" s="110"/>
      <c r="BZ848" s="110"/>
      <c r="CA848" s="110"/>
      <c r="CB848" s="110"/>
      <c r="CC848" s="110"/>
      <c r="CD848" s="110"/>
      <c r="CE848" s="110"/>
      <c r="CF848" s="110"/>
      <c r="CG848" s="110"/>
      <c r="CH848" s="110"/>
      <c r="CI848" s="110"/>
      <c r="CJ848" s="110"/>
      <c r="CK848" s="110"/>
      <c r="CL848" s="110"/>
      <c r="CM848" s="110"/>
      <c r="CN848" s="110"/>
      <c r="CO848" s="110"/>
      <c r="CP848" s="110"/>
      <c r="CQ848" s="110"/>
      <c r="CR848" s="110"/>
      <c r="CS848" s="110"/>
      <c r="CT848" s="110"/>
      <c r="CU848" s="110"/>
      <c r="CV848" s="110"/>
      <c r="CW848" s="110"/>
    </row>
    <row r="849" spans="1:101" x14ac:dyDescent="0.25">
      <c r="A849" s="110"/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  <c r="AA849" s="110"/>
      <c r="AB849" s="110"/>
      <c r="AC849" s="110"/>
      <c r="AD849" s="110"/>
      <c r="AE849" s="110"/>
      <c r="AF849" s="110"/>
      <c r="AG849" s="110"/>
      <c r="AH849" s="110"/>
      <c r="AI849" s="110"/>
      <c r="AJ849" s="110"/>
      <c r="AK849" s="110"/>
      <c r="AL849" s="110"/>
      <c r="AM849" s="110"/>
      <c r="AN849" s="110"/>
      <c r="AO849" s="110"/>
      <c r="AP849" s="110"/>
      <c r="AQ849" s="110"/>
      <c r="AR849" s="110"/>
      <c r="AS849" s="110"/>
      <c r="AT849" s="110"/>
      <c r="AU849" s="110"/>
      <c r="AV849" s="110"/>
      <c r="AW849" s="110"/>
      <c r="AX849" s="110"/>
      <c r="AY849" s="110"/>
      <c r="AZ849" s="110"/>
      <c r="BA849" s="110"/>
      <c r="BB849" s="110"/>
      <c r="BC849" s="110"/>
      <c r="BD849" s="110"/>
      <c r="BE849" s="110"/>
      <c r="BF849" s="110"/>
      <c r="BG849" s="110"/>
      <c r="BH849" s="110"/>
      <c r="BI849" s="110"/>
      <c r="BJ849" s="110"/>
      <c r="BK849" s="110"/>
      <c r="BL849" s="110"/>
      <c r="BM849" s="110"/>
      <c r="BN849" s="110"/>
      <c r="BO849" s="110"/>
      <c r="BP849" s="110"/>
      <c r="BQ849" s="110"/>
      <c r="BR849" s="110"/>
      <c r="BS849" s="110"/>
      <c r="BT849" s="110"/>
      <c r="BU849" s="110"/>
      <c r="BV849" s="110"/>
      <c r="BW849" s="110"/>
      <c r="BX849" s="110"/>
      <c r="BY849" s="110"/>
      <c r="BZ849" s="110"/>
      <c r="CA849" s="110"/>
      <c r="CB849" s="110"/>
      <c r="CC849" s="110"/>
      <c r="CD849" s="110"/>
      <c r="CE849" s="110"/>
      <c r="CF849" s="110"/>
      <c r="CG849" s="110"/>
      <c r="CH849" s="110"/>
      <c r="CI849" s="110"/>
      <c r="CJ849" s="110"/>
      <c r="CK849" s="110"/>
      <c r="CL849" s="110"/>
      <c r="CM849" s="110"/>
      <c r="CN849" s="110"/>
      <c r="CO849" s="110"/>
      <c r="CP849" s="110"/>
      <c r="CQ849" s="110"/>
      <c r="CR849" s="110"/>
      <c r="CS849" s="110"/>
      <c r="CT849" s="110"/>
      <c r="CU849" s="110"/>
      <c r="CV849" s="110"/>
      <c r="CW849" s="110"/>
    </row>
    <row r="850" spans="1:101" x14ac:dyDescent="0.25">
      <c r="A850" s="110"/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  <c r="AA850" s="110"/>
      <c r="AB850" s="110"/>
      <c r="AC850" s="110"/>
      <c r="AD850" s="110"/>
      <c r="AE850" s="110"/>
      <c r="AF850" s="110"/>
      <c r="AG850" s="110"/>
      <c r="AH850" s="110"/>
      <c r="AI850" s="110"/>
      <c r="AJ850" s="110"/>
      <c r="AK850" s="110"/>
      <c r="AL850" s="110"/>
      <c r="AM850" s="110"/>
      <c r="AN850" s="110"/>
      <c r="AO850" s="110"/>
      <c r="AP850" s="110"/>
      <c r="AQ850" s="110"/>
      <c r="AR850" s="110"/>
      <c r="AS850" s="110"/>
      <c r="AT850" s="110"/>
      <c r="AU850" s="110"/>
      <c r="AV850" s="110"/>
      <c r="AW850" s="110"/>
      <c r="AX850" s="110"/>
      <c r="AY850" s="110"/>
      <c r="AZ850" s="110"/>
      <c r="BA850" s="110"/>
      <c r="BB850" s="110"/>
      <c r="BC850" s="110"/>
      <c r="BD850" s="110"/>
      <c r="BE850" s="110"/>
      <c r="BF850" s="110"/>
      <c r="BG850" s="110"/>
      <c r="BH850" s="110"/>
      <c r="BI850" s="110"/>
      <c r="BJ850" s="110"/>
      <c r="BK850" s="110"/>
      <c r="BL850" s="110"/>
      <c r="BM850" s="110"/>
      <c r="BN850" s="110"/>
      <c r="BO850" s="110"/>
      <c r="BP850" s="110"/>
      <c r="BQ850" s="110"/>
      <c r="BR850" s="110"/>
      <c r="BS850" s="110"/>
      <c r="BT850" s="110"/>
      <c r="BU850" s="110"/>
      <c r="BV850" s="110"/>
      <c r="BW850" s="110"/>
      <c r="BX850" s="110"/>
      <c r="BY850" s="110"/>
      <c r="BZ850" s="110"/>
      <c r="CA850" s="110"/>
      <c r="CB850" s="110"/>
      <c r="CC850" s="110"/>
      <c r="CD850" s="110"/>
      <c r="CE850" s="110"/>
      <c r="CF850" s="110"/>
      <c r="CG850" s="110"/>
      <c r="CH850" s="110"/>
      <c r="CI850" s="110"/>
      <c r="CJ850" s="110"/>
      <c r="CK850" s="110"/>
      <c r="CL850" s="110"/>
      <c r="CM850" s="110"/>
      <c r="CN850" s="110"/>
      <c r="CO850" s="110"/>
      <c r="CP850" s="110"/>
      <c r="CQ850" s="110"/>
      <c r="CR850" s="110"/>
      <c r="CS850" s="110"/>
      <c r="CT850" s="110"/>
      <c r="CU850" s="110"/>
      <c r="CV850" s="110"/>
      <c r="CW850" s="110"/>
    </row>
    <row r="851" spans="1:101" x14ac:dyDescent="0.25">
      <c r="A851" s="110"/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  <c r="AA851" s="110"/>
      <c r="AB851" s="110"/>
      <c r="AC851" s="110"/>
      <c r="AD851" s="110"/>
      <c r="AE851" s="110"/>
      <c r="AF851" s="110"/>
      <c r="AG851" s="110"/>
      <c r="AH851" s="110"/>
      <c r="AI851" s="110"/>
      <c r="AJ851" s="110"/>
      <c r="AK851" s="110"/>
      <c r="AL851" s="110"/>
      <c r="AM851" s="110"/>
      <c r="AN851" s="110"/>
      <c r="AO851" s="110"/>
      <c r="AP851" s="110"/>
      <c r="AQ851" s="110"/>
      <c r="AR851" s="110"/>
      <c r="AS851" s="110"/>
      <c r="AT851" s="110"/>
      <c r="AU851" s="110"/>
      <c r="AV851" s="110"/>
      <c r="AW851" s="110"/>
      <c r="AX851" s="110"/>
      <c r="AY851" s="110"/>
      <c r="AZ851" s="110"/>
      <c r="BA851" s="110"/>
      <c r="BB851" s="110"/>
      <c r="BC851" s="110"/>
      <c r="BD851" s="110"/>
      <c r="BE851" s="110"/>
      <c r="BF851" s="110"/>
      <c r="BG851" s="110"/>
      <c r="BH851" s="110"/>
      <c r="BI851" s="110"/>
      <c r="BJ851" s="110"/>
      <c r="BK851" s="110"/>
      <c r="BL851" s="110"/>
      <c r="BM851" s="110"/>
      <c r="BN851" s="110"/>
      <c r="BO851" s="110"/>
      <c r="BP851" s="110"/>
      <c r="BQ851" s="110"/>
      <c r="BR851" s="110"/>
      <c r="BS851" s="110"/>
      <c r="BT851" s="110"/>
      <c r="BU851" s="110"/>
      <c r="BV851" s="110"/>
      <c r="BW851" s="110"/>
      <c r="BX851" s="110"/>
      <c r="BY851" s="110"/>
      <c r="BZ851" s="110"/>
      <c r="CA851" s="110"/>
      <c r="CB851" s="110"/>
      <c r="CC851" s="110"/>
      <c r="CD851" s="110"/>
      <c r="CE851" s="110"/>
      <c r="CF851" s="110"/>
      <c r="CG851" s="110"/>
      <c r="CH851" s="110"/>
      <c r="CI851" s="110"/>
      <c r="CJ851" s="110"/>
      <c r="CK851" s="110"/>
      <c r="CL851" s="110"/>
      <c r="CM851" s="110"/>
      <c r="CN851" s="110"/>
      <c r="CO851" s="110"/>
      <c r="CP851" s="110"/>
      <c r="CQ851" s="110"/>
      <c r="CR851" s="110"/>
      <c r="CS851" s="110"/>
      <c r="CT851" s="110"/>
      <c r="CU851" s="110"/>
      <c r="CV851" s="110"/>
      <c r="CW851" s="110"/>
    </row>
    <row r="852" spans="1:101" x14ac:dyDescent="0.25">
      <c r="A852" s="110"/>
      <c r="B852" s="110"/>
      <c r="C852" s="110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0"/>
      <c r="AC852" s="110"/>
      <c r="AD852" s="110"/>
      <c r="AE852" s="110"/>
      <c r="AF852" s="110"/>
      <c r="AG852" s="110"/>
      <c r="AH852" s="110"/>
      <c r="AI852" s="110"/>
      <c r="AJ852" s="110"/>
      <c r="AK852" s="110"/>
      <c r="AL852" s="110"/>
      <c r="AM852" s="110"/>
      <c r="AN852" s="110"/>
      <c r="AO852" s="110"/>
      <c r="AP852" s="110"/>
      <c r="AQ852" s="110"/>
      <c r="AR852" s="110"/>
      <c r="AS852" s="110"/>
      <c r="AT852" s="110"/>
      <c r="AU852" s="110"/>
      <c r="AV852" s="110"/>
      <c r="AW852" s="110"/>
      <c r="AX852" s="110"/>
      <c r="AY852" s="110"/>
      <c r="AZ852" s="110"/>
      <c r="BA852" s="110"/>
      <c r="BB852" s="110"/>
      <c r="BC852" s="110"/>
      <c r="BD852" s="110"/>
      <c r="BE852" s="110"/>
      <c r="BF852" s="110"/>
      <c r="BG852" s="110"/>
      <c r="BH852" s="110"/>
      <c r="BI852" s="110"/>
      <c r="BJ852" s="110"/>
      <c r="BK852" s="110"/>
      <c r="BL852" s="110"/>
      <c r="BM852" s="110"/>
      <c r="BN852" s="110"/>
      <c r="BO852" s="110"/>
      <c r="BP852" s="110"/>
      <c r="BQ852" s="110"/>
      <c r="BR852" s="110"/>
      <c r="BS852" s="110"/>
      <c r="BT852" s="110"/>
      <c r="BU852" s="110"/>
      <c r="BV852" s="110"/>
      <c r="BW852" s="110"/>
      <c r="BX852" s="110"/>
      <c r="BY852" s="110"/>
      <c r="BZ852" s="110"/>
      <c r="CA852" s="110"/>
      <c r="CB852" s="110"/>
      <c r="CC852" s="110"/>
      <c r="CD852" s="110"/>
      <c r="CE852" s="110"/>
      <c r="CF852" s="110"/>
      <c r="CG852" s="110"/>
      <c r="CH852" s="110"/>
      <c r="CI852" s="110"/>
      <c r="CJ852" s="110"/>
      <c r="CK852" s="110"/>
      <c r="CL852" s="110"/>
      <c r="CM852" s="110"/>
      <c r="CN852" s="110"/>
      <c r="CO852" s="110"/>
      <c r="CP852" s="110"/>
      <c r="CQ852" s="110"/>
      <c r="CR852" s="110"/>
      <c r="CS852" s="110"/>
      <c r="CT852" s="110"/>
      <c r="CU852" s="110"/>
      <c r="CV852" s="110"/>
      <c r="CW852" s="110"/>
    </row>
    <row r="853" spans="1:101" x14ac:dyDescent="0.25">
      <c r="A853" s="110"/>
      <c r="B853" s="110"/>
      <c r="C853" s="110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  <c r="AA853" s="110"/>
      <c r="AB853" s="110"/>
      <c r="AC853" s="110"/>
      <c r="AD853" s="110"/>
      <c r="AE853" s="110"/>
      <c r="AF853" s="110"/>
      <c r="AG853" s="110"/>
      <c r="AH853" s="110"/>
      <c r="AI853" s="110"/>
      <c r="AJ853" s="110"/>
      <c r="AK853" s="110"/>
      <c r="AL853" s="110"/>
      <c r="AM853" s="110"/>
      <c r="AN853" s="110"/>
      <c r="AO853" s="110"/>
      <c r="AP853" s="110"/>
      <c r="AQ853" s="110"/>
      <c r="AR853" s="110"/>
      <c r="AS853" s="110"/>
      <c r="AT853" s="110"/>
      <c r="AU853" s="110"/>
      <c r="AV853" s="110"/>
      <c r="AW853" s="110"/>
      <c r="AX853" s="110"/>
      <c r="AY853" s="110"/>
      <c r="AZ853" s="110"/>
      <c r="BA853" s="110"/>
      <c r="BB853" s="110"/>
      <c r="BC853" s="110"/>
      <c r="BD853" s="110"/>
      <c r="BE853" s="110"/>
      <c r="BF853" s="110"/>
      <c r="BG853" s="110"/>
      <c r="BH853" s="110"/>
      <c r="BI853" s="110"/>
      <c r="BJ853" s="110"/>
      <c r="BK853" s="110"/>
      <c r="BL853" s="110"/>
      <c r="BM853" s="110"/>
      <c r="BN853" s="110"/>
      <c r="BO853" s="110"/>
      <c r="BP853" s="110"/>
      <c r="BQ853" s="110"/>
      <c r="BR853" s="110"/>
      <c r="BS853" s="110"/>
      <c r="BT853" s="110"/>
      <c r="BU853" s="110"/>
      <c r="BV853" s="110"/>
      <c r="BW853" s="110"/>
      <c r="BX853" s="110"/>
      <c r="BY853" s="110"/>
      <c r="BZ853" s="110"/>
      <c r="CA853" s="110"/>
      <c r="CB853" s="110"/>
      <c r="CC853" s="110"/>
      <c r="CD853" s="110"/>
      <c r="CE853" s="110"/>
      <c r="CF853" s="110"/>
      <c r="CG853" s="110"/>
      <c r="CH853" s="110"/>
      <c r="CI853" s="110"/>
      <c r="CJ853" s="110"/>
      <c r="CK853" s="110"/>
      <c r="CL853" s="110"/>
      <c r="CM853" s="110"/>
      <c r="CN853" s="110"/>
      <c r="CO853" s="110"/>
      <c r="CP853" s="110"/>
      <c r="CQ853" s="110"/>
      <c r="CR853" s="110"/>
      <c r="CS853" s="110"/>
      <c r="CT853" s="110"/>
      <c r="CU853" s="110"/>
      <c r="CV853" s="110"/>
      <c r="CW853" s="110"/>
    </row>
    <row r="854" spans="1:101" x14ac:dyDescent="0.25">
      <c r="A854" s="110"/>
      <c r="B854" s="110"/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  <c r="AA854" s="110"/>
      <c r="AB854" s="110"/>
      <c r="AC854" s="110"/>
      <c r="AD854" s="110"/>
      <c r="AE854" s="110"/>
      <c r="AF854" s="110"/>
      <c r="AG854" s="110"/>
      <c r="AH854" s="110"/>
      <c r="AI854" s="110"/>
      <c r="AJ854" s="110"/>
      <c r="AK854" s="110"/>
      <c r="AL854" s="110"/>
      <c r="AM854" s="110"/>
      <c r="AN854" s="110"/>
      <c r="AO854" s="110"/>
      <c r="AP854" s="110"/>
      <c r="AQ854" s="110"/>
      <c r="AR854" s="110"/>
      <c r="AS854" s="110"/>
      <c r="AT854" s="110"/>
      <c r="AU854" s="110"/>
      <c r="AV854" s="110"/>
      <c r="AW854" s="110"/>
      <c r="AX854" s="110"/>
      <c r="AY854" s="110"/>
      <c r="AZ854" s="110"/>
      <c r="BA854" s="110"/>
      <c r="BB854" s="110"/>
      <c r="BC854" s="110"/>
      <c r="BD854" s="110"/>
      <c r="BE854" s="110"/>
      <c r="BF854" s="110"/>
      <c r="BG854" s="110"/>
      <c r="BH854" s="110"/>
      <c r="BI854" s="110"/>
      <c r="BJ854" s="110"/>
      <c r="BK854" s="110"/>
      <c r="BL854" s="110"/>
      <c r="BM854" s="110"/>
      <c r="BN854" s="110"/>
      <c r="BO854" s="110"/>
      <c r="BP854" s="110"/>
      <c r="BQ854" s="110"/>
      <c r="BR854" s="110"/>
      <c r="BS854" s="110"/>
      <c r="BT854" s="110"/>
      <c r="BU854" s="110"/>
      <c r="BV854" s="110"/>
      <c r="BW854" s="110"/>
      <c r="BX854" s="110"/>
      <c r="BY854" s="110"/>
      <c r="BZ854" s="110"/>
      <c r="CA854" s="110"/>
      <c r="CB854" s="110"/>
      <c r="CC854" s="110"/>
      <c r="CD854" s="110"/>
      <c r="CE854" s="110"/>
      <c r="CF854" s="110"/>
      <c r="CG854" s="110"/>
      <c r="CH854" s="110"/>
      <c r="CI854" s="110"/>
      <c r="CJ854" s="110"/>
      <c r="CK854" s="110"/>
      <c r="CL854" s="110"/>
      <c r="CM854" s="110"/>
      <c r="CN854" s="110"/>
      <c r="CO854" s="110"/>
      <c r="CP854" s="110"/>
      <c r="CQ854" s="110"/>
      <c r="CR854" s="110"/>
      <c r="CS854" s="110"/>
      <c r="CT854" s="110"/>
      <c r="CU854" s="110"/>
      <c r="CV854" s="110"/>
      <c r="CW854" s="110"/>
    </row>
    <row r="855" spans="1:101" x14ac:dyDescent="0.25">
      <c r="A855" s="110"/>
      <c r="B855" s="110"/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  <c r="AA855" s="110"/>
      <c r="AB855" s="110"/>
      <c r="AC855" s="110"/>
      <c r="AD855" s="110"/>
      <c r="AE855" s="110"/>
      <c r="AF855" s="110"/>
      <c r="AG855" s="110"/>
      <c r="AH855" s="110"/>
      <c r="AI855" s="110"/>
      <c r="AJ855" s="110"/>
      <c r="AK855" s="110"/>
      <c r="AL855" s="110"/>
      <c r="AM855" s="110"/>
      <c r="AN855" s="110"/>
      <c r="AO855" s="110"/>
      <c r="AP855" s="110"/>
      <c r="AQ855" s="110"/>
      <c r="AR855" s="110"/>
      <c r="AS855" s="110"/>
      <c r="AT855" s="110"/>
      <c r="AU855" s="110"/>
      <c r="AV855" s="110"/>
      <c r="AW855" s="110"/>
      <c r="AX855" s="110"/>
      <c r="AY855" s="110"/>
      <c r="AZ855" s="110"/>
      <c r="BA855" s="110"/>
      <c r="BB855" s="110"/>
      <c r="BC855" s="110"/>
      <c r="BD855" s="110"/>
      <c r="BE855" s="110"/>
      <c r="BF855" s="110"/>
      <c r="BG855" s="110"/>
      <c r="BH855" s="110"/>
      <c r="BI855" s="110"/>
      <c r="BJ855" s="110"/>
      <c r="BK855" s="110"/>
      <c r="BL855" s="110"/>
      <c r="BM855" s="110"/>
      <c r="BN855" s="110"/>
      <c r="BO855" s="110"/>
      <c r="BP855" s="110"/>
      <c r="BQ855" s="110"/>
      <c r="BR855" s="110"/>
      <c r="BS855" s="110"/>
      <c r="BT855" s="110"/>
      <c r="BU855" s="110"/>
      <c r="BV855" s="110"/>
      <c r="BW855" s="110"/>
      <c r="BX855" s="110"/>
      <c r="BY855" s="110"/>
      <c r="BZ855" s="110"/>
      <c r="CA855" s="110"/>
      <c r="CB855" s="110"/>
      <c r="CC855" s="110"/>
      <c r="CD855" s="110"/>
      <c r="CE855" s="110"/>
      <c r="CF855" s="110"/>
      <c r="CG855" s="110"/>
      <c r="CH855" s="110"/>
      <c r="CI855" s="110"/>
      <c r="CJ855" s="110"/>
      <c r="CK855" s="110"/>
      <c r="CL855" s="110"/>
      <c r="CM855" s="110"/>
      <c r="CN855" s="110"/>
      <c r="CO855" s="110"/>
      <c r="CP855" s="110"/>
      <c r="CQ855" s="110"/>
      <c r="CR855" s="110"/>
      <c r="CS855" s="110"/>
      <c r="CT855" s="110"/>
      <c r="CU855" s="110"/>
      <c r="CV855" s="110"/>
      <c r="CW855" s="110"/>
    </row>
    <row r="856" spans="1:101" x14ac:dyDescent="0.25">
      <c r="A856" s="110"/>
      <c r="B856" s="110"/>
      <c r="C856" s="110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0"/>
      <c r="AC856" s="110"/>
      <c r="AD856" s="110"/>
      <c r="AE856" s="110"/>
      <c r="AF856" s="110"/>
      <c r="AG856" s="110"/>
      <c r="AH856" s="110"/>
      <c r="AI856" s="110"/>
      <c r="AJ856" s="110"/>
      <c r="AK856" s="110"/>
      <c r="AL856" s="110"/>
      <c r="AM856" s="110"/>
      <c r="AN856" s="110"/>
      <c r="AO856" s="110"/>
      <c r="AP856" s="110"/>
      <c r="AQ856" s="110"/>
      <c r="AR856" s="110"/>
      <c r="AS856" s="110"/>
      <c r="AT856" s="110"/>
      <c r="AU856" s="110"/>
      <c r="AV856" s="110"/>
      <c r="AW856" s="110"/>
      <c r="AX856" s="110"/>
      <c r="AY856" s="110"/>
      <c r="AZ856" s="110"/>
      <c r="BA856" s="110"/>
      <c r="BB856" s="110"/>
      <c r="BC856" s="110"/>
      <c r="BD856" s="110"/>
      <c r="BE856" s="110"/>
      <c r="BF856" s="110"/>
      <c r="BG856" s="110"/>
      <c r="BH856" s="110"/>
      <c r="BI856" s="110"/>
      <c r="BJ856" s="110"/>
      <c r="BK856" s="110"/>
      <c r="BL856" s="110"/>
      <c r="BM856" s="110"/>
      <c r="BN856" s="110"/>
      <c r="BO856" s="110"/>
      <c r="BP856" s="110"/>
      <c r="BQ856" s="110"/>
      <c r="BR856" s="110"/>
      <c r="BS856" s="110"/>
      <c r="BT856" s="110"/>
      <c r="BU856" s="110"/>
      <c r="BV856" s="110"/>
      <c r="BW856" s="110"/>
      <c r="BX856" s="110"/>
      <c r="BY856" s="110"/>
      <c r="BZ856" s="110"/>
      <c r="CA856" s="110"/>
      <c r="CB856" s="110"/>
      <c r="CC856" s="110"/>
      <c r="CD856" s="110"/>
      <c r="CE856" s="110"/>
      <c r="CF856" s="110"/>
      <c r="CG856" s="110"/>
      <c r="CH856" s="110"/>
      <c r="CI856" s="110"/>
      <c r="CJ856" s="110"/>
      <c r="CK856" s="110"/>
      <c r="CL856" s="110"/>
      <c r="CM856" s="110"/>
      <c r="CN856" s="110"/>
      <c r="CO856" s="110"/>
      <c r="CP856" s="110"/>
      <c r="CQ856" s="110"/>
      <c r="CR856" s="110"/>
      <c r="CS856" s="110"/>
      <c r="CT856" s="110"/>
      <c r="CU856" s="110"/>
      <c r="CV856" s="110"/>
      <c r="CW856" s="110"/>
    </row>
    <row r="857" spans="1:101" x14ac:dyDescent="0.25">
      <c r="A857" s="110"/>
      <c r="B857" s="110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  <c r="AA857" s="110"/>
      <c r="AB857" s="110"/>
      <c r="AC857" s="110"/>
      <c r="AD857" s="110"/>
      <c r="AE857" s="110"/>
      <c r="AF857" s="110"/>
      <c r="AG857" s="110"/>
      <c r="AH857" s="110"/>
      <c r="AI857" s="110"/>
      <c r="AJ857" s="110"/>
      <c r="AK857" s="110"/>
      <c r="AL857" s="110"/>
      <c r="AM857" s="110"/>
      <c r="AN857" s="110"/>
      <c r="AO857" s="110"/>
      <c r="AP857" s="110"/>
      <c r="AQ857" s="110"/>
      <c r="AR857" s="110"/>
      <c r="AS857" s="110"/>
      <c r="AT857" s="110"/>
      <c r="AU857" s="110"/>
      <c r="AV857" s="110"/>
      <c r="AW857" s="110"/>
      <c r="AX857" s="110"/>
      <c r="AY857" s="110"/>
      <c r="AZ857" s="110"/>
      <c r="BA857" s="110"/>
      <c r="BB857" s="110"/>
      <c r="BC857" s="110"/>
      <c r="BD857" s="110"/>
      <c r="BE857" s="110"/>
      <c r="BF857" s="110"/>
      <c r="BG857" s="110"/>
      <c r="BH857" s="110"/>
      <c r="BI857" s="110"/>
      <c r="BJ857" s="110"/>
      <c r="BK857" s="110"/>
      <c r="BL857" s="110"/>
      <c r="BM857" s="110"/>
      <c r="BN857" s="110"/>
      <c r="BO857" s="110"/>
      <c r="BP857" s="110"/>
      <c r="BQ857" s="110"/>
      <c r="BR857" s="110"/>
      <c r="BS857" s="110"/>
      <c r="BT857" s="110"/>
      <c r="BU857" s="110"/>
      <c r="BV857" s="110"/>
      <c r="BW857" s="110"/>
      <c r="BX857" s="110"/>
      <c r="BY857" s="110"/>
      <c r="BZ857" s="110"/>
      <c r="CA857" s="110"/>
      <c r="CB857" s="110"/>
      <c r="CC857" s="110"/>
      <c r="CD857" s="110"/>
      <c r="CE857" s="110"/>
      <c r="CF857" s="110"/>
      <c r="CG857" s="110"/>
      <c r="CH857" s="110"/>
      <c r="CI857" s="110"/>
      <c r="CJ857" s="110"/>
      <c r="CK857" s="110"/>
      <c r="CL857" s="110"/>
      <c r="CM857" s="110"/>
      <c r="CN857" s="110"/>
      <c r="CO857" s="110"/>
      <c r="CP857" s="110"/>
      <c r="CQ857" s="110"/>
      <c r="CR857" s="110"/>
      <c r="CS857" s="110"/>
      <c r="CT857" s="110"/>
      <c r="CU857" s="110"/>
      <c r="CV857" s="110"/>
      <c r="CW857" s="110"/>
    </row>
    <row r="858" spans="1:101" x14ac:dyDescent="0.25">
      <c r="A858" s="110"/>
      <c r="B858" s="110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0"/>
      <c r="AC858" s="110"/>
      <c r="AD858" s="110"/>
      <c r="AE858" s="110"/>
      <c r="AF858" s="110"/>
      <c r="AG858" s="110"/>
      <c r="AH858" s="110"/>
      <c r="AI858" s="110"/>
      <c r="AJ858" s="110"/>
      <c r="AK858" s="110"/>
      <c r="AL858" s="110"/>
      <c r="AM858" s="110"/>
      <c r="AN858" s="110"/>
      <c r="AO858" s="110"/>
      <c r="AP858" s="110"/>
      <c r="AQ858" s="110"/>
      <c r="AR858" s="110"/>
      <c r="AS858" s="110"/>
      <c r="AT858" s="110"/>
      <c r="AU858" s="110"/>
      <c r="AV858" s="110"/>
      <c r="AW858" s="110"/>
      <c r="AX858" s="110"/>
      <c r="AY858" s="110"/>
      <c r="AZ858" s="110"/>
      <c r="BA858" s="110"/>
      <c r="BB858" s="110"/>
      <c r="BC858" s="110"/>
      <c r="BD858" s="110"/>
      <c r="BE858" s="110"/>
      <c r="BF858" s="110"/>
      <c r="BG858" s="110"/>
      <c r="BH858" s="110"/>
      <c r="BI858" s="110"/>
      <c r="BJ858" s="110"/>
      <c r="BK858" s="110"/>
      <c r="BL858" s="110"/>
      <c r="BM858" s="110"/>
      <c r="BN858" s="110"/>
      <c r="BO858" s="110"/>
      <c r="BP858" s="110"/>
      <c r="BQ858" s="110"/>
      <c r="BR858" s="110"/>
      <c r="BS858" s="110"/>
      <c r="BT858" s="110"/>
      <c r="BU858" s="110"/>
      <c r="BV858" s="110"/>
      <c r="BW858" s="110"/>
      <c r="BX858" s="110"/>
      <c r="BY858" s="110"/>
      <c r="BZ858" s="110"/>
      <c r="CA858" s="110"/>
      <c r="CB858" s="110"/>
      <c r="CC858" s="110"/>
      <c r="CD858" s="110"/>
      <c r="CE858" s="110"/>
      <c r="CF858" s="110"/>
      <c r="CG858" s="110"/>
      <c r="CH858" s="110"/>
      <c r="CI858" s="110"/>
      <c r="CJ858" s="110"/>
      <c r="CK858" s="110"/>
      <c r="CL858" s="110"/>
      <c r="CM858" s="110"/>
      <c r="CN858" s="110"/>
      <c r="CO858" s="110"/>
      <c r="CP858" s="110"/>
      <c r="CQ858" s="110"/>
      <c r="CR858" s="110"/>
      <c r="CS858" s="110"/>
      <c r="CT858" s="110"/>
      <c r="CU858" s="110"/>
      <c r="CV858" s="110"/>
      <c r="CW858" s="110"/>
    </row>
    <row r="859" spans="1:101" x14ac:dyDescent="0.25">
      <c r="A859" s="110"/>
      <c r="B859" s="110"/>
      <c r="C859" s="110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  <c r="AA859" s="110"/>
      <c r="AB859" s="110"/>
      <c r="AC859" s="110"/>
      <c r="AD859" s="110"/>
      <c r="AE859" s="110"/>
      <c r="AF859" s="110"/>
      <c r="AG859" s="110"/>
      <c r="AH859" s="110"/>
      <c r="AI859" s="110"/>
      <c r="AJ859" s="110"/>
      <c r="AK859" s="110"/>
      <c r="AL859" s="110"/>
      <c r="AM859" s="110"/>
      <c r="AN859" s="110"/>
      <c r="AO859" s="110"/>
      <c r="AP859" s="110"/>
      <c r="AQ859" s="110"/>
      <c r="AR859" s="110"/>
      <c r="AS859" s="110"/>
      <c r="AT859" s="110"/>
      <c r="AU859" s="110"/>
      <c r="AV859" s="110"/>
      <c r="AW859" s="110"/>
      <c r="AX859" s="110"/>
      <c r="AY859" s="110"/>
      <c r="AZ859" s="110"/>
      <c r="BA859" s="110"/>
      <c r="BB859" s="110"/>
      <c r="BC859" s="110"/>
      <c r="BD859" s="110"/>
      <c r="BE859" s="110"/>
      <c r="BF859" s="110"/>
      <c r="BG859" s="110"/>
      <c r="BH859" s="110"/>
      <c r="BI859" s="110"/>
      <c r="BJ859" s="110"/>
      <c r="BK859" s="110"/>
      <c r="BL859" s="110"/>
      <c r="BM859" s="110"/>
      <c r="BN859" s="110"/>
      <c r="BO859" s="110"/>
      <c r="BP859" s="110"/>
      <c r="BQ859" s="110"/>
      <c r="BR859" s="110"/>
      <c r="BS859" s="110"/>
      <c r="BT859" s="110"/>
      <c r="BU859" s="110"/>
      <c r="BV859" s="110"/>
      <c r="BW859" s="110"/>
      <c r="BX859" s="110"/>
      <c r="BY859" s="110"/>
      <c r="BZ859" s="110"/>
      <c r="CA859" s="110"/>
      <c r="CB859" s="110"/>
      <c r="CC859" s="110"/>
      <c r="CD859" s="110"/>
      <c r="CE859" s="110"/>
      <c r="CF859" s="110"/>
      <c r="CG859" s="110"/>
      <c r="CH859" s="110"/>
      <c r="CI859" s="110"/>
      <c r="CJ859" s="110"/>
      <c r="CK859" s="110"/>
      <c r="CL859" s="110"/>
      <c r="CM859" s="110"/>
      <c r="CN859" s="110"/>
      <c r="CO859" s="110"/>
      <c r="CP859" s="110"/>
      <c r="CQ859" s="110"/>
      <c r="CR859" s="110"/>
      <c r="CS859" s="110"/>
      <c r="CT859" s="110"/>
      <c r="CU859" s="110"/>
      <c r="CV859" s="110"/>
      <c r="CW859" s="110"/>
    </row>
    <row r="860" spans="1:101" x14ac:dyDescent="0.25">
      <c r="A860" s="110"/>
      <c r="B860" s="110"/>
      <c r="C860" s="110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  <c r="AA860" s="110"/>
      <c r="AB860" s="110"/>
      <c r="AC860" s="110"/>
      <c r="AD860" s="110"/>
      <c r="AE860" s="110"/>
      <c r="AF860" s="110"/>
      <c r="AG860" s="110"/>
      <c r="AH860" s="110"/>
      <c r="AI860" s="110"/>
      <c r="AJ860" s="110"/>
      <c r="AK860" s="110"/>
      <c r="AL860" s="110"/>
      <c r="AM860" s="110"/>
      <c r="AN860" s="110"/>
      <c r="AO860" s="110"/>
      <c r="AP860" s="110"/>
      <c r="AQ860" s="110"/>
      <c r="AR860" s="110"/>
      <c r="AS860" s="110"/>
      <c r="AT860" s="110"/>
      <c r="AU860" s="110"/>
      <c r="AV860" s="110"/>
      <c r="AW860" s="110"/>
      <c r="AX860" s="110"/>
      <c r="AY860" s="110"/>
      <c r="AZ860" s="110"/>
      <c r="BA860" s="110"/>
      <c r="BB860" s="110"/>
      <c r="BC860" s="110"/>
      <c r="BD860" s="110"/>
      <c r="BE860" s="110"/>
      <c r="BF860" s="110"/>
      <c r="BG860" s="110"/>
      <c r="BH860" s="110"/>
      <c r="BI860" s="110"/>
      <c r="BJ860" s="110"/>
      <c r="BK860" s="110"/>
      <c r="BL860" s="110"/>
      <c r="BM860" s="110"/>
      <c r="BN860" s="110"/>
      <c r="BO860" s="110"/>
      <c r="BP860" s="110"/>
      <c r="BQ860" s="110"/>
      <c r="BR860" s="110"/>
      <c r="BS860" s="110"/>
      <c r="BT860" s="110"/>
      <c r="BU860" s="110"/>
      <c r="BV860" s="110"/>
      <c r="BW860" s="110"/>
      <c r="BX860" s="110"/>
      <c r="BY860" s="110"/>
      <c r="BZ860" s="110"/>
      <c r="CA860" s="110"/>
      <c r="CB860" s="110"/>
      <c r="CC860" s="110"/>
      <c r="CD860" s="110"/>
      <c r="CE860" s="110"/>
      <c r="CF860" s="110"/>
      <c r="CG860" s="110"/>
      <c r="CH860" s="110"/>
      <c r="CI860" s="110"/>
      <c r="CJ860" s="110"/>
      <c r="CK860" s="110"/>
      <c r="CL860" s="110"/>
      <c r="CM860" s="110"/>
      <c r="CN860" s="110"/>
      <c r="CO860" s="110"/>
      <c r="CP860" s="110"/>
      <c r="CQ860" s="110"/>
      <c r="CR860" s="110"/>
      <c r="CS860" s="110"/>
      <c r="CT860" s="110"/>
      <c r="CU860" s="110"/>
      <c r="CV860" s="110"/>
      <c r="CW860" s="110"/>
    </row>
    <row r="861" spans="1:101" x14ac:dyDescent="0.25">
      <c r="A861" s="110"/>
      <c r="B861" s="110"/>
      <c r="C861" s="110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  <c r="AA861" s="110"/>
      <c r="AB861" s="110"/>
      <c r="AC861" s="110"/>
      <c r="AD861" s="110"/>
      <c r="AE861" s="110"/>
      <c r="AF861" s="110"/>
      <c r="AG861" s="110"/>
      <c r="AH861" s="110"/>
      <c r="AI861" s="110"/>
      <c r="AJ861" s="110"/>
      <c r="AK861" s="110"/>
      <c r="AL861" s="110"/>
      <c r="AM861" s="110"/>
      <c r="AN861" s="110"/>
      <c r="AO861" s="110"/>
      <c r="AP861" s="110"/>
      <c r="AQ861" s="110"/>
      <c r="AR861" s="110"/>
      <c r="AS861" s="110"/>
      <c r="AT861" s="110"/>
      <c r="AU861" s="110"/>
      <c r="AV861" s="110"/>
      <c r="AW861" s="110"/>
      <c r="AX861" s="110"/>
      <c r="AY861" s="110"/>
      <c r="AZ861" s="110"/>
      <c r="BA861" s="110"/>
      <c r="BB861" s="110"/>
      <c r="BC861" s="110"/>
      <c r="BD861" s="110"/>
      <c r="BE861" s="110"/>
      <c r="BF861" s="110"/>
      <c r="BG861" s="110"/>
      <c r="BH861" s="110"/>
      <c r="BI861" s="110"/>
      <c r="BJ861" s="110"/>
      <c r="BK861" s="110"/>
      <c r="BL861" s="110"/>
      <c r="BM861" s="110"/>
      <c r="BN861" s="110"/>
      <c r="BO861" s="110"/>
      <c r="BP861" s="110"/>
      <c r="BQ861" s="110"/>
      <c r="BR861" s="110"/>
      <c r="BS861" s="110"/>
      <c r="BT861" s="110"/>
      <c r="BU861" s="110"/>
      <c r="BV861" s="110"/>
      <c r="BW861" s="110"/>
      <c r="BX861" s="110"/>
      <c r="BY861" s="110"/>
      <c r="BZ861" s="110"/>
      <c r="CA861" s="110"/>
      <c r="CB861" s="110"/>
      <c r="CC861" s="110"/>
      <c r="CD861" s="110"/>
      <c r="CE861" s="110"/>
      <c r="CF861" s="110"/>
      <c r="CG861" s="110"/>
      <c r="CH861" s="110"/>
      <c r="CI861" s="110"/>
      <c r="CJ861" s="110"/>
      <c r="CK861" s="110"/>
      <c r="CL861" s="110"/>
      <c r="CM861" s="110"/>
      <c r="CN861" s="110"/>
      <c r="CO861" s="110"/>
      <c r="CP861" s="110"/>
      <c r="CQ861" s="110"/>
      <c r="CR861" s="110"/>
      <c r="CS861" s="110"/>
      <c r="CT861" s="110"/>
      <c r="CU861" s="110"/>
      <c r="CV861" s="110"/>
      <c r="CW861" s="110"/>
    </row>
    <row r="862" spans="1:101" x14ac:dyDescent="0.25">
      <c r="A862" s="110"/>
      <c r="B862" s="110"/>
      <c r="C862" s="110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0"/>
      <c r="AC862" s="110"/>
      <c r="AD862" s="110"/>
      <c r="AE862" s="110"/>
      <c r="AF862" s="110"/>
      <c r="AG862" s="110"/>
      <c r="AH862" s="110"/>
      <c r="AI862" s="110"/>
      <c r="AJ862" s="110"/>
      <c r="AK862" s="110"/>
      <c r="AL862" s="110"/>
      <c r="AM862" s="110"/>
      <c r="AN862" s="110"/>
      <c r="AO862" s="110"/>
      <c r="AP862" s="110"/>
      <c r="AQ862" s="110"/>
      <c r="AR862" s="110"/>
      <c r="AS862" s="110"/>
      <c r="AT862" s="110"/>
      <c r="AU862" s="110"/>
      <c r="AV862" s="110"/>
      <c r="AW862" s="110"/>
      <c r="AX862" s="110"/>
      <c r="AY862" s="110"/>
      <c r="AZ862" s="110"/>
      <c r="BA862" s="110"/>
      <c r="BB862" s="110"/>
      <c r="BC862" s="110"/>
      <c r="BD862" s="110"/>
      <c r="BE862" s="110"/>
      <c r="BF862" s="110"/>
      <c r="BG862" s="110"/>
      <c r="BH862" s="110"/>
      <c r="BI862" s="110"/>
      <c r="BJ862" s="110"/>
      <c r="BK862" s="110"/>
      <c r="BL862" s="110"/>
      <c r="BM862" s="110"/>
      <c r="BN862" s="110"/>
      <c r="BO862" s="110"/>
      <c r="BP862" s="110"/>
      <c r="BQ862" s="110"/>
      <c r="BR862" s="110"/>
      <c r="BS862" s="110"/>
      <c r="BT862" s="110"/>
      <c r="BU862" s="110"/>
      <c r="BV862" s="110"/>
      <c r="BW862" s="110"/>
      <c r="BX862" s="110"/>
      <c r="BY862" s="110"/>
      <c r="BZ862" s="110"/>
      <c r="CA862" s="110"/>
      <c r="CB862" s="110"/>
      <c r="CC862" s="110"/>
      <c r="CD862" s="110"/>
      <c r="CE862" s="110"/>
      <c r="CF862" s="110"/>
      <c r="CG862" s="110"/>
      <c r="CH862" s="110"/>
      <c r="CI862" s="110"/>
      <c r="CJ862" s="110"/>
      <c r="CK862" s="110"/>
      <c r="CL862" s="110"/>
      <c r="CM862" s="110"/>
      <c r="CN862" s="110"/>
      <c r="CO862" s="110"/>
      <c r="CP862" s="110"/>
      <c r="CQ862" s="110"/>
      <c r="CR862" s="110"/>
      <c r="CS862" s="110"/>
      <c r="CT862" s="110"/>
      <c r="CU862" s="110"/>
      <c r="CV862" s="110"/>
      <c r="CW862" s="110"/>
    </row>
    <row r="863" spans="1:101" x14ac:dyDescent="0.25">
      <c r="A863" s="110"/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  <c r="AA863" s="110"/>
      <c r="AB863" s="110"/>
      <c r="AC863" s="110"/>
      <c r="AD863" s="110"/>
      <c r="AE863" s="110"/>
      <c r="AF863" s="110"/>
      <c r="AG863" s="110"/>
      <c r="AH863" s="110"/>
      <c r="AI863" s="110"/>
      <c r="AJ863" s="110"/>
      <c r="AK863" s="110"/>
      <c r="AL863" s="110"/>
      <c r="AM863" s="110"/>
      <c r="AN863" s="110"/>
      <c r="AO863" s="110"/>
      <c r="AP863" s="110"/>
      <c r="AQ863" s="110"/>
      <c r="AR863" s="110"/>
      <c r="AS863" s="110"/>
      <c r="AT863" s="110"/>
      <c r="AU863" s="110"/>
      <c r="AV863" s="110"/>
      <c r="AW863" s="110"/>
      <c r="AX863" s="110"/>
      <c r="AY863" s="110"/>
      <c r="AZ863" s="110"/>
      <c r="BA863" s="110"/>
      <c r="BB863" s="110"/>
      <c r="BC863" s="110"/>
      <c r="BD863" s="110"/>
      <c r="BE863" s="110"/>
      <c r="BF863" s="110"/>
      <c r="BG863" s="110"/>
      <c r="BH863" s="110"/>
      <c r="BI863" s="110"/>
      <c r="BJ863" s="110"/>
      <c r="BK863" s="110"/>
      <c r="BL863" s="110"/>
      <c r="BM863" s="110"/>
      <c r="BN863" s="110"/>
      <c r="BO863" s="110"/>
      <c r="BP863" s="110"/>
      <c r="BQ863" s="110"/>
      <c r="BR863" s="110"/>
      <c r="BS863" s="110"/>
      <c r="BT863" s="110"/>
      <c r="BU863" s="110"/>
      <c r="BV863" s="110"/>
      <c r="BW863" s="110"/>
      <c r="BX863" s="110"/>
      <c r="BY863" s="110"/>
      <c r="BZ863" s="110"/>
      <c r="CA863" s="110"/>
      <c r="CB863" s="110"/>
      <c r="CC863" s="110"/>
      <c r="CD863" s="110"/>
      <c r="CE863" s="110"/>
      <c r="CF863" s="110"/>
      <c r="CG863" s="110"/>
      <c r="CH863" s="110"/>
      <c r="CI863" s="110"/>
      <c r="CJ863" s="110"/>
      <c r="CK863" s="110"/>
      <c r="CL863" s="110"/>
      <c r="CM863" s="110"/>
      <c r="CN863" s="110"/>
      <c r="CO863" s="110"/>
      <c r="CP863" s="110"/>
      <c r="CQ863" s="110"/>
      <c r="CR863" s="110"/>
      <c r="CS863" s="110"/>
      <c r="CT863" s="110"/>
      <c r="CU863" s="110"/>
      <c r="CV863" s="110"/>
      <c r="CW863" s="110"/>
    </row>
    <row r="864" spans="1:101" x14ac:dyDescent="0.25">
      <c r="A864" s="110"/>
      <c r="B864" s="110"/>
      <c r="C864" s="110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  <c r="AA864" s="110"/>
      <c r="AB864" s="110"/>
      <c r="AC864" s="110"/>
      <c r="AD864" s="110"/>
      <c r="AE864" s="110"/>
      <c r="AF864" s="110"/>
      <c r="AG864" s="110"/>
      <c r="AH864" s="110"/>
      <c r="AI864" s="110"/>
      <c r="AJ864" s="110"/>
      <c r="AK864" s="110"/>
      <c r="AL864" s="110"/>
      <c r="AM864" s="110"/>
      <c r="AN864" s="110"/>
      <c r="AO864" s="110"/>
      <c r="AP864" s="110"/>
      <c r="AQ864" s="110"/>
      <c r="AR864" s="110"/>
      <c r="AS864" s="110"/>
      <c r="AT864" s="110"/>
      <c r="AU864" s="110"/>
      <c r="AV864" s="110"/>
      <c r="AW864" s="110"/>
      <c r="AX864" s="110"/>
      <c r="AY864" s="110"/>
      <c r="AZ864" s="110"/>
      <c r="BA864" s="110"/>
      <c r="BB864" s="110"/>
      <c r="BC864" s="110"/>
      <c r="BD864" s="110"/>
      <c r="BE864" s="110"/>
      <c r="BF864" s="110"/>
      <c r="BG864" s="110"/>
      <c r="BH864" s="110"/>
      <c r="BI864" s="110"/>
      <c r="BJ864" s="110"/>
      <c r="BK864" s="110"/>
      <c r="BL864" s="110"/>
      <c r="BM864" s="110"/>
      <c r="BN864" s="110"/>
      <c r="BO864" s="110"/>
      <c r="BP864" s="110"/>
      <c r="BQ864" s="110"/>
      <c r="BR864" s="110"/>
      <c r="BS864" s="110"/>
      <c r="BT864" s="110"/>
      <c r="BU864" s="110"/>
      <c r="BV864" s="110"/>
      <c r="BW864" s="110"/>
      <c r="BX864" s="110"/>
      <c r="BY864" s="110"/>
      <c r="BZ864" s="110"/>
      <c r="CA864" s="110"/>
      <c r="CB864" s="110"/>
      <c r="CC864" s="110"/>
      <c r="CD864" s="110"/>
      <c r="CE864" s="110"/>
      <c r="CF864" s="110"/>
      <c r="CG864" s="110"/>
      <c r="CH864" s="110"/>
      <c r="CI864" s="110"/>
      <c r="CJ864" s="110"/>
      <c r="CK864" s="110"/>
      <c r="CL864" s="110"/>
      <c r="CM864" s="110"/>
      <c r="CN864" s="110"/>
      <c r="CO864" s="110"/>
      <c r="CP864" s="110"/>
      <c r="CQ864" s="110"/>
      <c r="CR864" s="110"/>
      <c r="CS864" s="110"/>
      <c r="CT864" s="110"/>
      <c r="CU864" s="110"/>
      <c r="CV864" s="110"/>
      <c r="CW864" s="110"/>
    </row>
    <row r="865" spans="1:101" x14ac:dyDescent="0.25">
      <c r="A865" s="110"/>
      <c r="B865" s="110"/>
      <c r="C865" s="110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  <c r="AA865" s="110"/>
      <c r="AB865" s="110"/>
      <c r="AC865" s="110"/>
      <c r="AD865" s="110"/>
      <c r="AE865" s="110"/>
      <c r="AF865" s="110"/>
      <c r="AG865" s="110"/>
      <c r="AH865" s="110"/>
      <c r="AI865" s="110"/>
      <c r="AJ865" s="110"/>
      <c r="AK865" s="110"/>
      <c r="AL865" s="110"/>
      <c r="AM865" s="110"/>
      <c r="AN865" s="110"/>
      <c r="AO865" s="110"/>
      <c r="AP865" s="110"/>
      <c r="AQ865" s="110"/>
      <c r="AR865" s="110"/>
      <c r="AS865" s="110"/>
      <c r="AT865" s="110"/>
      <c r="AU865" s="110"/>
      <c r="AV865" s="110"/>
      <c r="AW865" s="110"/>
      <c r="AX865" s="110"/>
      <c r="AY865" s="110"/>
      <c r="AZ865" s="110"/>
      <c r="BA865" s="110"/>
      <c r="BB865" s="110"/>
      <c r="BC865" s="110"/>
      <c r="BD865" s="110"/>
      <c r="BE865" s="110"/>
      <c r="BF865" s="110"/>
      <c r="BG865" s="110"/>
      <c r="BH865" s="110"/>
      <c r="BI865" s="110"/>
      <c r="BJ865" s="110"/>
      <c r="BK865" s="110"/>
      <c r="BL865" s="110"/>
      <c r="BM865" s="110"/>
      <c r="BN865" s="110"/>
      <c r="BO865" s="110"/>
      <c r="BP865" s="110"/>
      <c r="BQ865" s="110"/>
      <c r="BR865" s="110"/>
      <c r="BS865" s="110"/>
      <c r="BT865" s="110"/>
      <c r="BU865" s="110"/>
      <c r="BV865" s="110"/>
      <c r="BW865" s="110"/>
      <c r="BX865" s="110"/>
      <c r="BY865" s="110"/>
      <c r="BZ865" s="110"/>
      <c r="CA865" s="110"/>
      <c r="CB865" s="110"/>
      <c r="CC865" s="110"/>
      <c r="CD865" s="110"/>
      <c r="CE865" s="110"/>
      <c r="CF865" s="110"/>
      <c r="CG865" s="110"/>
      <c r="CH865" s="110"/>
      <c r="CI865" s="110"/>
      <c r="CJ865" s="110"/>
      <c r="CK865" s="110"/>
      <c r="CL865" s="110"/>
      <c r="CM865" s="110"/>
      <c r="CN865" s="110"/>
      <c r="CO865" s="110"/>
      <c r="CP865" s="110"/>
      <c r="CQ865" s="110"/>
      <c r="CR865" s="110"/>
      <c r="CS865" s="110"/>
      <c r="CT865" s="110"/>
      <c r="CU865" s="110"/>
      <c r="CV865" s="110"/>
      <c r="CW865" s="110"/>
    </row>
    <row r="866" spans="1:101" x14ac:dyDescent="0.25">
      <c r="A866" s="110"/>
      <c r="B866" s="110"/>
      <c r="C866" s="110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  <c r="AA866" s="110"/>
      <c r="AB866" s="110"/>
      <c r="AC866" s="110"/>
      <c r="AD866" s="110"/>
      <c r="AE866" s="110"/>
      <c r="AF866" s="110"/>
      <c r="AG866" s="110"/>
      <c r="AH866" s="110"/>
      <c r="AI866" s="110"/>
      <c r="AJ866" s="110"/>
      <c r="AK866" s="110"/>
      <c r="AL866" s="110"/>
      <c r="AM866" s="110"/>
      <c r="AN866" s="110"/>
      <c r="AO866" s="110"/>
      <c r="AP866" s="110"/>
      <c r="AQ866" s="110"/>
      <c r="AR866" s="110"/>
      <c r="AS866" s="110"/>
      <c r="AT866" s="110"/>
      <c r="AU866" s="110"/>
      <c r="AV866" s="110"/>
      <c r="AW866" s="110"/>
      <c r="AX866" s="110"/>
      <c r="AY866" s="110"/>
      <c r="AZ866" s="110"/>
      <c r="BA866" s="110"/>
      <c r="BB866" s="110"/>
      <c r="BC866" s="110"/>
      <c r="BD866" s="110"/>
      <c r="BE866" s="110"/>
      <c r="BF866" s="110"/>
      <c r="BG866" s="110"/>
      <c r="BH866" s="110"/>
      <c r="BI866" s="110"/>
      <c r="BJ866" s="110"/>
      <c r="BK866" s="110"/>
      <c r="BL866" s="110"/>
      <c r="BM866" s="110"/>
      <c r="BN866" s="110"/>
      <c r="BO866" s="110"/>
      <c r="BP866" s="110"/>
      <c r="BQ866" s="110"/>
      <c r="BR866" s="110"/>
      <c r="BS866" s="110"/>
      <c r="BT866" s="110"/>
      <c r="BU866" s="110"/>
      <c r="BV866" s="110"/>
      <c r="BW866" s="110"/>
      <c r="BX866" s="110"/>
      <c r="BY866" s="110"/>
      <c r="BZ866" s="110"/>
      <c r="CA866" s="110"/>
      <c r="CB866" s="110"/>
      <c r="CC866" s="110"/>
      <c r="CD866" s="110"/>
      <c r="CE866" s="110"/>
      <c r="CF866" s="110"/>
      <c r="CG866" s="110"/>
      <c r="CH866" s="110"/>
      <c r="CI866" s="110"/>
      <c r="CJ866" s="110"/>
      <c r="CK866" s="110"/>
      <c r="CL866" s="110"/>
      <c r="CM866" s="110"/>
      <c r="CN866" s="110"/>
      <c r="CO866" s="110"/>
      <c r="CP866" s="110"/>
      <c r="CQ866" s="110"/>
      <c r="CR866" s="110"/>
      <c r="CS866" s="110"/>
      <c r="CT866" s="110"/>
      <c r="CU866" s="110"/>
      <c r="CV866" s="110"/>
      <c r="CW866" s="110"/>
    </row>
    <row r="867" spans="1:101" x14ac:dyDescent="0.25">
      <c r="A867" s="110"/>
      <c r="B867" s="110"/>
      <c r="C867" s="110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  <c r="AA867" s="110"/>
      <c r="AB867" s="110"/>
      <c r="AC867" s="110"/>
      <c r="AD867" s="110"/>
      <c r="AE867" s="110"/>
      <c r="AF867" s="110"/>
      <c r="AG867" s="110"/>
      <c r="AH867" s="110"/>
      <c r="AI867" s="110"/>
      <c r="AJ867" s="110"/>
      <c r="AK867" s="110"/>
      <c r="AL867" s="110"/>
      <c r="AM867" s="110"/>
      <c r="AN867" s="110"/>
      <c r="AO867" s="110"/>
      <c r="AP867" s="110"/>
      <c r="AQ867" s="110"/>
      <c r="AR867" s="110"/>
      <c r="AS867" s="110"/>
      <c r="AT867" s="110"/>
      <c r="AU867" s="110"/>
      <c r="AV867" s="110"/>
      <c r="AW867" s="110"/>
      <c r="AX867" s="110"/>
      <c r="AY867" s="110"/>
      <c r="AZ867" s="110"/>
      <c r="BA867" s="110"/>
      <c r="BB867" s="110"/>
      <c r="BC867" s="110"/>
      <c r="BD867" s="110"/>
      <c r="BE867" s="110"/>
      <c r="BF867" s="110"/>
      <c r="BG867" s="110"/>
      <c r="BH867" s="110"/>
      <c r="BI867" s="110"/>
      <c r="BJ867" s="110"/>
      <c r="BK867" s="110"/>
      <c r="BL867" s="110"/>
      <c r="BM867" s="110"/>
      <c r="BN867" s="110"/>
      <c r="BO867" s="110"/>
      <c r="BP867" s="110"/>
      <c r="BQ867" s="110"/>
      <c r="BR867" s="110"/>
      <c r="BS867" s="110"/>
      <c r="BT867" s="110"/>
      <c r="BU867" s="110"/>
      <c r="BV867" s="110"/>
      <c r="BW867" s="110"/>
      <c r="BX867" s="110"/>
      <c r="BY867" s="110"/>
      <c r="BZ867" s="110"/>
      <c r="CA867" s="110"/>
      <c r="CB867" s="110"/>
      <c r="CC867" s="110"/>
      <c r="CD867" s="110"/>
      <c r="CE867" s="110"/>
      <c r="CF867" s="110"/>
      <c r="CG867" s="110"/>
      <c r="CH867" s="110"/>
      <c r="CI867" s="110"/>
      <c r="CJ867" s="110"/>
      <c r="CK867" s="110"/>
      <c r="CL867" s="110"/>
      <c r="CM867" s="110"/>
      <c r="CN867" s="110"/>
      <c r="CO867" s="110"/>
      <c r="CP867" s="110"/>
      <c r="CQ867" s="110"/>
      <c r="CR867" s="110"/>
      <c r="CS867" s="110"/>
      <c r="CT867" s="110"/>
      <c r="CU867" s="110"/>
      <c r="CV867" s="110"/>
      <c r="CW867" s="110"/>
    </row>
    <row r="868" spans="1:101" x14ac:dyDescent="0.25">
      <c r="A868" s="110"/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  <c r="AA868" s="110"/>
      <c r="AB868" s="110"/>
      <c r="AC868" s="110"/>
      <c r="AD868" s="110"/>
      <c r="AE868" s="110"/>
      <c r="AF868" s="110"/>
      <c r="AG868" s="110"/>
      <c r="AH868" s="110"/>
      <c r="AI868" s="110"/>
      <c r="AJ868" s="110"/>
      <c r="AK868" s="110"/>
      <c r="AL868" s="110"/>
      <c r="AM868" s="110"/>
      <c r="AN868" s="110"/>
      <c r="AO868" s="110"/>
      <c r="AP868" s="110"/>
      <c r="AQ868" s="110"/>
      <c r="AR868" s="110"/>
      <c r="AS868" s="110"/>
      <c r="AT868" s="110"/>
      <c r="AU868" s="110"/>
      <c r="AV868" s="110"/>
      <c r="AW868" s="110"/>
      <c r="AX868" s="110"/>
      <c r="AY868" s="110"/>
      <c r="AZ868" s="110"/>
      <c r="BA868" s="110"/>
      <c r="BB868" s="110"/>
      <c r="BC868" s="110"/>
      <c r="BD868" s="110"/>
      <c r="BE868" s="110"/>
      <c r="BF868" s="110"/>
      <c r="BG868" s="110"/>
      <c r="BH868" s="110"/>
      <c r="BI868" s="110"/>
      <c r="BJ868" s="110"/>
      <c r="BK868" s="110"/>
      <c r="BL868" s="110"/>
      <c r="BM868" s="110"/>
      <c r="BN868" s="110"/>
      <c r="BO868" s="110"/>
      <c r="BP868" s="110"/>
      <c r="BQ868" s="110"/>
      <c r="BR868" s="110"/>
      <c r="BS868" s="110"/>
      <c r="BT868" s="110"/>
      <c r="BU868" s="110"/>
      <c r="BV868" s="110"/>
      <c r="BW868" s="110"/>
      <c r="BX868" s="110"/>
      <c r="BY868" s="110"/>
      <c r="BZ868" s="110"/>
      <c r="CA868" s="110"/>
      <c r="CB868" s="110"/>
      <c r="CC868" s="110"/>
      <c r="CD868" s="110"/>
      <c r="CE868" s="110"/>
      <c r="CF868" s="110"/>
      <c r="CG868" s="110"/>
      <c r="CH868" s="110"/>
      <c r="CI868" s="110"/>
      <c r="CJ868" s="110"/>
      <c r="CK868" s="110"/>
      <c r="CL868" s="110"/>
      <c r="CM868" s="110"/>
      <c r="CN868" s="110"/>
      <c r="CO868" s="110"/>
      <c r="CP868" s="110"/>
      <c r="CQ868" s="110"/>
      <c r="CR868" s="110"/>
      <c r="CS868" s="110"/>
      <c r="CT868" s="110"/>
      <c r="CU868" s="110"/>
      <c r="CV868" s="110"/>
      <c r="CW868" s="110"/>
    </row>
    <row r="869" spans="1:101" x14ac:dyDescent="0.25">
      <c r="A869" s="110"/>
      <c r="B869" s="110"/>
      <c r="C869" s="110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0"/>
      <c r="AC869" s="110"/>
      <c r="AD869" s="110"/>
      <c r="AE869" s="110"/>
      <c r="AF869" s="110"/>
      <c r="AG869" s="110"/>
      <c r="AH869" s="110"/>
      <c r="AI869" s="110"/>
      <c r="AJ869" s="110"/>
      <c r="AK869" s="110"/>
      <c r="AL869" s="110"/>
      <c r="AM869" s="110"/>
      <c r="AN869" s="110"/>
      <c r="AO869" s="110"/>
      <c r="AP869" s="110"/>
      <c r="AQ869" s="110"/>
      <c r="AR869" s="110"/>
      <c r="AS869" s="110"/>
      <c r="AT869" s="110"/>
      <c r="AU869" s="110"/>
      <c r="AV869" s="110"/>
      <c r="AW869" s="110"/>
      <c r="AX869" s="110"/>
      <c r="AY869" s="110"/>
      <c r="AZ869" s="110"/>
      <c r="BA869" s="110"/>
      <c r="BB869" s="110"/>
      <c r="BC869" s="110"/>
      <c r="BD869" s="110"/>
      <c r="BE869" s="110"/>
      <c r="BF869" s="110"/>
      <c r="BG869" s="110"/>
      <c r="BH869" s="110"/>
      <c r="BI869" s="110"/>
      <c r="BJ869" s="110"/>
      <c r="BK869" s="110"/>
      <c r="BL869" s="110"/>
      <c r="BM869" s="110"/>
      <c r="BN869" s="110"/>
      <c r="BO869" s="110"/>
      <c r="BP869" s="110"/>
      <c r="BQ869" s="110"/>
      <c r="BR869" s="110"/>
      <c r="BS869" s="110"/>
      <c r="BT869" s="110"/>
      <c r="BU869" s="110"/>
      <c r="BV869" s="110"/>
      <c r="BW869" s="110"/>
      <c r="BX869" s="110"/>
      <c r="BY869" s="110"/>
      <c r="BZ869" s="110"/>
      <c r="CA869" s="110"/>
      <c r="CB869" s="110"/>
      <c r="CC869" s="110"/>
      <c r="CD869" s="110"/>
      <c r="CE869" s="110"/>
      <c r="CF869" s="110"/>
      <c r="CG869" s="110"/>
      <c r="CH869" s="110"/>
      <c r="CI869" s="110"/>
      <c r="CJ869" s="110"/>
      <c r="CK869" s="110"/>
      <c r="CL869" s="110"/>
      <c r="CM869" s="110"/>
      <c r="CN869" s="110"/>
      <c r="CO869" s="110"/>
      <c r="CP869" s="110"/>
      <c r="CQ869" s="110"/>
      <c r="CR869" s="110"/>
      <c r="CS869" s="110"/>
      <c r="CT869" s="110"/>
      <c r="CU869" s="110"/>
      <c r="CV869" s="110"/>
      <c r="CW869" s="110"/>
    </row>
    <row r="870" spans="1:101" x14ac:dyDescent="0.25">
      <c r="A870" s="110"/>
      <c r="B870" s="110"/>
      <c r="C870" s="110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  <c r="AA870" s="110"/>
      <c r="AB870" s="110"/>
      <c r="AC870" s="110"/>
      <c r="AD870" s="110"/>
      <c r="AE870" s="110"/>
      <c r="AF870" s="110"/>
      <c r="AG870" s="110"/>
      <c r="AH870" s="110"/>
      <c r="AI870" s="110"/>
      <c r="AJ870" s="110"/>
      <c r="AK870" s="110"/>
      <c r="AL870" s="110"/>
      <c r="AM870" s="110"/>
      <c r="AN870" s="110"/>
      <c r="AO870" s="110"/>
      <c r="AP870" s="110"/>
      <c r="AQ870" s="110"/>
      <c r="AR870" s="110"/>
      <c r="AS870" s="110"/>
      <c r="AT870" s="110"/>
      <c r="AU870" s="110"/>
      <c r="AV870" s="110"/>
      <c r="AW870" s="110"/>
      <c r="AX870" s="110"/>
      <c r="AY870" s="110"/>
      <c r="AZ870" s="110"/>
      <c r="BA870" s="110"/>
      <c r="BB870" s="110"/>
      <c r="BC870" s="110"/>
      <c r="BD870" s="110"/>
      <c r="BE870" s="110"/>
      <c r="BF870" s="110"/>
      <c r="BG870" s="110"/>
      <c r="BH870" s="110"/>
      <c r="BI870" s="110"/>
      <c r="BJ870" s="110"/>
      <c r="BK870" s="110"/>
      <c r="BL870" s="110"/>
      <c r="BM870" s="110"/>
      <c r="BN870" s="110"/>
      <c r="BO870" s="110"/>
      <c r="BP870" s="110"/>
      <c r="BQ870" s="110"/>
      <c r="BR870" s="110"/>
      <c r="BS870" s="110"/>
      <c r="BT870" s="110"/>
      <c r="BU870" s="110"/>
      <c r="BV870" s="110"/>
      <c r="BW870" s="110"/>
      <c r="BX870" s="110"/>
      <c r="BY870" s="110"/>
      <c r="BZ870" s="110"/>
      <c r="CA870" s="110"/>
      <c r="CB870" s="110"/>
      <c r="CC870" s="110"/>
      <c r="CD870" s="110"/>
      <c r="CE870" s="110"/>
      <c r="CF870" s="110"/>
      <c r="CG870" s="110"/>
      <c r="CH870" s="110"/>
      <c r="CI870" s="110"/>
      <c r="CJ870" s="110"/>
      <c r="CK870" s="110"/>
      <c r="CL870" s="110"/>
      <c r="CM870" s="110"/>
      <c r="CN870" s="110"/>
      <c r="CO870" s="110"/>
      <c r="CP870" s="110"/>
      <c r="CQ870" s="110"/>
      <c r="CR870" s="110"/>
      <c r="CS870" s="110"/>
      <c r="CT870" s="110"/>
      <c r="CU870" s="110"/>
      <c r="CV870" s="110"/>
      <c r="CW870" s="110"/>
    </row>
    <row r="871" spans="1:101" x14ac:dyDescent="0.25">
      <c r="A871" s="110"/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0"/>
      <c r="AC871" s="110"/>
      <c r="AD871" s="110"/>
      <c r="AE871" s="110"/>
      <c r="AF871" s="110"/>
      <c r="AG871" s="110"/>
      <c r="AH871" s="110"/>
      <c r="AI871" s="110"/>
      <c r="AJ871" s="110"/>
      <c r="AK871" s="110"/>
      <c r="AL871" s="110"/>
      <c r="AM871" s="110"/>
      <c r="AN871" s="110"/>
      <c r="AO871" s="110"/>
      <c r="AP871" s="110"/>
      <c r="AQ871" s="110"/>
      <c r="AR871" s="110"/>
      <c r="AS871" s="110"/>
      <c r="AT871" s="110"/>
      <c r="AU871" s="110"/>
      <c r="AV871" s="110"/>
      <c r="AW871" s="110"/>
      <c r="AX871" s="110"/>
      <c r="AY871" s="110"/>
      <c r="AZ871" s="110"/>
      <c r="BA871" s="110"/>
      <c r="BB871" s="110"/>
      <c r="BC871" s="110"/>
      <c r="BD871" s="110"/>
      <c r="BE871" s="110"/>
      <c r="BF871" s="110"/>
      <c r="BG871" s="110"/>
      <c r="BH871" s="110"/>
      <c r="BI871" s="110"/>
      <c r="BJ871" s="110"/>
      <c r="BK871" s="110"/>
      <c r="BL871" s="110"/>
      <c r="BM871" s="110"/>
      <c r="BN871" s="110"/>
      <c r="BO871" s="110"/>
      <c r="BP871" s="110"/>
      <c r="BQ871" s="110"/>
      <c r="BR871" s="110"/>
      <c r="BS871" s="110"/>
      <c r="BT871" s="110"/>
      <c r="BU871" s="110"/>
      <c r="BV871" s="110"/>
      <c r="BW871" s="110"/>
      <c r="BX871" s="110"/>
      <c r="BY871" s="110"/>
      <c r="BZ871" s="110"/>
      <c r="CA871" s="110"/>
      <c r="CB871" s="110"/>
      <c r="CC871" s="110"/>
      <c r="CD871" s="110"/>
      <c r="CE871" s="110"/>
      <c r="CF871" s="110"/>
      <c r="CG871" s="110"/>
      <c r="CH871" s="110"/>
      <c r="CI871" s="110"/>
      <c r="CJ871" s="110"/>
      <c r="CK871" s="110"/>
      <c r="CL871" s="110"/>
      <c r="CM871" s="110"/>
      <c r="CN871" s="110"/>
      <c r="CO871" s="110"/>
      <c r="CP871" s="110"/>
      <c r="CQ871" s="110"/>
      <c r="CR871" s="110"/>
      <c r="CS871" s="110"/>
      <c r="CT871" s="110"/>
      <c r="CU871" s="110"/>
      <c r="CV871" s="110"/>
      <c r="CW871" s="110"/>
    </row>
    <row r="872" spans="1:101" x14ac:dyDescent="0.25">
      <c r="A872" s="110"/>
      <c r="B872" s="110"/>
      <c r="C872" s="110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  <c r="AA872" s="110"/>
      <c r="AB872" s="110"/>
      <c r="AC872" s="110"/>
      <c r="AD872" s="110"/>
      <c r="AE872" s="110"/>
      <c r="AF872" s="110"/>
      <c r="AG872" s="110"/>
      <c r="AH872" s="110"/>
      <c r="AI872" s="110"/>
      <c r="AJ872" s="110"/>
      <c r="AK872" s="110"/>
      <c r="AL872" s="110"/>
      <c r="AM872" s="110"/>
      <c r="AN872" s="110"/>
      <c r="AO872" s="110"/>
      <c r="AP872" s="110"/>
      <c r="AQ872" s="110"/>
      <c r="AR872" s="110"/>
      <c r="AS872" s="110"/>
      <c r="AT872" s="110"/>
      <c r="AU872" s="110"/>
      <c r="AV872" s="110"/>
      <c r="AW872" s="110"/>
      <c r="AX872" s="110"/>
      <c r="AY872" s="110"/>
      <c r="AZ872" s="110"/>
      <c r="BA872" s="110"/>
      <c r="BB872" s="110"/>
      <c r="BC872" s="110"/>
      <c r="BD872" s="110"/>
      <c r="BE872" s="110"/>
      <c r="BF872" s="110"/>
      <c r="BG872" s="110"/>
      <c r="BH872" s="110"/>
      <c r="BI872" s="110"/>
      <c r="BJ872" s="110"/>
      <c r="BK872" s="110"/>
      <c r="BL872" s="110"/>
      <c r="BM872" s="110"/>
      <c r="BN872" s="110"/>
      <c r="BO872" s="110"/>
      <c r="BP872" s="110"/>
      <c r="BQ872" s="110"/>
      <c r="BR872" s="110"/>
      <c r="BS872" s="110"/>
      <c r="BT872" s="110"/>
      <c r="BU872" s="110"/>
      <c r="BV872" s="110"/>
      <c r="BW872" s="110"/>
      <c r="BX872" s="110"/>
      <c r="BY872" s="110"/>
      <c r="BZ872" s="110"/>
      <c r="CA872" s="110"/>
      <c r="CB872" s="110"/>
      <c r="CC872" s="110"/>
      <c r="CD872" s="110"/>
      <c r="CE872" s="110"/>
      <c r="CF872" s="110"/>
      <c r="CG872" s="110"/>
      <c r="CH872" s="110"/>
      <c r="CI872" s="110"/>
      <c r="CJ872" s="110"/>
      <c r="CK872" s="110"/>
      <c r="CL872" s="110"/>
      <c r="CM872" s="110"/>
      <c r="CN872" s="110"/>
      <c r="CO872" s="110"/>
      <c r="CP872" s="110"/>
      <c r="CQ872" s="110"/>
      <c r="CR872" s="110"/>
      <c r="CS872" s="110"/>
      <c r="CT872" s="110"/>
      <c r="CU872" s="110"/>
      <c r="CV872" s="110"/>
      <c r="CW872" s="110"/>
    </row>
    <row r="873" spans="1:101" x14ac:dyDescent="0.25">
      <c r="A873" s="110"/>
      <c r="B873" s="110"/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0"/>
      <c r="AC873" s="110"/>
      <c r="AD873" s="110"/>
      <c r="AE873" s="110"/>
      <c r="AF873" s="110"/>
      <c r="AG873" s="110"/>
      <c r="AH873" s="110"/>
      <c r="AI873" s="110"/>
      <c r="AJ873" s="110"/>
      <c r="AK873" s="110"/>
      <c r="AL873" s="110"/>
      <c r="AM873" s="110"/>
      <c r="AN873" s="110"/>
      <c r="AO873" s="110"/>
      <c r="AP873" s="110"/>
      <c r="AQ873" s="110"/>
      <c r="AR873" s="110"/>
      <c r="AS873" s="110"/>
      <c r="AT873" s="110"/>
      <c r="AU873" s="110"/>
      <c r="AV873" s="110"/>
      <c r="AW873" s="110"/>
      <c r="AX873" s="110"/>
      <c r="AY873" s="110"/>
      <c r="AZ873" s="110"/>
      <c r="BA873" s="110"/>
      <c r="BB873" s="110"/>
      <c r="BC873" s="110"/>
      <c r="BD873" s="110"/>
      <c r="BE873" s="110"/>
      <c r="BF873" s="110"/>
      <c r="BG873" s="110"/>
      <c r="BH873" s="110"/>
      <c r="BI873" s="110"/>
      <c r="BJ873" s="110"/>
      <c r="BK873" s="110"/>
      <c r="BL873" s="110"/>
      <c r="BM873" s="110"/>
      <c r="BN873" s="110"/>
      <c r="BO873" s="110"/>
      <c r="BP873" s="110"/>
      <c r="BQ873" s="110"/>
      <c r="BR873" s="110"/>
      <c r="BS873" s="110"/>
      <c r="BT873" s="110"/>
      <c r="BU873" s="110"/>
      <c r="BV873" s="110"/>
      <c r="BW873" s="110"/>
      <c r="BX873" s="110"/>
      <c r="BY873" s="110"/>
      <c r="BZ873" s="110"/>
      <c r="CA873" s="110"/>
      <c r="CB873" s="110"/>
      <c r="CC873" s="110"/>
      <c r="CD873" s="110"/>
      <c r="CE873" s="110"/>
      <c r="CF873" s="110"/>
      <c r="CG873" s="110"/>
      <c r="CH873" s="110"/>
      <c r="CI873" s="110"/>
      <c r="CJ873" s="110"/>
      <c r="CK873" s="110"/>
      <c r="CL873" s="110"/>
      <c r="CM873" s="110"/>
      <c r="CN873" s="110"/>
      <c r="CO873" s="110"/>
      <c r="CP873" s="110"/>
      <c r="CQ873" s="110"/>
      <c r="CR873" s="110"/>
      <c r="CS873" s="110"/>
      <c r="CT873" s="110"/>
      <c r="CU873" s="110"/>
      <c r="CV873" s="110"/>
      <c r="CW873" s="110"/>
    </row>
    <row r="874" spans="1:101" x14ac:dyDescent="0.25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0"/>
      <c r="AC874" s="110"/>
      <c r="AD874" s="110"/>
      <c r="AE874" s="110"/>
      <c r="AF874" s="110"/>
      <c r="AG874" s="110"/>
      <c r="AH874" s="110"/>
      <c r="AI874" s="110"/>
      <c r="AJ874" s="110"/>
      <c r="AK874" s="110"/>
      <c r="AL874" s="110"/>
      <c r="AM874" s="110"/>
      <c r="AN874" s="110"/>
      <c r="AO874" s="110"/>
      <c r="AP874" s="110"/>
      <c r="AQ874" s="110"/>
      <c r="AR874" s="110"/>
      <c r="AS874" s="110"/>
      <c r="AT874" s="110"/>
      <c r="AU874" s="110"/>
      <c r="AV874" s="110"/>
      <c r="AW874" s="110"/>
      <c r="AX874" s="110"/>
      <c r="AY874" s="110"/>
      <c r="AZ874" s="110"/>
      <c r="BA874" s="110"/>
      <c r="BB874" s="110"/>
      <c r="BC874" s="110"/>
      <c r="BD874" s="110"/>
      <c r="BE874" s="110"/>
      <c r="BF874" s="110"/>
      <c r="BG874" s="110"/>
      <c r="BH874" s="110"/>
      <c r="BI874" s="110"/>
      <c r="BJ874" s="110"/>
      <c r="BK874" s="110"/>
      <c r="BL874" s="110"/>
      <c r="BM874" s="110"/>
      <c r="BN874" s="110"/>
      <c r="BO874" s="110"/>
      <c r="BP874" s="110"/>
      <c r="BQ874" s="110"/>
      <c r="BR874" s="110"/>
      <c r="BS874" s="110"/>
      <c r="BT874" s="110"/>
      <c r="BU874" s="110"/>
      <c r="BV874" s="110"/>
      <c r="BW874" s="110"/>
      <c r="BX874" s="110"/>
      <c r="BY874" s="110"/>
      <c r="BZ874" s="110"/>
      <c r="CA874" s="110"/>
      <c r="CB874" s="110"/>
      <c r="CC874" s="110"/>
      <c r="CD874" s="110"/>
      <c r="CE874" s="110"/>
      <c r="CF874" s="110"/>
      <c r="CG874" s="110"/>
      <c r="CH874" s="110"/>
      <c r="CI874" s="110"/>
      <c r="CJ874" s="110"/>
      <c r="CK874" s="110"/>
      <c r="CL874" s="110"/>
      <c r="CM874" s="110"/>
      <c r="CN874" s="110"/>
      <c r="CO874" s="110"/>
      <c r="CP874" s="110"/>
      <c r="CQ874" s="110"/>
      <c r="CR874" s="110"/>
      <c r="CS874" s="110"/>
      <c r="CT874" s="110"/>
      <c r="CU874" s="110"/>
      <c r="CV874" s="110"/>
      <c r="CW874" s="110"/>
    </row>
    <row r="875" spans="1:101" x14ac:dyDescent="0.25">
      <c r="A875" s="110"/>
      <c r="B875" s="110"/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  <c r="AA875" s="110"/>
      <c r="AB875" s="110"/>
      <c r="AC875" s="110"/>
      <c r="AD875" s="110"/>
      <c r="AE875" s="110"/>
      <c r="AF875" s="110"/>
      <c r="AG875" s="110"/>
      <c r="AH875" s="110"/>
      <c r="AI875" s="110"/>
      <c r="AJ875" s="110"/>
      <c r="AK875" s="110"/>
      <c r="AL875" s="110"/>
      <c r="AM875" s="110"/>
      <c r="AN875" s="110"/>
      <c r="AO875" s="110"/>
      <c r="AP875" s="110"/>
      <c r="AQ875" s="110"/>
      <c r="AR875" s="110"/>
      <c r="AS875" s="110"/>
      <c r="AT875" s="110"/>
      <c r="AU875" s="110"/>
      <c r="AV875" s="110"/>
      <c r="AW875" s="110"/>
      <c r="AX875" s="110"/>
      <c r="AY875" s="110"/>
      <c r="AZ875" s="110"/>
      <c r="BA875" s="110"/>
      <c r="BB875" s="110"/>
      <c r="BC875" s="110"/>
      <c r="BD875" s="110"/>
      <c r="BE875" s="110"/>
      <c r="BF875" s="110"/>
      <c r="BG875" s="110"/>
      <c r="BH875" s="110"/>
      <c r="BI875" s="110"/>
      <c r="BJ875" s="110"/>
      <c r="BK875" s="110"/>
      <c r="BL875" s="110"/>
      <c r="BM875" s="110"/>
      <c r="BN875" s="110"/>
      <c r="BO875" s="110"/>
      <c r="BP875" s="110"/>
      <c r="BQ875" s="110"/>
      <c r="BR875" s="110"/>
      <c r="BS875" s="110"/>
      <c r="BT875" s="110"/>
      <c r="BU875" s="110"/>
      <c r="BV875" s="110"/>
      <c r="BW875" s="110"/>
      <c r="BX875" s="110"/>
      <c r="BY875" s="110"/>
      <c r="BZ875" s="110"/>
      <c r="CA875" s="110"/>
      <c r="CB875" s="110"/>
      <c r="CC875" s="110"/>
      <c r="CD875" s="110"/>
      <c r="CE875" s="110"/>
      <c r="CF875" s="110"/>
      <c r="CG875" s="110"/>
      <c r="CH875" s="110"/>
      <c r="CI875" s="110"/>
      <c r="CJ875" s="110"/>
      <c r="CK875" s="110"/>
      <c r="CL875" s="110"/>
      <c r="CM875" s="110"/>
      <c r="CN875" s="110"/>
      <c r="CO875" s="110"/>
      <c r="CP875" s="110"/>
      <c r="CQ875" s="110"/>
      <c r="CR875" s="110"/>
      <c r="CS875" s="110"/>
      <c r="CT875" s="110"/>
      <c r="CU875" s="110"/>
      <c r="CV875" s="110"/>
      <c r="CW875" s="110"/>
    </row>
    <row r="876" spans="1:101" x14ac:dyDescent="0.25">
      <c r="A876" s="110"/>
      <c r="B876" s="110"/>
      <c r="C876" s="110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  <c r="AA876" s="110"/>
      <c r="AB876" s="110"/>
      <c r="AC876" s="110"/>
      <c r="AD876" s="110"/>
      <c r="AE876" s="110"/>
      <c r="AF876" s="110"/>
      <c r="AG876" s="110"/>
      <c r="AH876" s="110"/>
      <c r="AI876" s="110"/>
      <c r="AJ876" s="110"/>
      <c r="AK876" s="110"/>
      <c r="AL876" s="110"/>
      <c r="AM876" s="110"/>
      <c r="AN876" s="110"/>
      <c r="AO876" s="110"/>
      <c r="AP876" s="110"/>
      <c r="AQ876" s="110"/>
      <c r="AR876" s="110"/>
      <c r="AS876" s="110"/>
      <c r="AT876" s="110"/>
      <c r="AU876" s="110"/>
      <c r="AV876" s="110"/>
      <c r="AW876" s="110"/>
      <c r="AX876" s="110"/>
      <c r="AY876" s="110"/>
      <c r="AZ876" s="110"/>
      <c r="BA876" s="110"/>
      <c r="BB876" s="110"/>
      <c r="BC876" s="110"/>
      <c r="BD876" s="110"/>
      <c r="BE876" s="110"/>
      <c r="BF876" s="110"/>
      <c r="BG876" s="110"/>
      <c r="BH876" s="110"/>
      <c r="BI876" s="110"/>
      <c r="BJ876" s="110"/>
      <c r="BK876" s="110"/>
      <c r="BL876" s="110"/>
      <c r="BM876" s="110"/>
      <c r="BN876" s="110"/>
      <c r="BO876" s="110"/>
      <c r="BP876" s="110"/>
      <c r="BQ876" s="110"/>
      <c r="BR876" s="110"/>
      <c r="BS876" s="110"/>
      <c r="BT876" s="110"/>
      <c r="BU876" s="110"/>
      <c r="BV876" s="110"/>
      <c r="BW876" s="110"/>
      <c r="BX876" s="110"/>
      <c r="BY876" s="110"/>
      <c r="BZ876" s="110"/>
      <c r="CA876" s="110"/>
      <c r="CB876" s="110"/>
      <c r="CC876" s="110"/>
      <c r="CD876" s="110"/>
      <c r="CE876" s="110"/>
      <c r="CF876" s="110"/>
      <c r="CG876" s="110"/>
      <c r="CH876" s="110"/>
      <c r="CI876" s="110"/>
      <c r="CJ876" s="110"/>
      <c r="CK876" s="110"/>
      <c r="CL876" s="110"/>
      <c r="CM876" s="110"/>
      <c r="CN876" s="110"/>
      <c r="CO876" s="110"/>
      <c r="CP876" s="110"/>
      <c r="CQ876" s="110"/>
      <c r="CR876" s="110"/>
      <c r="CS876" s="110"/>
      <c r="CT876" s="110"/>
      <c r="CU876" s="110"/>
      <c r="CV876" s="110"/>
      <c r="CW876" s="110"/>
    </row>
    <row r="877" spans="1:101" x14ac:dyDescent="0.25">
      <c r="A877" s="110"/>
      <c r="B877" s="110"/>
      <c r="C877" s="110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0"/>
      <c r="AC877" s="110"/>
      <c r="AD877" s="110"/>
      <c r="AE877" s="110"/>
      <c r="AF877" s="110"/>
      <c r="AG877" s="110"/>
      <c r="AH877" s="110"/>
      <c r="AI877" s="110"/>
      <c r="AJ877" s="110"/>
      <c r="AK877" s="110"/>
      <c r="AL877" s="110"/>
      <c r="AM877" s="110"/>
      <c r="AN877" s="110"/>
      <c r="AO877" s="110"/>
      <c r="AP877" s="110"/>
      <c r="AQ877" s="110"/>
      <c r="AR877" s="110"/>
      <c r="AS877" s="110"/>
      <c r="AT877" s="110"/>
      <c r="AU877" s="110"/>
      <c r="AV877" s="110"/>
      <c r="AW877" s="110"/>
      <c r="AX877" s="110"/>
      <c r="AY877" s="110"/>
      <c r="AZ877" s="110"/>
      <c r="BA877" s="110"/>
      <c r="BB877" s="110"/>
      <c r="BC877" s="110"/>
      <c r="BD877" s="110"/>
      <c r="BE877" s="110"/>
      <c r="BF877" s="110"/>
      <c r="BG877" s="110"/>
      <c r="BH877" s="110"/>
      <c r="BI877" s="110"/>
      <c r="BJ877" s="110"/>
      <c r="BK877" s="110"/>
      <c r="BL877" s="110"/>
      <c r="BM877" s="110"/>
      <c r="BN877" s="110"/>
      <c r="BO877" s="110"/>
      <c r="BP877" s="110"/>
      <c r="BQ877" s="110"/>
      <c r="BR877" s="110"/>
      <c r="BS877" s="110"/>
      <c r="BT877" s="110"/>
      <c r="BU877" s="110"/>
      <c r="BV877" s="110"/>
      <c r="BW877" s="110"/>
      <c r="BX877" s="110"/>
      <c r="BY877" s="110"/>
      <c r="BZ877" s="110"/>
      <c r="CA877" s="110"/>
      <c r="CB877" s="110"/>
      <c r="CC877" s="110"/>
      <c r="CD877" s="110"/>
      <c r="CE877" s="110"/>
      <c r="CF877" s="110"/>
      <c r="CG877" s="110"/>
      <c r="CH877" s="110"/>
      <c r="CI877" s="110"/>
      <c r="CJ877" s="110"/>
      <c r="CK877" s="110"/>
      <c r="CL877" s="110"/>
      <c r="CM877" s="110"/>
      <c r="CN877" s="110"/>
      <c r="CO877" s="110"/>
      <c r="CP877" s="110"/>
      <c r="CQ877" s="110"/>
      <c r="CR877" s="110"/>
      <c r="CS877" s="110"/>
      <c r="CT877" s="110"/>
      <c r="CU877" s="110"/>
      <c r="CV877" s="110"/>
      <c r="CW877" s="110"/>
    </row>
    <row r="878" spans="1:101" x14ac:dyDescent="0.25">
      <c r="A878" s="110"/>
      <c r="B878" s="110"/>
      <c r="C878" s="110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  <c r="AA878" s="110"/>
      <c r="AB878" s="110"/>
      <c r="AC878" s="110"/>
      <c r="AD878" s="110"/>
      <c r="AE878" s="110"/>
      <c r="AF878" s="110"/>
      <c r="AG878" s="110"/>
      <c r="AH878" s="110"/>
      <c r="AI878" s="110"/>
      <c r="AJ878" s="110"/>
      <c r="AK878" s="110"/>
      <c r="AL878" s="110"/>
      <c r="AM878" s="110"/>
      <c r="AN878" s="110"/>
      <c r="AO878" s="110"/>
      <c r="AP878" s="110"/>
      <c r="AQ878" s="110"/>
      <c r="AR878" s="110"/>
      <c r="AS878" s="110"/>
      <c r="AT878" s="110"/>
      <c r="AU878" s="110"/>
      <c r="AV878" s="110"/>
      <c r="AW878" s="110"/>
      <c r="AX878" s="110"/>
      <c r="AY878" s="110"/>
      <c r="AZ878" s="110"/>
      <c r="BA878" s="110"/>
      <c r="BB878" s="110"/>
      <c r="BC878" s="110"/>
      <c r="BD878" s="110"/>
      <c r="BE878" s="110"/>
      <c r="BF878" s="110"/>
      <c r="BG878" s="110"/>
      <c r="BH878" s="110"/>
      <c r="BI878" s="110"/>
      <c r="BJ878" s="110"/>
      <c r="BK878" s="110"/>
      <c r="BL878" s="110"/>
      <c r="BM878" s="110"/>
      <c r="BN878" s="110"/>
      <c r="BO878" s="110"/>
      <c r="BP878" s="110"/>
      <c r="BQ878" s="110"/>
      <c r="BR878" s="110"/>
      <c r="BS878" s="110"/>
      <c r="BT878" s="110"/>
      <c r="BU878" s="110"/>
      <c r="BV878" s="110"/>
      <c r="BW878" s="110"/>
      <c r="BX878" s="110"/>
      <c r="BY878" s="110"/>
      <c r="BZ878" s="110"/>
      <c r="CA878" s="110"/>
      <c r="CB878" s="110"/>
      <c r="CC878" s="110"/>
      <c r="CD878" s="110"/>
      <c r="CE878" s="110"/>
      <c r="CF878" s="110"/>
      <c r="CG878" s="110"/>
      <c r="CH878" s="110"/>
      <c r="CI878" s="110"/>
      <c r="CJ878" s="110"/>
      <c r="CK878" s="110"/>
      <c r="CL878" s="110"/>
      <c r="CM878" s="110"/>
      <c r="CN878" s="110"/>
      <c r="CO878" s="110"/>
      <c r="CP878" s="110"/>
      <c r="CQ878" s="110"/>
      <c r="CR878" s="110"/>
      <c r="CS878" s="110"/>
      <c r="CT878" s="110"/>
      <c r="CU878" s="110"/>
      <c r="CV878" s="110"/>
      <c r="CW878" s="110"/>
    </row>
    <row r="879" spans="1:101" x14ac:dyDescent="0.25">
      <c r="A879" s="110"/>
      <c r="B879" s="110"/>
      <c r="C879" s="110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  <c r="AA879" s="110"/>
      <c r="AB879" s="110"/>
      <c r="AC879" s="110"/>
      <c r="AD879" s="110"/>
      <c r="AE879" s="110"/>
      <c r="AF879" s="110"/>
      <c r="AG879" s="110"/>
      <c r="AH879" s="110"/>
      <c r="AI879" s="110"/>
      <c r="AJ879" s="110"/>
      <c r="AK879" s="110"/>
      <c r="AL879" s="110"/>
      <c r="AM879" s="110"/>
      <c r="AN879" s="110"/>
      <c r="AO879" s="110"/>
      <c r="AP879" s="110"/>
      <c r="AQ879" s="110"/>
      <c r="AR879" s="110"/>
      <c r="AS879" s="110"/>
      <c r="AT879" s="110"/>
      <c r="AU879" s="110"/>
      <c r="AV879" s="110"/>
      <c r="AW879" s="110"/>
      <c r="AX879" s="110"/>
      <c r="AY879" s="110"/>
      <c r="AZ879" s="110"/>
      <c r="BA879" s="110"/>
      <c r="BB879" s="110"/>
      <c r="BC879" s="110"/>
      <c r="BD879" s="110"/>
      <c r="BE879" s="110"/>
      <c r="BF879" s="110"/>
      <c r="BG879" s="110"/>
      <c r="BH879" s="110"/>
      <c r="BI879" s="110"/>
      <c r="BJ879" s="110"/>
      <c r="BK879" s="110"/>
      <c r="BL879" s="110"/>
      <c r="BM879" s="110"/>
      <c r="BN879" s="110"/>
      <c r="BO879" s="110"/>
      <c r="BP879" s="110"/>
      <c r="BQ879" s="110"/>
      <c r="BR879" s="110"/>
      <c r="BS879" s="110"/>
      <c r="BT879" s="110"/>
      <c r="BU879" s="110"/>
      <c r="BV879" s="110"/>
      <c r="BW879" s="110"/>
      <c r="BX879" s="110"/>
      <c r="BY879" s="110"/>
      <c r="BZ879" s="110"/>
      <c r="CA879" s="110"/>
      <c r="CB879" s="110"/>
      <c r="CC879" s="110"/>
      <c r="CD879" s="110"/>
      <c r="CE879" s="110"/>
      <c r="CF879" s="110"/>
      <c r="CG879" s="110"/>
      <c r="CH879" s="110"/>
      <c r="CI879" s="110"/>
      <c r="CJ879" s="110"/>
      <c r="CK879" s="110"/>
      <c r="CL879" s="110"/>
      <c r="CM879" s="110"/>
      <c r="CN879" s="110"/>
      <c r="CO879" s="110"/>
      <c r="CP879" s="110"/>
      <c r="CQ879" s="110"/>
      <c r="CR879" s="110"/>
      <c r="CS879" s="110"/>
      <c r="CT879" s="110"/>
      <c r="CU879" s="110"/>
      <c r="CV879" s="110"/>
      <c r="CW879" s="110"/>
    </row>
    <row r="880" spans="1:101" x14ac:dyDescent="0.25">
      <c r="A880" s="110"/>
      <c r="B880" s="110"/>
      <c r="C880" s="110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  <c r="AA880" s="110"/>
      <c r="AB880" s="110"/>
      <c r="AC880" s="110"/>
      <c r="AD880" s="110"/>
      <c r="AE880" s="110"/>
      <c r="AF880" s="110"/>
      <c r="AG880" s="110"/>
      <c r="AH880" s="110"/>
      <c r="AI880" s="110"/>
      <c r="AJ880" s="110"/>
      <c r="AK880" s="110"/>
      <c r="AL880" s="110"/>
      <c r="AM880" s="110"/>
      <c r="AN880" s="110"/>
      <c r="AO880" s="110"/>
      <c r="AP880" s="110"/>
      <c r="AQ880" s="110"/>
      <c r="AR880" s="110"/>
      <c r="AS880" s="110"/>
      <c r="AT880" s="110"/>
      <c r="AU880" s="110"/>
      <c r="AV880" s="110"/>
      <c r="AW880" s="110"/>
      <c r="AX880" s="110"/>
      <c r="AY880" s="110"/>
      <c r="AZ880" s="110"/>
      <c r="BA880" s="110"/>
      <c r="BB880" s="110"/>
      <c r="BC880" s="110"/>
      <c r="BD880" s="110"/>
      <c r="BE880" s="110"/>
      <c r="BF880" s="110"/>
      <c r="BG880" s="110"/>
      <c r="BH880" s="110"/>
      <c r="BI880" s="110"/>
      <c r="BJ880" s="110"/>
      <c r="BK880" s="110"/>
      <c r="BL880" s="110"/>
      <c r="BM880" s="110"/>
      <c r="BN880" s="110"/>
      <c r="BO880" s="110"/>
      <c r="BP880" s="110"/>
      <c r="BQ880" s="110"/>
      <c r="BR880" s="110"/>
      <c r="BS880" s="110"/>
      <c r="BT880" s="110"/>
      <c r="BU880" s="110"/>
      <c r="BV880" s="110"/>
      <c r="BW880" s="110"/>
      <c r="BX880" s="110"/>
      <c r="BY880" s="110"/>
      <c r="BZ880" s="110"/>
      <c r="CA880" s="110"/>
      <c r="CB880" s="110"/>
      <c r="CC880" s="110"/>
      <c r="CD880" s="110"/>
      <c r="CE880" s="110"/>
      <c r="CF880" s="110"/>
      <c r="CG880" s="110"/>
      <c r="CH880" s="110"/>
      <c r="CI880" s="110"/>
      <c r="CJ880" s="110"/>
      <c r="CK880" s="110"/>
      <c r="CL880" s="110"/>
      <c r="CM880" s="110"/>
      <c r="CN880" s="110"/>
      <c r="CO880" s="110"/>
      <c r="CP880" s="110"/>
      <c r="CQ880" s="110"/>
      <c r="CR880" s="110"/>
      <c r="CS880" s="110"/>
      <c r="CT880" s="110"/>
      <c r="CU880" s="110"/>
      <c r="CV880" s="110"/>
      <c r="CW880" s="110"/>
    </row>
    <row r="881" spans="1:101" x14ac:dyDescent="0.25">
      <c r="A881" s="110"/>
      <c r="B881" s="110"/>
      <c r="C881" s="110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  <c r="AA881" s="110"/>
      <c r="AB881" s="110"/>
      <c r="AC881" s="110"/>
      <c r="AD881" s="110"/>
      <c r="AE881" s="110"/>
      <c r="AF881" s="110"/>
      <c r="AG881" s="110"/>
      <c r="AH881" s="110"/>
      <c r="AI881" s="110"/>
      <c r="AJ881" s="110"/>
      <c r="AK881" s="110"/>
      <c r="AL881" s="110"/>
      <c r="AM881" s="110"/>
      <c r="AN881" s="110"/>
      <c r="AO881" s="110"/>
      <c r="AP881" s="110"/>
      <c r="AQ881" s="110"/>
      <c r="AR881" s="110"/>
      <c r="AS881" s="110"/>
      <c r="AT881" s="110"/>
      <c r="AU881" s="110"/>
      <c r="AV881" s="110"/>
      <c r="AW881" s="110"/>
      <c r="AX881" s="110"/>
      <c r="AY881" s="110"/>
      <c r="AZ881" s="110"/>
      <c r="BA881" s="110"/>
      <c r="BB881" s="110"/>
      <c r="BC881" s="110"/>
      <c r="BD881" s="110"/>
      <c r="BE881" s="110"/>
      <c r="BF881" s="110"/>
      <c r="BG881" s="110"/>
      <c r="BH881" s="110"/>
      <c r="BI881" s="110"/>
      <c r="BJ881" s="110"/>
      <c r="BK881" s="110"/>
      <c r="BL881" s="110"/>
      <c r="BM881" s="110"/>
      <c r="BN881" s="110"/>
      <c r="BO881" s="110"/>
      <c r="BP881" s="110"/>
      <c r="BQ881" s="110"/>
      <c r="BR881" s="110"/>
      <c r="BS881" s="110"/>
      <c r="BT881" s="110"/>
      <c r="BU881" s="110"/>
      <c r="BV881" s="110"/>
      <c r="BW881" s="110"/>
      <c r="BX881" s="110"/>
      <c r="BY881" s="110"/>
      <c r="BZ881" s="110"/>
      <c r="CA881" s="110"/>
      <c r="CB881" s="110"/>
      <c r="CC881" s="110"/>
      <c r="CD881" s="110"/>
      <c r="CE881" s="110"/>
      <c r="CF881" s="110"/>
      <c r="CG881" s="110"/>
      <c r="CH881" s="110"/>
      <c r="CI881" s="110"/>
      <c r="CJ881" s="110"/>
      <c r="CK881" s="110"/>
      <c r="CL881" s="110"/>
      <c r="CM881" s="110"/>
      <c r="CN881" s="110"/>
      <c r="CO881" s="110"/>
      <c r="CP881" s="110"/>
      <c r="CQ881" s="110"/>
      <c r="CR881" s="110"/>
      <c r="CS881" s="110"/>
      <c r="CT881" s="110"/>
      <c r="CU881" s="110"/>
      <c r="CV881" s="110"/>
      <c r="CW881" s="110"/>
    </row>
    <row r="882" spans="1:101" x14ac:dyDescent="0.25">
      <c r="A882" s="110"/>
      <c r="B882" s="110"/>
      <c r="C882" s="110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  <c r="AA882" s="110"/>
      <c r="AB882" s="110"/>
      <c r="AC882" s="110"/>
      <c r="AD882" s="110"/>
      <c r="AE882" s="110"/>
      <c r="AF882" s="110"/>
      <c r="AG882" s="110"/>
      <c r="AH882" s="110"/>
      <c r="AI882" s="110"/>
      <c r="AJ882" s="110"/>
      <c r="AK882" s="110"/>
      <c r="AL882" s="110"/>
      <c r="AM882" s="110"/>
      <c r="AN882" s="110"/>
      <c r="AO882" s="110"/>
      <c r="AP882" s="110"/>
      <c r="AQ882" s="110"/>
      <c r="AR882" s="110"/>
      <c r="AS882" s="110"/>
      <c r="AT882" s="110"/>
      <c r="AU882" s="110"/>
      <c r="AV882" s="110"/>
      <c r="AW882" s="110"/>
      <c r="AX882" s="110"/>
      <c r="AY882" s="110"/>
      <c r="AZ882" s="110"/>
      <c r="BA882" s="110"/>
      <c r="BB882" s="110"/>
      <c r="BC882" s="110"/>
      <c r="BD882" s="110"/>
      <c r="BE882" s="110"/>
      <c r="BF882" s="110"/>
      <c r="BG882" s="110"/>
      <c r="BH882" s="110"/>
      <c r="BI882" s="110"/>
      <c r="BJ882" s="110"/>
      <c r="BK882" s="110"/>
      <c r="BL882" s="110"/>
      <c r="BM882" s="110"/>
      <c r="BN882" s="110"/>
      <c r="BO882" s="110"/>
      <c r="BP882" s="110"/>
      <c r="BQ882" s="110"/>
      <c r="BR882" s="110"/>
      <c r="BS882" s="110"/>
      <c r="BT882" s="110"/>
      <c r="BU882" s="110"/>
      <c r="BV882" s="110"/>
      <c r="BW882" s="110"/>
      <c r="BX882" s="110"/>
      <c r="BY882" s="110"/>
      <c r="BZ882" s="110"/>
      <c r="CA882" s="110"/>
      <c r="CB882" s="110"/>
      <c r="CC882" s="110"/>
      <c r="CD882" s="110"/>
      <c r="CE882" s="110"/>
      <c r="CF882" s="110"/>
      <c r="CG882" s="110"/>
      <c r="CH882" s="110"/>
      <c r="CI882" s="110"/>
      <c r="CJ882" s="110"/>
      <c r="CK882" s="110"/>
      <c r="CL882" s="110"/>
      <c r="CM882" s="110"/>
      <c r="CN882" s="110"/>
      <c r="CO882" s="110"/>
      <c r="CP882" s="110"/>
      <c r="CQ882" s="110"/>
      <c r="CR882" s="110"/>
      <c r="CS882" s="110"/>
      <c r="CT882" s="110"/>
      <c r="CU882" s="110"/>
      <c r="CV882" s="110"/>
      <c r="CW882" s="110"/>
    </row>
    <row r="883" spans="1:101" x14ac:dyDescent="0.25">
      <c r="A883" s="110"/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  <c r="AA883" s="110"/>
      <c r="AB883" s="110"/>
      <c r="AC883" s="110"/>
      <c r="AD883" s="110"/>
      <c r="AE883" s="110"/>
      <c r="AF883" s="110"/>
      <c r="AG883" s="110"/>
      <c r="AH883" s="110"/>
      <c r="AI883" s="110"/>
      <c r="AJ883" s="110"/>
      <c r="AK883" s="110"/>
      <c r="AL883" s="110"/>
      <c r="AM883" s="110"/>
      <c r="AN883" s="110"/>
      <c r="AO883" s="110"/>
      <c r="AP883" s="110"/>
      <c r="AQ883" s="110"/>
      <c r="AR883" s="110"/>
      <c r="AS883" s="110"/>
      <c r="AT883" s="110"/>
      <c r="AU883" s="110"/>
      <c r="AV883" s="110"/>
      <c r="AW883" s="110"/>
      <c r="AX883" s="110"/>
      <c r="AY883" s="110"/>
      <c r="AZ883" s="110"/>
      <c r="BA883" s="110"/>
      <c r="BB883" s="110"/>
      <c r="BC883" s="110"/>
      <c r="BD883" s="110"/>
      <c r="BE883" s="110"/>
      <c r="BF883" s="110"/>
      <c r="BG883" s="110"/>
      <c r="BH883" s="110"/>
      <c r="BI883" s="110"/>
      <c r="BJ883" s="110"/>
      <c r="BK883" s="110"/>
      <c r="BL883" s="110"/>
      <c r="BM883" s="110"/>
      <c r="BN883" s="110"/>
      <c r="BO883" s="110"/>
      <c r="BP883" s="110"/>
      <c r="BQ883" s="110"/>
      <c r="BR883" s="110"/>
      <c r="BS883" s="110"/>
      <c r="BT883" s="110"/>
      <c r="BU883" s="110"/>
      <c r="BV883" s="110"/>
      <c r="BW883" s="110"/>
      <c r="BX883" s="110"/>
      <c r="BY883" s="110"/>
      <c r="BZ883" s="110"/>
      <c r="CA883" s="110"/>
      <c r="CB883" s="110"/>
      <c r="CC883" s="110"/>
      <c r="CD883" s="110"/>
      <c r="CE883" s="110"/>
      <c r="CF883" s="110"/>
      <c r="CG883" s="110"/>
      <c r="CH883" s="110"/>
      <c r="CI883" s="110"/>
      <c r="CJ883" s="110"/>
      <c r="CK883" s="110"/>
      <c r="CL883" s="110"/>
      <c r="CM883" s="110"/>
      <c r="CN883" s="110"/>
      <c r="CO883" s="110"/>
      <c r="CP883" s="110"/>
      <c r="CQ883" s="110"/>
      <c r="CR883" s="110"/>
      <c r="CS883" s="110"/>
      <c r="CT883" s="110"/>
      <c r="CU883" s="110"/>
      <c r="CV883" s="110"/>
      <c r="CW883" s="110"/>
    </row>
    <row r="884" spans="1:101" x14ac:dyDescent="0.25">
      <c r="A884" s="110"/>
      <c r="B884" s="110"/>
      <c r="C884" s="110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0"/>
      <c r="AC884" s="110"/>
      <c r="AD884" s="110"/>
      <c r="AE884" s="110"/>
      <c r="AF884" s="110"/>
      <c r="AG884" s="110"/>
      <c r="AH884" s="110"/>
      <c r="AI884" s="110"/>
      <c r="AJ884" s="110"/>
      <c r="AK884" s="110"/>
      <c r="AL884" s="110"/>
      <c r="AM884" s="110"/>
      <c r="AN884" s="110"/>
      <c r="AO884" s="110"/>
      <c r="AP884" s="110"/>
      <c r="AQ884" s="110"/>
      <c r="AR884" s="110"/>
      <c r="AS884" s="110"/>
      <c r="AT884" s="110"/>
      <c r="AU884" s="110"/>
      <c r="AV884" s="110"/>
      <c r="AW884" s="110"/>
      <c r="AX884" s="110"/>
      <c r="AY884" s="110"/>
      <c r="AZ884" s="110"/>
      <c r="BA884" s="110"/>
      <c r="BB884" s="110"/>
      <c r="BC884" s="110"/>
      <c r="BD884" s="110"/>
      <c r="BE884" s="110"/>
      <c r="BF884" s="110"/>
      <c r="BG884" s="110"/>
      <c r="BH884" s="110"/>
      <c r="BI884" s="110"/>
      <c r="BJ884" s="110"/>
      <c r="BK884" s="110"/>
      <c r="BL884" s="110"/>
      <c r="BM884" s="110"/>
      <c r="BN884" s="110"/>
      <c r="BO884" s="110"/>
      <c r="BP884" s="110"/>
      <c r="BQ884" s="110"/>
      <c r="BR884" s="110"/>
      <c r="BS884" s="110"/>
      <c r="BT884" s="110"/>
      <c r="BU884" s="110"/>
      <c r="BV884" s="110"/>
      <c r="BW884" s="110"/>
      <c r="BX884" s="110"/>
      <c r="BY884" s="110"/>
      <c r="BZ884" s="110"/>
      <c r="CA884" s="110"/>
      <c r="CB884" s="110"/>
      <c r="CC884" s="110"/>
      <c r="CD884" s="110"/>
      <c r="CE884" s="110"/>
      <c r="CF884" s="110"/>
      <c r="CG884" s="110"/>
      <c r="CH884" s="110"/>
      <c r="CI884" s="110"/>
      <c r="CJ884" s="110"/>
      <c r="CK884" s="110"/>
      <c r="CL884" s="110"/>
      <c r="CM884" s="110"/>
      <c r="CN884" s="110"/>
      <c r="CO884" s="110"/>
      <c r="CP884" s="110"/>
      <c r="CQ884" s="110"/>
      <c r="CR884" s="110"/>
      <c r="CS884" s="110"/>
      <c r="CT884" s="110"/>
      <c r="CU884" s="110"/>
      <c r="CV884" s="110"/>
      <c r="CW884" s="110"/>
    </row>
    <row r="885" spans="1:101" x14ac:dyDescent="0.25">
      <c r="A885" s="110"/>
      <c r="B885" s="110"/>
      <c r="C885" s="110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0"/>
      <c r="AC885" s="110"/>
      <c r="AD885" s="110"/>
      <c r="AE885" s="110"/>
      <c r="AF885" s="110"/>
      <c r="AG885" s="110"/>
      <c r="AH885" s="110"/>
      <c r="AI885" s="110"/>
      <c r="AJ885" s="110"/>
      <c r="AK885" s="110"/>
      <c r="AL885" s="110"/>
      <c r="AM885" s="110"/>
      <c r="AN885" s="110"/>
      <c r="AO885" s="110"/>
      <c r="AP885" s="110"/>
      <c r="AQ885" s="110"/>
      <c r="AR885" s="110"/>
      <c r="AS885" s="110"/>
      <c r="AT885" s="110"/>
      <c r="AU885" s="110"/>
      <c r="AV885" s="110"/>
      <c r="AW885" s="110"/>
      <c r="AX885" s="110"/>
      <c r="AY885" s="110"/>
      <c r="AZ885" s="110"/>
      <c r="BA885" s="110"/>
      <c r="BB885" s="110"/>
      <c r="BC885" s="110"/>
      <c r="BD885" s="110"/>
      <c r="BE885" s="110"/>
      <c r="BF885" s="110"/>
      <c r="BG885" s="110"/>
      <c r="BH885" s="110"/>
      <c r="BI885" s="110"/>
      <c r="BJ885" s="110"/>
      <c r="BK885" s="110"/>
      <c r="BL885" s="110"/>
      <c r="BM885" s="110"/>
      <c r="BN885" s="110"/>
      <c r="BO885" s="110"/>
      <c r="BP885" s="110"/>
      <c r="BQ885" s="110"/>
      <c r="BR885" s="110"/>
      <c r="BS885" s="110"/>
      <c r="BT885" s="110"/>
      <c r="BU885" s="110"/>
      <c r="BV885" s="110"/>
      <c r="BW885" s="110"/>
      <c r="BX885" s="110"/>
      <c r="BY885" s="110"/>
      <c r="BZ885" s="110"/>
      <c r="CA885" s="110"/>
      <c r="CB885" s="110"/>
      <c r="CC885" s="110"/>
      <c r="CD885" s="110"/>
      <c r="CE885" s="110"/>
      <c r="CF885" s="110"/>
      <c r="CG885" s="110"/>
      <c r="CH885" s="110"/>
      <c r="CI885" s="110"/>
      <c r="CJ885" s="110"/>
      <c r="CK885" s="110"/>
      <c r="CL885" s="110"/>
      <c r="CM885" s="110"/>
      <c r="CN885" s="110"/>
      <c r="CO885" s="110"/>
      <c r="CP885" s="110"/>
      <c r="CQ885" s="110"/>
      <c r="CR885" s="110"/>
      <c r="CS885" s="110"/>
      <c r="CT885" s="110"/>
      <c r="CU885" s="110"/>
      <c r="CV885" s="110"/>
      <c r="CW885" s="110"/>
    </row>
    <row r="886" spans="1:101" x14ac:dyDescent="0.25">
      <c r="A886" s="110"/>
      <c r="B886" s="110"/>
      <c r="C886" s="110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  <c r="AA886" s="110"/>
      <c r="AB886" s="110"/>
      <c r="AC886" s="110"/>
      <c r="AD886" s="110"/>
      <c r="AE886" s="110"/>
      <c r="AF886" s="110"/>
      <c r="AG886" s="110"/>
      <c r="AH886" s="110"/>
      <c r="AI886" s="110"/>
      <c r="AJ886" s="110"/>
      <c r="AK886" s="110"/>
      <c r="AL886" s="110"/>
      <c r="AM886" s="110"/>
      <c r="AN886" s="110"/>
      <c r="AO886" s="110"/>
      <c r="AP886" s="110"/>
      <c r="AQ886" s="110"/>
      <c r="AR886" s="110"/>
      <c r="AS886" s="110"/>
      <c r="AT886" s="110"/>
      <c r="AU886" s="110"/>
      <c r="AV886" s="110"/>
      <c r="AW886" s="110"/>
      <c r="AX886" s="110"/>
      <c r="AY886" s="110"/>
      <c r="AZ886" s="110"/>
      <c r="BA886" s="110"/>
      <c r="BB886" s="110"/>
      <c r="BC886" s="110"/>
      <c r="BD886" s="110"/>
      <c r="BE886" s="110"/>
      <c r="BF886" s="110"/>
      <c r="BG886" s="110"/>
      <c r="BH886" s="110"/>
      <c r="BI886" s="110"/>
      <c r="BJ886" s="110"/>
      <c r="BK886" s="110"/>
      <c r="BL886" s="110"/>
      <c r="BM886" s="110"/>
      <c r="BN886" s="110"/>
      <c r="BO886" s="110"/>
      <c r="BP886" s="110"/>
      <c r="BQ886" s="110"/>
      <c r="BR886" s="110"/>
      <c r="BS886" s="110"/>
      <c r="BT886" s="110"/>
      <c r="BU886" s="110"/>
      <c r="BV886" s="110"/>
      <c r="BW886" s="110"/>
      <c r="BX886" s="110"/>
      <c r="BY886" s="110"/>
      <c r="BZ886" s="110"/>
      <c r="CA886" s="110"/>
      <c r="CB886" s="110"/>
      <c r="CC886" s="110"/>
      <c r="CD886" s="110"/>
      <c r="CE886" s="110"/>
      <c r="CF886" s="110"/>
      <c r="CG886" s="110"/>
      <c r="CH886" s="110"/>
      <c r="CI886" s="110"/>
      <c r="CJ886" s="110"/>
      <c r="CK886" s="110"/>
      <c r="CL886" s="110"/>
      <c r="CM886" s="110"/>
      <c r="CN886" s="110"/>
      <c r="CO886" s="110"/>
      <c r="CP886" s="110"/>
      <c r="CQ886" s="110"/>
      <c r="CR886" s="110"/>
      <c r="CS886" s="110"/>
      <c r="CT886" s="110"/>
      <c r="CU886" s="110"/>
      <c r="CV886" s="110"/>
      <c r="CW886" s="110"/>
    </row>
    <row r="887" spans="1:101" x14ac:dyDescent="0.25">
      <c r="A887" s="110"/>
      <c r="B887" s="110"/>
      <c r="C887" s="110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  <c r="AA887" s="110"/>
      <c r="AB887" s="110"/>
      <c r="AC887" s="110"/>
      <c r="AD887" s="110"/>
      <c r="AE887" s="110"/>
      <c r="AF887" s="110"/>
      <c r="AG887" s="110"/>
      <c r="AH887" s="110"/>
      <c r="AI887" s="110"/>
      <c r="AJ887" s="110"/>
      <c r="AK887" s="110"/>
      <c r="AL887" s="110"/>
      <c r="AM887" s="110"/>
      <c r="AN887" s="110"/>
      <c r="AO887" s="110"/>
      <c r="AP887" s="110"/>
      <c r="AQ887" s="110"/>
      <c r="AR887" s="110"/>
      <c r="AS887" s="110"/>
      <c r="AT887" s="110"/>
      <c r="AU887" s="110"/>
      <c r="AV887" s="110"/>
      <c r="AW887" s="110"/>
      <c r="AX887" s="110"/>
      <c r="AY887" s="110"/>
      <c r="AZ887" s="110"/>
      <c r="BA887" s="110"/>
      <c r="BB887" s="110"/>
      <c r="BC887" s="110"/>
      <c r="BD887" s="110"/>
      <c r="BE887" s="110"/>
      <c r="BF887" s="110"/>
      <c r="BG887" s="110"/>
      <c r="BH887" s="110"/>
      <c r="BI887" s="110"/>
      <c r="BJ887" s="110"/>
      <c r="BK887" s="110"/>
      <c r="BL887" s="110"/>
      <c r="BM887" s="110"/>
      <c r="BN887" s="110"/>
      <c r="BO887" s="110"/>
      <c r="BP887" s="110"/>
      <c r="BQ887" s="110"/>
      <c r="BR887" s="110"/>
      <c r="BS887" s="110"/>
      <c r="BT887" s="110"/>
      <c r="BU887" s="110"/>
      <c r="BV887" s="110"/>
      <c r="BW887" s="110"/>
      <c r="BX887" s="110"/>
      <c r="BY887" s="110"/>
      <c r="BZ887" s="110"/>
      <c r="CA887" s="110"/>
      <c r="CB887" s="110"/>
      <c r="CC887" s="110"/>
      <c r="CD887" s="110"/>
      <c r="CE887" s="110"/>
      <c r="CF887" s="110"/>
      <c r="CG887" s="110"/>
      <c r="CH887" s="110"/>
      <c r="CI887" s="110"/>
      <c r="CJ887" s="110"/>
      <c r="CK887" s="110"/>
      <c r="CL887" s="110"/>
      <c r="CM887" s="110"/>
      <c r="CN887" s="110"/>
      <c r="CO887" s="110"/>
      <c r="CP887" s="110"/>
      <c r="CQ887" s="110"/>
      <c r="CR887" s="110"/>
      <c r="CS887" s="110"/>
      <c r="CT887" s="110"/>
      <c r="CU887" s="110"/>
      <c r="CV887" s="110"/>
      <c r="CW887" s="110"/>
    </row>
    <row r="888" spans="1:101" x14ac:dyDescent="0.25">
      <c r="A888" s="110"/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  <c r="AA888" s="110"/>
      <c r="AB888" s="110"/>
      <c r="AC888" s="110"/>
      <c r="AD888" s="110"/>
      <c r="AE888" s="110"/>
      <c r="AF888" s="110"/>
      <c r="AG888" s="110"/>
      <c r="AH888" s="110"/>
      <c r="AI888" s="110"/>
      <c r="AJ888" s="110"/>
      <c r="AK888" s="110"/>
      <c r="AL888" s="110"/>
      <c r="AM888" s="110"/>
      <c r="AN888" s="110"/>
      <c r="AO888" s="110"/>
      <c r="AP888" s="110"/>
      <c r="AQ888" s="110"/>
      <c r="AR888" s="110"/>
      <c r="AS888" s="110"/>
      <c r="AT888" s="110"/>
      <c r="AU888" s="110"/>
      <c r="AV888" s="110"/>
      <c r="AW888" s="110"/>
      <c r="AX888" s="110"/>
      <c r="AY888" s="110"/>
      <c r="AZ888" s="110"/>
      <c r="BA888" s="110"/>
      <c r="BB888" s="110"/>
      <c r="BC888" s="110"/>
      <c r="BD888" s="110"/>
      <c r="BE888" s="110"/>
      <c r="BF888" s="110"/>
      <c r="BG888" s="110"/>
      <c r="BH888" s="110"/>
      <c r="BI888" s="110"/>
      <c r="BJ888" s="110"/>
      <c r="BK888" s="110"/>
      <c r="BL888" s="110"/>
      <c r="BM888" s="110"/>
      <c r="BN888" s="110"/>
      <c r="BO888" s="110"/>
      <c r="BP888" s="110"/>
      <c r="BQ888" s="110"/>
      <c r="BR888" s="110"/>
      <c r="BS888" s="110"/>
      <c r="BT888" s="110"/>
      <c r="BU888" s="110"/>
      <c r="BV888" s="110"/>
      <c r="BW888" s="110"/>
      <c r="BX888" s="110"/>
      <c r="BY888" s="110"/>
      <c r="BZ888" s="110"/>
      <c r="CA888" s="110"/>
      <c r="CB888" s="110"/>
      <c r="CC888" s="110"/>
      <c r="CD888" s="110"/>
      <c r="CE888" s="110"/>
      <c r="CF888" s="110"/>
      <c r="CG888" s="110"/>
      <c r="CH888" s="110"/>
      <c r="CI888" s="110"/>
      <c r="CJ888" s="110"/>
      <c r="CK888" s="110"/>
      <c r="CL888" s="110"/>
      <c r="CM888" s="110"/>
      <c r="CN888" s="110"/>
      <c r="CO888" s="110"/>
      <c r="CP888" s="110"/>
      <c r="CQ888" s="110"/>
      <c r="CR888" s="110"/>
      <c r="CS888" s="110"/>
      <c r="CT888" s="110"/>
      <c r="CU888" s="110"/>
      <c r="CV888" s="110"/>
      <c r="CW888" s="110"/>
    </row>
    <row r="889" spans="1:101" x14ac:dyDescent="0.25">
      <c r="A889" s="110"/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0"/>
      <c r="AC889" s="110"/>
      <c r="AD889" s="110"/>
      <c r="AE889" s="110"/>
      <c r="AF889" s="110"/>
      <c r="AG889" s="110"/>
      <c r="AH889" s="110"/>
      <c r="AI889" s="110"/>
      <c r="AJ889" s="110"/>
      <c r="AK889" s="110"/>
      <c r="AL889" s="110"/>
      <c r="AM889" s="110"/>
      <c r="AN889" s="110"/>
      <c r="AO889" s="110"/>
      <c r="AP889" s="110"/>
      <c r="AQ889" s="110"/>
      <c r="AR889" s="110"/>
      <c r="AS889" s="110"/>
      <c r="AT889" s="110"/>
      <c r="AU889" s="110"/>
      <c r="AV889" s="110"/>
      <c r="AW889" s="110"/>
      <c r="AX889" s="110"/>
      <c r="AY889" s="110"/>
      <c r="AZ889" s="110"/>
      <c r="BA889" s="110"/>
      <c r="BB889" s="110"/>
      <c r="BC889" s="110"/>
      <c r="BD889" s="110"/>
      <c r="BE889" s="110"/>
      <c r="BF889" s="110"/>
      <c r="BG889" s="110"/>
      <c r="BH889" s="110"/>
      <c r="BI889" s="110"/>
      <c r="BJ889" s="110"/>
      <c r="BK889" s="110"/>
      <c r="BL889" s="110"/>
      <c r="BM889" s="110"/>
      <c r="BN889" s="110"/>
      <c r="BO889" s="110"/>
      <c r="BP889" s="110"/>
      <c r="BQ889" s="110"/>
      <c r="BR889" s="110"/>
      <c r="BS889" s="110"/>
      <c r="BT889" s="110"/>
      <c r="BU889" s="110"/>
      <c r="BV889" s="110"/>
      <c r="BW889" s="110"/>
      <c r="BX889" s="110"/>
      <c r="BY889" s="110"/>
      <c r="BZ889" s="110"/>
      <c r="CA889" s="110"/>
      <c r="CB889" s="110"/>
      <c r="CC889" s="110"/>
      <c r="CD889" s="110"/>
      <c r="CE889" s="110"/>
      <c r="CF889" s="110"/>
      <c r="CG889" s="110"/>
      <c r="CH889" s="110"/>
      <c r="CI889" s="110"/>
      <c r="CJ889" s="110"/>
      <c r="CK889" s="110"/>
      <c r="CL889" s="110"/>
      <c r="CM889" s="110"/>
      <c r="CN889" s="110"/>
      <c r="CO889" s="110"/>
      <c r="CP889" s="110"/>
      <c r="CQ889" s="110"/>
      <c r="CR889" s="110"/>
      <c r="CS889" s="110"/>
      <c r="CT889" s="110"/>
      <c r="CU889" s="110"/>
      <c r="CV889" s="110"/>
      <c r="CW889" s="110"/>
    </row>
    <row r="890" spans="1:101" x14ac:dyDescent="0.25">
      <c r="A890" s="110"/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  <c r="AA890" s="110"/>
      <c r="AB890" s="110"/>
      <c r="AC890" s="110"/>
      <c r="AD890" s="110"/>
      <c r="AE890" s="110"/>
      <c r="AF890" s="110"/>
      <c r="AG890" s="110"/>
      <c r="AH890" s="110"/>
      <c r="AI890" s="110"/>
      <c r="AJ890" s="110"/>
      <c r="AK890" s="110"/>
      <c r="AL890" s="110"/>
      <c r="AM890" s="110"/>
      <c r="AN890" s="110"/>
      <c r="AO890" s="110"/>
      <c r="AP890" s="110"/>
      <c r="AQ890" s="110"/>
      <c r="AR890" s="110"/>
      <c r="AS890" s="110"/>
      <c r="AT890" s="110"/>
      <c r="AU890" s="110"/>
      <c r="AV890" s="110"/>
      <c r="AW890" s="110"/>
      <c r="AX890" s="110"/>
      <c r="AY890" s="110"/>
      <c r="AZ890" s="110"/>
      <c r="BA890" s="110"/>
      <c r="BB890" s="110"/>
      <c r="BC890" s="110"/>
      <c r="BD890" s="110"/>
      <c r="BE890" s="110"/>
      <c r="BF890" s="110"/>
      <c r="BG890" s="110"/>
      <c r="BH890" s="110"/>
      <c r="BI890" s="110"/>
      <c r="BJ890" s="110"/>
      <c r="BK890" s="110"/>
      <c r="BL890" s="110"/>
      <c r="BM890" s="110"/>
      <c r="BN890" s="110"/>
      <c r="BO890" s="110"/>
      <c r="BP890" s="110"/>
      <c r="BQ890" s="110"/>
      <c r="BR890" s="110"/>
      <c r="BS890" s="110"/>
      <c r="BT890" s="110"/>
      <c r="BU890" s="110"/>
      <c r="BV890" s="110"/>
      <c r="BW890" s="110"/>
      <c r="BX890" s="110"/>
      <c r="BY890" s="110"/>
      <c r="BZ890" s="110"/>
      <c r="CA890" s="110"/>
      <c r="CB890" s="110"/>
      <c r="CC890" s="110"/>
      <c r="CD890" s="110"/>
      <c r="CE890" s="110"/>
      <c r="CF890" s="110"/>
      <c r="CG890" s="110"/>
      <c r="CH890" s="110"/>
      <c r="CI890" s="110"/>
      <c r="CJ890" s="110"/>
      <c r="CK890" s="110"/>
      <c r="CL890" s="110"/>
      <c r="CM890" s="110"/>
      <c r="CN890" s="110"/>
      <c r="CO890" s="110"/>
      <c r="CP890" s="110"/>
      <c r="CQ890" s="110"/>
      <c r="CR890" s="110"/>
      <c r="CS890" s="110"/>
      <c r="CT890" s="110"/>
      <c r="CU890" s="110"/>
      <c r="CV890" s="110"/>
      <c r="CW890" s="110"/>
    </row>
    <row r="891" spans="1:101" x14ac:dyDescent="0.25">
      <c r="A891" s="110"/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  <c r="AA891" s="110"/>
      <c r="AB891" s="110"/>
      <c r="AC891" s="110"/>
      <c r="AD891" s="110"/>
      <c r="AE891" s="110"/>
      <c r="AF891" s="110"/>
      <c r="AG891" s="110"/>
      <c r="AH891" s="110"/>
      <c r="AI891" s="110"/>
      <c r="AJ891" s="110"/>
      <c r="AK891" s="110"/>
      <c r="AL891" s="110"/>
      <c r="AM891" s="110"/>
      <c r="AN891" s="110"/>
      <c r="AO891" s="110"/>
      <c r="AP891" s="110"/>
      <c r="AQ891" s="110"/>
      <c r="AR891" s="110"/>
      <c r="AS891" s="110"/>
      <c r="AT891" s="110"/>
      <c r="AU891" s="110"/>
      <c r="AV891" s="110"/>
      <c r="AW891" s="110"/>
      <c r="AX891" s="110"/>
      <c r="AY891" s="110"/>
      <c r="AZ891" s="110"/>
      <c r="BA891" s="110"/>
      <c r="BB891" s="110"/>
      <c r="BC891" s="110"/>
      <c r="BD891" s="110"/>
      <c r="BE891" s="110"/>
      <c r="BF891" s="110"/>
      <c r="BG891" s="110"/>
      <c r="BH891" s="110"/>
      <c r="BI891" s="110"/>
      <c r="BJ891" s="110"/>
      <c r="BK891" s="110"/>
      <c r="BL891" s="110"/>
      <c r="BM891" s="110"/>
      <c r="BN891" s="110"/>
      <c r="BO891" s="110"/>
      <c r="BP891" s="110"/>
      <c r="BQ891" s="110"/>
      <c r="BR891" s="110"/>
      <c r="BS891" s="110"/>
      <c r="BT891" s="110"/>
      <c r="BU891" s="110"/>
      <c r="BV891" s="110"/>
      <c r="BW891" s="110"/>
      <c r="BX891" s="110"/>
      <c r="BY891" s="110"/>
      <c r="BZ891" s="110"/>
      <c r="CA891" s="110"/>
      <c r="CB891" s="110"/>
      <c r="CC891" s="110"/>
      <c r="CD891" s="110"/>
      <c r="CE891" s="110"/>
      <c r="CF891" s="110"/>
      <c r="CG891" s="110"/>
      <c r="CH891" s="110"/>
      <c r="CI891" s="110"/>
      <c r="CJ891" s="110"/>
      <c r="CK891" s="110"/>
      <c r="CL891" s="110"/>
      <c r="CM891" s="110"/>
      <c r="CN891" s="110"/>
      <c r="CO891" s="110"/>
      <c r="CP891" s="110"/>
      <c r="CQ891" s="110"/>
      <c r="CR891" s="110"/>
      <c r="CS891" s="110"/>
      <c r="CT891" s="110"/>
      <c r="CU891" s="110"/>
      <c r="CV891" s="110"/>
      <c r="CW891" s="110"/>
    </row>
    <row r="892" spans="1:101" x14ac:dyDescent="0.25">
      <c r="A892" s="110"/>
      <c r="B892" s="110"/>
      <c r="C892" s="110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  <c r="AA892" s="110"/>
      <c r="AB892" s="110"/>
      <c r="AC892" s="110"/>
      <c r="AD892" s="110"/>
      <c r="AE892" s="110"/>
      <c r="AF892" s="110"/>
      <c r="AG892" s="110"/>
      <c r="AH892" s="110"/>
      <c r="AI892" s="110"/>
      <c r="AJ892" s="110"/>
      <c r="AK892" s="110"/>
      <c r="AL892" s="110"/>
      <c r="AM892" s="110"/>
      <c r="AN892" s="110"/>
      <c r="AO892" s="110"/>
      <c r="AP892" s="110"/>
      <c r="AQ892" s="110"/>
      <c r="AR892" s="110"/>
      <c r="AS892" s="110"/>
      <c r="AT892" s="110"/>
      <c r="AU892" s="110"/>
      <c r="AV892" s="110"/>
      <c r="AW892" s="110"/>
      <c r="AX892" s="110"/>
      <c r="AY892" s="110"/>
      <c r="AZ892" s="110"/>
      <c r="BA892" s="110"/>
      <c r="BB892" s="110"/>
      <c r="BC892" s="110"/>
      <c r="BD892" s="110"/>
      <c r="BE892" s="110"/>
      <c r="BF892" s="110"/>
      <c r="BG892" s="110"/>
      <c r="BH892" s="110"/>
      <c r="BI892" s="110"/>
      <c r="BJ892" s="110"/>
      <c r="BK892" s="110"/>
      <c r="BL892" s="110"/>
      <c r="BM892" s="110"/>
      <c r="BN892" s="110"/>
      <c r="BO892" s="110"/>
      <c r="BP892" s="110"/>
      <c r="BQ892" s="110"/>
      <c r="BR892" s="110"/>
      <c r="BS892" s="110"/>
      <c r="BT892" s="110"/>
      <c r="BU892" s="110"/>
      <c r="BV892" s="110"/>
      <c r="BW892" s="110"/>
      <c r="BX892" s="110"/>
      <c r="BY892" s="110"/>
      <c r="BZ892" s="110"/>
      <c r="CA892" s="110"/>
      <c r="CB892" s="110"/>
      <c r="CC892" s="110"/>
      <c r="CD892" s="110"/>
      <c r="CE892" s="110"/>
      <c r="CF892" s="110"/>
      <c r="CG892" s="110"/>
      <c r="CH892" s="110"/>
      <c r="CI892" s="110"/>
      <c r="CJ892" s="110"/>
      <c r="CK892" s="110"/>
      <c r="CL892" s="110"/>
      <c r="CM892" s="110"/>
      <c r="CN892" s="110"/>
      <c r="CO892" s="110"/>
      <c r="CP892" s="110"/>
      <c r="CQ892" s="110"/>
      <c r="CR892" s="110"/>
      <c r="CS892" s="110"/>
      <c r="CT892" s="110"/>
      <c r="CU892" s="110"/>
      <c r="CV892" s="110"/>
      <c r="CW892" s="110"/>
    </row>
    <row r="893" spans="1:101" x14ac:dyDescent="0.25">
      <c r="A893" s="110"/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  <c r="AA893" s="110"/>
      <c r="AB893" s="110"/>
      <c r="AC893" s="110"/>
      <c r="AD893" s="110"/>
      <c r="AE893" s="110"/>
      <c r="AF893" s="110"/>
      <c r="AG893" s="110"/>
      <c r="AH893" s="110"/>
      <c r="AI893" s="110"/>
      <c r="AJ893" s="110"/>
      <c r="AK893" s="110"/>
      <c r="AL893" s="110"/>
      <c r="AM893" s="110"/>
      <c r="AN893" s="110"/>
      <c r="AO893" s="110"/>
      <c r="AP893" s="110"/>
      <c r="AQ893" s="110"/>
      <c r="AR893" s="110"/>
      <c r="AS893" s="110"/>
      <c r="AT893" s="110"/>
      <c r="AU893" s="110"/>
      <c r="AV893" s="110"/>
      <c r="AW893" s="110"/>
      <c r="AX893" s="110"/>
      <c r="AY893" s="110"/>
      <c r="AZ893" s="110"/>
      <c r="BA893" s="110"/>
      <c r="BB893" s="110"/>
      <c r="BC893" s="110"/>
      <c r="BD893" s="110"/>
      <c r="BE893" s="110"/>
      <c r="BF893" s="110"/>
      <c r="BG893" s="110"/>
      <c r="BH893" s="110"/>
      <c r="BI893" s="110"/>
      <c r="BJ893" s="110"/>
      <c r="BK893" s="110"/>
      <c r="BL893" s="110"/>
      <c r="BM893" s="110"/>
      <c r="BN893" s="110"/>
      <c r="BO893" s="110"/>
      <c r="BP893" s="110"/>
      <c r="BQ893" s="110"/>
      <c r="BR893" s="110"/>
      <c r="BS893" s="110"/>
      <c r="BT893" s="110"/>
      <c r="BU893" s="110"/>
      <c r="BV893" s="110"/>
      <c r="BW893" s="110"/>
      <c r="BX893" s="110"/>
      <c r="BY893" s="110"/>
      <c r="BZ893" s="110"/>
      <c r="CA893" s="110"/>
      <c r="CB893" s="110"/>
      <c r="CC893" s="110"/>
      <c r="CD893" s="110"/>
      <c r="CE893" s="110"/>
      <c r="CF893" s="110"/>
      <c r="CG893" s="110"/>
      <c r="CH893" s="110"/>
      <c r="CI893" s="110"/>
      <c r="CJ893" s="110"/>
      <c r="CK893" s="110"/>
      <c r="CL893" s="110"/>
      <c r="CM893" s="110"/>
      <c r="CN893" s="110"/>
      <c r="CO893" s="110"/>
      <c r="CP893" s="110"/>
      <c r="CQ893" s="110"/>
      <c r="CR893" s="110"/>
      <c r="CS893" s="110"/>
      <c r="CT893" s="110"/>
      <c r="CU893" s="110"/>
      <c r="CV893" s="110"/>
      <c r="CW893" s="110"/>
    </row>
    <row r="894" spans="1:101" x14ac:dyDescent="0.25">
      <c r="A894" s="110"/>
      <c r="B894" s="110"/>
      <c r="C894" s="110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  <c r="AA894" s="110"/>
      <c r="AB894" s="110"/>
      <c r="AC894" s="110"/>
      <c r="AD894" s="110"/>
      <c r="AE894" s="110"/>
      <c r="AF894" s="110"/>
      <c r="AG894" s="110"/>
      <c r="AH894" s="110"/>
      <c r="AI894" s="110"/>
      <c r="AJ894" s="110"/>
      <c r="AK894" s="110"/>
      <c r="AL894" s="110"/>
      <c r="AM894" s="110"/>
      <c r="AN894" s="110"/>
      <c r="AO894" s="110"/>
      <c r="AP894" s="110"/>
      <c r="AQ894" s="110"/>
      <c r="AR894" s="110"/>
      <c r="AS894" s="110"/>
      <c r="AT894" s="110"/>
      <c r="AU894" s="110"/>
      <c r="AV894" s="110"/>
      <c r="AW894" s="110"/>
      <c r="AX894" s="110"/>
      <c r="AY894" s="110"/>
      <c r="AZ894" s="110"/>
      <c r="BA894" s="110"/>
      <c r="BB894" s="110"/>
      <c r="BC894" s="110"/>
      <c r="BD894" s="110"/>
      <c r="BE894" s="110"/>
      <c r="BF894" s="110"/>
      <c r="BG894" s="110"/>
      <c r="BH894" s="110"/>
      <c r="BI894" s="110"/>
      <c r="BJ894" s="110"/>
      <c r="BK894" s="110"/>
      <c r="BL894" s="110"/>
      <c r="BM894" s="110"/>
      <c r="BN894" s="110"/>
      <c r="BO894" s="110"/>
      <c r="BP894" s="110"/>
      <c r="BQ894" s="110"/>
      <c r="BR894" s="110"/>
      <c r="BS894" s="110"/>
      <c r="BT894" s="110"/>
      <c r="BU894" s="110"/>
      <c r="BV894" s="110"/>
      <c r="BW894" s="110"/>
      <c r="BX894" s="110"/>
      <c r="BY894" s="110"/>
      <c r="BZ894" s="110"/>
      <c r="CA894" s="110"/>
      <c r="CB894" s="110"/>
      <c r="CC894" s="110"/>
      <c r="CD894" s="110"/>
      <c r="CE894" s="110"/>
      <c r="CF894" s="110"/>
      <c r="CG894" s="110"/>
      <c r="CH894" s="110"/>
      <c r="CI894" s="110"/>
      <c r="CJ894" s="110"/>
      <c r="CK894" s="110"/>
      <c r="CL894" s="110"/>
      <c r="CM894" s="110"/>
      <c r="CN894" s="110"/>
      <c r="CO894" s="110"/>
      <c r="CP894" s="110"/>
      <c r="CQ894" s="110"/>
      <c r="CR894" s="110"/>
      <c r="CS894" s="110"/>
      <c r="CT894" s="110"/>
      <c r="CU894" s="110"/>
      <c r="CV894" s="110"/>
      <c r="CW894" s="110"/>
    </row>
    <row r="895" spans="1:101" x14ac:dyDescent="0.25">
      <c r="A895" s="110"/>
      <c r="B895" s="110"/>
      <c r="C895" s="110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  <c r="AA895" s="110"/>
      <c r="AB895" s="110"/>
      <c r="AC895" s="110"/>
      <c r="AD895" s="110"/>
      <c r="AE895" s="110"/>
      <c r="AF895" s="110"/>
      <c r="AG895" s="110"/>
      <c r="AH895" s="110"/>
      <c r="AI895" s="110"/>
      <c r="AJ895" s="110"/>
      <c r="AK895" s="110"/>
      <c r="AL895" s="110"/>
      <c r="AM895" s="110"/>
      <c r="AN895" s="110"/>
      <c r="AO895" s="110"/>
      <c r="AP895" s="110"/>
      <c r="AQ895" s="110"/>
      <c r="AR895" s="110"/>
      <c r="AS895" s="110"/>
      <c r="AT895" s="110"/>
      <c r="AU895" s="110"/>
      <c r="AV895" s="110"/>
      <c r="AW895" s="110"/>
      <c r="AX895" s="110"/>
      <c r="AY895" s="110"/>
      <c r="AZ895" s="110"/>
      <c r="BA895" s="110"/>
      <c r="BB895" s="110"/>
      <c r="BC895" s="110"/>
      <c r="BD895" s="110"/>
      <c r="BE895" s="110"/>
      <c r="BF895" s="110"/>
      <c r="BG895" s="110"/>
      <c r="BH895" s="110"/>
      <c r="BI895" s="110"/>
      <c r="BJ895" s="110"/>
      <c r="BK895" s="110"/>
      <c r="BL895" s="110"/>
      <c r="BM895" s="110"/>
      <c r="BN895" s="110"/>
      <c r="BO895" s="110"/>
      <c r="BP895" s="110"/>
      <c r="BQ895" s="110"/>
      <c r="BR895" s="110"/>
      <c r="BS895" s="110"/>
      <c r="BT895" s="110"/>
      <c r="BU895" s="110"/>
      <c r="BV895" s="110"/>
      <c r="BW895" s="110"/>
      <c r="BX895" s="110"/>
      <c r="BY895" s="110"/>
      <c r="BZ895" s="110"/>
      <c r="CA895" s="110"/>
      <c r="CB895" s="110"/>
      <c r="CC895" s="110"/>
      <c r="CD895" s="110"/>
      <c r="CE895" s="110"/>
      <c r="CF895" s="110"/>
      <c r="CG895" s="110"/>
      <c r="CH895" s="110"/>
      <c r="CI895" s="110"/>
      <c r="CJ895" s="110"/>
      <c r="CK895" s="110"/>
      <c r="CL895" s="110"/>
      <c r="CM895" s="110"/>
      <c r="CN895" s="110"/>
      <c r="CO895" s="110"/>
      <c r="CP895" s="110"/>
      <c r="CQ895" s="110"/>
      <c r="CR895" s="110"/>
      <c r="CS895" s="110"/>
      <c r="CT895" s="110"/>
      <c r="CU895" s="110"/>
      <c r="CV895" s="110"/>
      <c r="CW895" s="110"/>
    </row>
    <row r="896" spans="1:101" x14ac:dyDescent="0.25">
      <c r="A896" s="110"/>
      <c r="B896" s="110"/>
      <c r="C896" s="110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  <c r="AA896" s="110"/>
      <c r="AB896" s="110"/>
      <c r="AC896" s="110"/>
      <c r="AD896" s="110"/>
      <c r="AE896" s="110"/>
      <c r="AF896" s="110"/>
      <c r="AG896" s="110"/>
      <c r="AH896" s="110"/>
      <c r="AI896" s="110"/>
      <c r="AJ896" s="110"/>
      <c r="AK896" s="110"/>
      <c r="AL896" s="110"/>
      <c r="AM896" s="110"/>
      <c r="AN896" s="110"/>
      <c r="AO896" s="110"/>
      <c r="AP896" s="110"/>
      <c r="AQ896" s="110"/>
      <c r="AR896" s="110"/>
      <c r="AS896" s="110"/>
      <c r="AT896" s="110"/>
      <c r="AU896" s="110"/>
      <c r="AV896" s="110"/>
      <c r="AW896" s="110"/>
      <c r="AX896" s="110"/>
      <c r="AY896" s="110"/>
      <c r="AZ896" s="110"/>
      <c r="BA896" s="110"/>
      <c r="BB896" s="110"/>
      <c r="BC896" s="110"/>
      <c r="BD896" s="110"/>
      <c r="BE896" s="110"/>
      <c r="BF896" s="110"/>
      <c r="BG896" s="110"/>
      <c r="BH896" s="110"/>
      <c r="BI896" s="110"/>
      <c r="BJ896" s="110"/>
      <c r="BK896" s="110"/>
      <c r="BL896" s="110"/>
      <c r="BM896" s="110"/>
      <c r="BN896" s="110"/>
      <c r="BO896" s="110"/>
      <c r="BP896" s="110"/>
      <c r="BQ896" s="110"/>
      <c r="BR896" s="110"/>
      <c r="BS896" s="110"/>
      <c r="BT896" s="110"/>
      <c r="BU896" s="110"/>
      <c r="BV896" s="110"/>
      <c r="BW896" s="110"/>
      <c r="BX896" s="110"/>
      <c r="BY896" s="110"/>
      <c r="BZ896" s="110"/>
      <c r="CA896" s="110"/>
      <c r="CB896" s="110"/>
      <c r="CC896" s="110"/>
      <c r="CD896" s="110"/>
      <c r="CE896" s="110"/>
      <c r="CF896" s="110"/>
      <c r="CG896" s="110"/>
      <c r="CH896" s="110"/>
      <c r="CI896" s="110"/>
      <c r="CJ896" s="110"/>
      <c r="CK896" s="110"/>
      <c r="CL896" s="110"/>
      <c r="CM896" s="110"/>
      <c r="CN896" s="110"/>
      <c r="CO896" s="110"/>
      <c r="CP896" s="110"/>
      <c r="CQ896" s="110"/>
      <c r="CR896" s="110"/>
      <c r="CS896" s="110"/>
      <c r="CT896" s="110"/>
      <c r="CU896" s="110"/>
      <c r="CV896" s="110"/>
      <c r="CW896" s="110"/>
    </row>
    <row r="897" spans="1:101" x14ac:dyDescent="0.25">
      <c r="A897" s="110"/>
      <c r="B897" s="110"/>
      <c r="C897" s="110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  <c r="AA897" s="110"/>
      <c r="AB897" s="110"/>
      <c r="AC897" s="110"/>
      <c r="AD897" s="110"/>
      <c r="AE897" s="110"/>
      <c r="AF897" s="110"/>
      <c r="AG897" s="110"/>
      <c r="AH897" s="110"/>
      <c r="AI897" s="110"/>
      <c r="AJ897" s="110"/>
      <c r="AK897" s="110"/>
      <c r="AL897" s="110"/>
      <c r="AM897" s="110"/>
      <c r="AN897" s="110"/>
      <c r="AO897" s="110"/>
      <c r="AP897" s="110"/>
      <c r="AQ897" s="110"/>
      <c r="AR897" s="110"/>
      <c r="AS897" s="110"/>
      <c r="AT897" s="110"/>
      <c r="AU897" s="110"/>
      <c r="AV897" s="110"/>
      <c r="AW897" s="110"/>
      <c r="AX897" s="110"/>
      <c r="AY897" s="110"/>
      <c r="AZ897" s="110"/>
      <c r="BA897" s="110"/>
      <c r="BB897" s="110"/>
      <c r="BC897" s="110"/>
      <c r="BD897" s="110"/>
      <c r="BE897" s="110"/>
      <c r="BF897" s="110"/>
      <c r="BG897" s="110"/>
      <c r="BH897" s="110"/>
      <c r="BI897" s="110"/>
      <c r="BJ897" s="110"/>
      <c r="BK897" s="110"/>
      <c r="BL897" s="110"/>
      <c r="BM897" s="110"/>
      <c r="BN897" s="110"/>
      <c r="BO897" s="110"/>
      <c r="BP897" s="110"/>
      <c r="BQ897" s="110"/>
      <c r="BR897" s="110"/>
      <c r="BS897" s="110"/>
      <c r="BT897" s="110"/>
      <c r="BU897" s="110"/>
      <c r="BV897" s="110"/>
      <c r="BW897" s="110"/>
      <c r="BX897" s="110"/>
      <c r="BY897" s="110"/>
      <c r="BZ897" s="110"/>
      <c r="CA897" s="110"/>
      <c r="CB897" s="110"/>
      <c r="CC897" s="110"/>
      <c r="CD897" s="110"/>
      <c r="CE897" s="110"/>
      <c r="CF897" s="110"/>
      <c r="CG897" s="110"/>
      <c r="CH897" s="110"/>
      <c r="CI897" s="110"/>
      <c r="CJ897" s="110"/>
      <c r="CK897" s="110"/>
      <c r="CL897" s="110"/>
      <c r="CM897" s="110"/>
      <c r="CN897" s="110"/>
      <c r="CO897" s="110"/>
      <c r="CP897" s="110"/>
      <c r="CQ897" s="110"/>
      <c r="CR897" s="110"/>
      <c r="CS897" s="110"/>
      <c r="CT897" s="110"/>
      <c r="CU897" s="110"/>
      <c r="CV897" s="110"/>
      <c r="CW897" s="110"/>
    </row>
    <row r="898" spans="1:101" x14ac:dyDescent="0.25">
      <c r="A898" s="110"/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0"/>
      <c r="AC898" s="110"/>
      <c r="AD898" s="110"/>
      <c r="AE898" s="110"/>
      <c r="AF898" s="110"/>
      <c r="AG898" s="110"/>
      <c r="AH898" s="110"/>
      <c r="AI898" s="110"/>
      <c r="AJ898" s="110"/>
      <c r="AK898" s="110"/>
      <c r="AL898" s="110"/>
      <c r="AM898" s="110"/>
      <c r="AN898" s="110"/>
      <c r="AO898" s="110"/>
      <c r="AP898" s="110"/>
      <c r="AQ898" s="110"/>
      <c r="AR898" s="110"/>
      <c r="AS898" s="110"/>
      <c r="AT898" s="110"/>
      <c r="AU898" s="110"/>
      <c r="AV898" s="110"/>
      <c r="AW898" s="110"/>
      <c r="AX898" s="110"/>
      <c r="AY898" s="110"/>
      <c r="AZ898" s="110"/>
      <c r="BA898" s="110"/>
      <c r="BB898" s="110"/>
      <c r="BC898" s="110"/>
      <c r="BD898" s="110"/>
      <c r="BE898" s="110"/>
      <c r="BF898" s="110"/>
      <c r="BG898" s="110"/>
      <c r="BH898" s="110"/>
      <c r="BI898" s="110"/>
      <c r="BJ898" s="110"/>
      <c r="BK898" s="110"/>
      <c r="BL898" s="110"/>
      <c r="BM898" s="110"/>
      <c r="BN898" s="110"/>
      <c r="BO898" s="110"/>
      <c r="BP898" s="110"/>
      <c r="BQ898" s="110"/>
      <c r="BR898" s="110"/>
      <c r="BS898" s="110"/>
      <c r="BT898" s="110"/>
      <c r="BU898" s="110"/>
      <c r="BV898" s="110"/>
      <c r="BW898" s="110"/>
      <c r="BX898" s="110"/>
      <c r="BY898" s="110"/>
      <c r="BZ898" s="110"/>
      <c r="CA898" s="110"/>
      <c r="CB898" s="110"/>
      <c r="CC898" s="110"/>
      <c r="CD898" s="110"/>
      <c r="CE898" s="110"/>
      <c r="CF898" s="110"/>
      <c r="CG898" s="110"/>
      <c r="CH898" s="110"/>
      <c r="CI898" s="110"/>
      <c r="CJ898" s="110"/>
      <c r="CK898" s="110"/>
      <c r="CL898" s="110"/>
      <c r="CM898" s="110"/>
      <c r="CN898" s="110"/>
      <c r="CO898" s="110"/>
      <c r="CP898" s="110"/>
      <c r="CQ898" s="110"/>
      <c r="CR898" s="110"/>
      <c r="CS898" s="110"/>
      <c r="CT898" s="110"/>
      <c r="CU898" s="110"/>
      <c r="CV898" s="110"/>
      <c r="CW898" s="110"/>
    </row>
    <row r="899" spans="1:101" x14ac:dyDescent="0.25">
      <c r="A899" s="110"/>
      <c r="B899" s="110"/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  <c r="AA899" s="110"/>
      <c r="AB899" s="110"/>
      <c r="AC899" s="110"/>
      <c r="AD899" s="110"/>
      <c r="AE899" s="110"/>
      <c r="AF899" s="110"/>
      <c r="AG899" s="110"/>
      <c r="AH899" s="110"/>
      <c r="AI899" s="110"/>
      <c r="AJ899" s="110"/>
      <c r="AK899" s="110"/>
      <c r="AL899" s="110"/>
      <c r="AM899" s="110"/>
      <c r="AN899" s="110"/>
      <c r="AO899" s="110"/>
      <c r="AP899" s="110"/>
      <c r="AQ899" s="110"/>
      <c r="AR899" s="110"/>
      <c r="AS899" s="110"/>
      <c r="AT899" s="110"/>
      <c r="AU899" s="110"/>
      <c r="AV899" s="110"/>
      <c r="AW899" s="110"/>
      <c r="AX899" s="110"/>
      <c r="AY899" s="110"/>
      <c r="AZ899" s="110"/>
      <c r="BA899" s="110"/>
      <c r="BB899" s="110"/>
      <c r="BC899" s="110"/>
      <c r="BD899" s="110"/>
      <c r="BE899" s="110"/>
      <c r="BF899" s="110"/>
      <c r="BG899" s="110"/>
      <c r="BH899" s="110"/>
      <c r="BI899" s="110"/>
      <c r="BJ899" s="110"/>
      <c r="BK899" s="110"/>
      <c r="BL899" s="110"/>
      <c r="BM899" s="110"/>
      <c r="BN899" s="110"/>
      <c r="BO899" s="110"/>
      <c r="BP899" s="110"/>
      <c r="BQ899" s="110"/>
      <c r="BR899" s="110"/>
      <c r="BS899" s="110"/>
      <c r="BT899" s="110"/>
      <c r="BU899" s="110"/>
      <c r="BV899" s="110"/>
      <c r="BW899" s="110"/>
      <c r="BX899" s="110"/>
      <c r="BY899" s="110"/>
      <c r="BZ899" s="110"/>
      <c r="CA899" s="110"/>
      <c r="CB899" s="110"/>
      <c r="CC899" s="110"/>
      <c r="CD899" s="110"/>
      <c r="CE899" s="110"/>
      <c r="CF899" s="110"/>
      <c r="CG899" s="110"/>
      <c r="CH899" s="110"/>
      <c r="CI899" s="110"/>
      <c r="CJ899" s="110"/>
      <c r="CK899" s="110"/>
      <c r="CL899" s="110"/>
      <c r="CM899" s="110"/>
      <c r="CN899" s="110"/>
      <c r="CO899" s="110"/>
      <c r="CP899" s="110"/>
      <c r="CQ899" s="110"/>
      <c r="CR899" s="110"/>
      <c r="CS899" s="110"/>
      <c r="CT899" s="110"/>
      <c r="CU899" s="110"/>
      <c r="CV899" s="110"/>
      <c r="CW899" s="110"/>
    </row>
    <row r="900" spans="1:101" x14ac:dyDescent="0.25">
      <c r="A900" s="110"/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  <c r="AA900" s="110"/>
      <c r="AB900" s="110"/>
      <c r="AC900" s="110"/>
      <c r="AD900" s="110"/>
      <c r="AE900" s="110"/>
      <c r="AF900" s="110"/>
      <c r="AG900" s="110"/>
      <c r="AH900" s="110"/>
      <c r="AI900" s="110"/>
      <c r="AJ900" s="110"/>
      <c r="AK900" s="110"/>
      <c r="AL900" s="110"/>
      <c r="AM900" s="110"/>
      <c r="AN900" s="110"/>
      <c r="AO900" s="110"/>
      <c r="AP900" s="110"/>
      <c r="AQ900" s="110"/>
      <c r="AR900" s="110"/>
      <c r="AS900" s="110"/>
      <c r="AT900" s="110"/>
      <c r="AU900" s="110"/>
      <c r="AV900" s="110"/>
      <c r="AW900" s="110"/>
      <c r="AX900" s="110"/>
      <c r="AY900" s="110"/>
      <c r="AZ900" s="110"/>
      <c r="BA900" s="110"/>
      <c r="BB900" s="110"/>
      <c r="BC900" s="110"/>
      <c r="BD900" s="110"/>
      <c r="BE900" s="110"/>
      <c r="BF900" s="110"/>
      <c r="BG900" s="110"/>
      <c r="BH900" s="110"/>
      <c r="BI900" s="110"/>
      <c r="BJ900" s="110"/>
      <c r="BK900" s="110"/>
      <c r="BL900" s="110"/>
      <c r="BM900" s="110"/>
      <c r="BN900" s="110"/>
      <c r="BO900" s="110"/>
      <c r="BP900" s="110"/>
      <c r="BQ900" s="110"/>
      <c r="BR900" s="110"/>
      <c r="BS900" s="110"/>
      <c r="BT900" s="110"/>
      <c r="BU900" s="110"/>
      <c r="BV900" s="110"/>
      <c r="BW900" s="110"/>
      <c r="BX900" s="110"/>
      <c r="BY900" s="110"/>
      <c r="BZ900" s="110"/>
      <c r="CA900" s="110"/>
      <c r="CB900" s="110"/>
      <c r="CC900" s="110"/>
      <c r="CD900" s="110"/>
      <c r="CE900" s="110"/>
      <c r="CF900" s="110"/>
      <c r="CG900" s="110"/>
      <c r="CH900" s="110"/>
      <c r="CI900" s="110"/>
      <c r="CJ900" s="110"/>
      <c r="CK900" s="110"/>
      <c r="CL900" s="110"/>
      <c r="CM900" s="110"/>
      <c r="CN900" s="110"/>
      <c r="CO900" s="110"/>
      <c r="CP900" s="110"/>
      <c r="CQ900" s="110"/>
      <c r="CR900" s="110"/>
      <c r="CS900" s="110"/>
      <c r="CT900" s="110"/>
      <c r="CU900" s="110"/>
      <c r="CV900" s="110"/>
      <c r="CW900" s="110"/>
    </row>
    <row r="901" spans="1:101" x14ac:dyDescent="0.25">
      <c r="A901" s="110"/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  <c r="AA901" s="110"/>
      <c r="AB901" s="110"/>
      <c r="AC901" s="110"/>
      <c r="AD901" s="110"/>
      <c r="AE901" s="110"/>
      <c r="AF901" s="110"/>
      <c r="AG901" s="110"/>
      <c r="AH901" s="110"/>
      <c r="AI901" s="110"/>
      <c r="AJ901" s="110"/>
      <c r="AK901" s="110"/>
      <c r="AL901" s="110"/>
      <c r="AM901" s="110"/>
      <c r="AN901" s="110"/>
      <c r="AO901" s="110"/>
      <c r="AP901" s="110"/>
      <c r="AQ901" s="110"/>
      <c r="AR901" s="110"/>
      <c r="AS901" s="110"/>
      <c r="AT901" s="110"/>
      <c r="AU901" s="110"/>
      <c r="AV901" s="110"/>
      <c r="AW901" s="110"/>
      <c r="AX901" s="110"/>
      <c r="AY901" s="110"/>
      <c r="AZ901" s="110"/>
      <c r="BA901" s="110"/>
      <c r="BB901" s="110"/>
      <c r="BC901" s="110"/>
      <c r="BD901" s="110"/>
      <c r="BE901" s="110"/>
      <c r="BF901" s="110"/>
      <c r="BG901" s="110"/>
      <c r="BH901" s="110"/>
      <c r="BI901" s="110"/>
      <c r="BJ901" s="110"/>
      <c r="BK901" s="110"/>
      <c r="BL901" s="110"/>
      <c r="BM901" s="110"/>
      <c r="BN901" s="110"/>
      <c r="BO901" s="110"/>
      <c r="BP901" s="110"/>
      <c r="BQ901" s="110"/>
      <c r="BR901" s="110"/>
      <c r="BS901" s="110"/>
      <c r="BT901" s="110"/>
      <c r="BU901" s="110"/>
      <c r="BV901" s="110"/>
      <c r="BW901" s="110"/>
      <c r="BX901" s="110"/>
      <c r="BY901" s="110"/>
      <c r="BZ901" s="110"/>
      <c r="CA901" s="110"/>
      <c r="CB901" s="110"/>
      <c r="CC901" s="110"/>
      <c r="CD901" s="110"/>
      <c r="CE901" s="110"/>
      <c r="CF901" s="110"/>
      <c r="CG901" s="110"/>
      <c r="CH901" s="110"/>
      <c r="CI901" s="110"/>
      <c r="CJ901" s="110"/>
      <c r="CK901" s="110"/>
      <c r="CL901" s="110"/>
      <c r="CM901" s="110"/>
      <c r="CN901" s="110"/>
      <c r="CO901" s="110"/>
      <c r="CP901" s="110"/>
      <c r="CQ901" s="110"/>
      <c r="CR901" s="110"/>
      <c r="CS901" s="110"/>
      <c r="CT901" s="110"/>
      <c r="CU901" s="110"/>
      <c r="CV901" s="110"/>
      <c r="CW901" s="110"/>
    </row>
    <row r="902" spans="1:101" x14ac:dyDescent="0.25">
      <c r="A902" s="110"/>
      <c r="B902" s="110"/>
      <c r="C902" s="110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  <c r="AA902" s="110"/>
      <c r="AB902" s="110"/>
      <c r="AC902" s="110"/>
      <c r="AD902" s="110"/>
      <c r="AE902" s="110"/>
      <c r="AF902" s="110"/>
      <c r="AG902" s="110"/>
      <c r="AH902" s="110"/>
      <c r="AI902" s="110"/>
      <c r="AJ902" s="110"/>
      <c r="AK902" s="110"/>
      <c r="AL902" s="110"/>
      <c r="AM902" s="110"/>
      <c r="AN902" s="110"/>
      <c r="AO902" s="110"/>
      <c r="AP902" s="110"/>
      <c r="AQ902" s="110"/>
      <c r="AR902" s="110"/>
      <c r="AS902" s="110"/>
      <c r="AT902" s="110"/>
      <c r="AU902" s="110"/>
      <c r="AV902" s="110"/>
      <c r="AW902" s="110"/>
      <c r="AX902" s="110"/>
      <c r="AY902" s="110"/>
      <c r="AZ902" s="110"/>
      <c r="BA902" s="110"/>
      <c r="BB902" s="110"/>
      <c r="BC902" s="110"/>
      <c r="BD902" s="110"/>
      <c r="BE902" s="110"/>
      <c r="BF902" s="110"/>
      <c r="BG902" s="110"/>
      <c r="BH902" s="110"/>
      <c r="BI902" s="110"/>
      <c r="BJ902" s="110"/>
      <c r="BK902" s="110"/>
      <c r="BL902" s="110"/>
      <c r="BM902" s="110"/>
      <c r="BN902" s="110"/>
      <c r="BO902" s="110"/>
      <c r="BP902" s="110"/>
      <c r="BQ902" s="110"/>
      <c r="BR902" s="110"/>
      <c r="BS902" s="110"/>
      <c r="BT902" s="110"/>
      <c r="BU902" s="110"/>
      <c r="BV902" s="110"/>
      <c r="BW902" s="110"/>
      <c r="BX902" s="110"/>
      <c r="BY902" s="110"/>
      <c r="BZ902" s="110"/>
      <c r="CA902" s="110"/>
      <c r="CB902" s="110"/>
      <c r="CC902" s="110"/>
      <c r="CD902" s="110"/>
      <c r="CE902" s="110"/>
      <c r="CF902" s="110"/>
      <c r="CG902" s="110"/>
      <c r="CH902" s="110"/>
      <c r="CI902" s="110"/>
      <c r="CJ902" s="110"/>
      <c r="CK902" s="110"/>
      <c r="CL902" s="110"/>
      <c r="CM902" s="110"/>
      <c r="CN902" s="110"/>
      <c r="CO902" s="110"/>
      <c r="CP902" s="110"/>
      <c r="CQ902" s="110"/>
      <c r="CR902" s="110"/>
      <c r="CS902" s="110"/>
      <c r="CT902" s="110"/>
      <c r="CU902" s="110"/>
      <c r="CV902" s="110"/>
      <c r="CW902" s="110"/>
    </row>
    <row r="903" spans="1:101" x14ac:dyDescent="0.25">
      <c r="A903" s="110"/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  <c r="AA903" s="110"/>
      <c r="AB903" s="110"/>
      <c r="AC903" s="110"/>
      <c r="AD903" s="110"/>
      <c r="AE903" s="110"/>
      <c r="AF903" s="110"/>
      <c r="AG903" s="110"/>
      <c r="AH903" s="110"/>
      <c r="AI903" s="110"/>
      <c r="AJ903" s="110"/>
      <c r="AK903" s="110"/>
      <c r="AL903" s="110"/>
      <c r="AM903" s="110"/>
      <c r="AN903" s="110"/>
      <c r="AO903" s="110"/>
      <c r="AP903" s="110"/>
      <c r="AQ903" s="110"/>
      <c r="AR903" s="110"/>
      <c r="AS903" s="110"/>
      <c r="AT903" s="110"/>
      <c r="AU903" s="110"/>
      <c r="AV903" s="110"/>
      <c r="AW903" s="110"/>
      <c r="AX903" s="110"/>
      <c r="AY903" s="110"/>
      <c r="AZ903" s="110"/>
      <c r="BA903" s="110"/>
      <c r="BB903" s="110"/>
      <c r="BC903" s="110"/>
      <c r="BD903" s="110"/>
      <c r="BE903" s="110"/>
      <c r="BF903" s="110"/>
      <c r="BG903" s="110"/>
      <c r="BH903" s="110"/>
      <c r="BI903" s="110"/>
      <c r="BJ903" s="110"/>
      <c r="BK903" s="110"/>
      <c r="BL903" s="110"/>
      <c r="BM903" s="110"/>
      <c r="BN903" s="110"/>
      <c r="BO903" s="110"/>
      <c r="BP903" s="110"/>
      <c r="BQ903" s="110"/>
      <c r="BR903" s="110"/>
      <c r="BS903" s="110"/>
      <c r="BT903" s="110"/>
      <c r="BU903" s="110"/>
      <c r="BV903" s="110"/>
      <c r="BW903" s="110"/>
      <c r="BX903" s="110"/>
      <c r="BY903" s="110"/>
      <c r="BZ903" s="110"/>
      <c r="CA903" s="110"/>
      <c r="CB903" s="110"/>
      <c r="CC903" s="110"/>
      <c r="CD903" s="110"/>
      <c r="CE903" s="110"/>
      <c r="CF903" s="110"/>
      <c r="CG903" s="110"/>
      <c r="CH903" s="110"/>
      <c r="CI903" s="110"/>
      <c r="CJ903" s="110"/>
      <c r="CK903" s="110"/>
      <c r="CL903" s="110"/>
      <c r="CM903" s="110"/>
      <c r="CN903" s="110"/>
      <c r="CO903" s="110"/>
      <c r="CP903" s="110"/>
      <c r="CQ903" s="110"/>
      <c r="CR903" s="110"/>
      <c r="CS903" s="110"/>
      <c r="CT903" s="110"/>
      <c r="CU903" s="110"/>
      <c r="CV903" s="110"/>
      <c r="CW903" s="110"/>
    </row>
    <row r="904" spans="1:101" x14ac:dyDescent="0.25">
      <c r="A904" s="110"/>
      <c r="B904" s="110"/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  <c r="AA904" s="110"/>
      <c r="AB904" s="110"/>
      <c r="AC904" s="110"/>
      <c r="AD904" s="110"/>
      <c r="AE904" s="110"/>
      <c r="AF904" s="110"/>
      <c r="AG904" s="110"/>
      <c r="AH904" s="110"/>
      <c r="AI904" s="110"/>
      <c r="AJ904" s="110"/>
      <c r="AK904" s="110"/>
      <c r="AL904" s="110"/>
      <c r="AM904" s="110"/>
      <c r="AN904" s="110"/>
      <c r="AO904" s="110"/>
      <c r="AP904" s="110"/>
      <c r="AQ904" s="110"/>
      <c r="AR904" s="110"/>
      <c r="AS904" s="110"/>
      <c r="AT904" s="110"/>
      <c r="AU904" s="110"/>
      <c r="AV904" s="110"/>
      <c r="AW904" s="110"/>
      <c r="AX904" s="110"/>
      <c r="AY904" s="110"/>
      <c r="AZ904" s="110"/>
      <c r="BA904" s="110"/>
      <c r="BB904" s="110"/>
      <c r="BC904" s="110"/>
      <c r="BD904" s="110"/>
      <c r="BE904" s="110"/>
      <c r="BF904" s="110"/>
      <c r="BG904" s="110"/>
      <c r="BH904" s="110"/>
      <c r="BI904" s="110"/>
      <c r="BJ904" s="110"/>
      <c r="BK904" s="110"/>
      <c r="BL904" s="110"/>
      <c r="BM904" s="110"/>
      <c r="BN904" s="110"/>
      <c r="BO904" s="110"/>
      <c r="BP904" s="110"/>
      <c r="BQ904" s="110"/>
      <c r="BR904" s="110"/>
      <c r="BS904" s="110"/>
      <c r="BT904" s="110"/>
      <c r="BU904" s="110"/>
      <c r="BV904" s="110"/>
      <c r="BW904" s="110"/>
      <c r="BX904" s="110"/>
      <c r="BY904" s="110"/>
      <c r="BZ904" s="110"/>
      <c r="CA904" s="110"/>
      <c r="CB904" s="110"/>
      <c r="CC904" s="110"/>
      <c r="CD904" s="110"/>
      <c r="CE904" s="110"/>
      <c r="CF904" s="110"/>
      <c r="CG904" s="110"/>
      <c r="CH904" s="110"/>
      <c r="CI904" s="110"/>
      <c r="CJ904" s="110"/>
      <c r="CK904" s="110"/>
      <c r="CL904" s="110"/>
      <c r="CM904" s="110"/>
      <c r="CN904" s="110"/>
      <c r="CO904" s="110"/>
      <c r="CP904" s="110"/>
      <c r="CQ904" s="110"/>
      <c r="CR904" s="110"/>
      <c r="CS904" s="110"/>
      <c r="CT904" s="110"/>
      <c r="CU904" s="110"/>
      <c r="CV904" s="110"/>
      <c r="CW904" s="110"/>
    </row>
    <row r="905" spans="1:101" x14ac:dyDescent="0.25">
      <c r="A905" s="110"/>
      <c r="B905" s="110"/>
      <c r="C905" s="110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0"/>
      <c r="AC905" s="110"/>
      <c r="AD905" s="110"/>
      <c r="AE905" s="110"/>
      <c r="AF905" s="110"/>
      <c r="AG905" s="110"/>
      <c r="AH905" s="110"/>
      <c r="AI905" s="110"/>
      <c r="AJ905" s="110"/>
      <c r="AK905" s="110"/>
      <c r="AL905" s="110"/>
      <c r="AM905" s="110"/>
      <c r="AN905" s="110"/>
      <c r="AO905" s="110"/>
      <c r="AP905" s="110"/>
      <c r="AQ905" s="110"/>
      <c r="AR905" s="110"/>
      <c r="AS905" s="110"/>
      <c r="AT905" s="110"/>
      <c r="AU905" s="110"/>
      <c r="AV905" s="110"/>
      <c r="AW905" s="110"/>
      <c r="AX905" s="110"/>
      <c r="AY905" s="110"/>
      <c r="AZ905" s="110"/>
      <c r="BA905" s="110"/>
      <c r="BB905" s="110"/>
      <c r="BC905" s="110"/>
      <c r="BD905" s="110"/>
      <c r="BE905" s="110"/>
      <c r="BF905" s="110"/>
      <c r="BG905" s="110"/>
      <c r="BH905" s="110"/>
      <c r="BI905" s="110"/>
      <c r="BJ905" s="110"/>
      <c r="BK905" s="110"/>
      <c r="BL905" s="110"/>
      <c r="BM905" s="110"/>
      <c r="BN905" s="110"/>
      <c r="BO905" s="110"/>
      <c r="BP905" s="110"/>
      <c r="BQ905" s="110"/>
      <c r="BR905" s="110"/>
      <c r="BS905" s="110"/>
      <c r="BT905" s="110"/>
      <c r="BU905" s="110"/>
      <c r="BV905" s="110"/>
      <c r="BW905" s="110"/>
      <c r="BX905" s="110"/>
      <c r="BY905" s="110"/>
      <c r="BZ905" s="110"/>
      <c r="CA905" s="110"/>
      <c r="CB905" s="110"/>
      <c r="CC905" s="110"/>
      <c r="CD905" s="110"/>
      <c r="CE905" s="110"/>
      <c r="CF905" s="110"/>
      <c r="CG905" s="110"/>
      <c r="CH905" s="110"/>
      <c r="CI905" s="110"/>
      <c r="CJ905" s="110"/>
      <c r="CK905" s="110"/>
      <c r="CL905" s="110"/>
      <c r="CM905" s="110"/>
      <c r="CN905" s="110"/>
      <c r="CO905" s="110"/>
      <c r="CP905" s="110"/>
      <c r="CQ905" s="110"/>
      <c r="CR905" s="110"/>
      <c r="CS905" s="110"/>
      <c r="CT905" s="110"/>
      <c r="CU905" s="110"/>
      <c r="CV905" s="110"/>
      <c r="CW905" s="110"/>
    </row>
    <row r="906" spans="1:101" x14ac:dyDescent="0.25">
      <c r="A906" s="110"/>
      <c r="B906" s="110"/>
      <c r="C906" s="110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  <c r="AA906" s="110"/>
      <c r="AB906" s="110"/>
      <c r="AC906" s="110"/>
      <c r="AD906" s="110"/>
      <c r="AE906" s="110"/>
      <c r="AF906" s="110"/>
      <c r="AG906" s="110"/>
      <c r="AH906" s="110"/>
      <c r="AI906" s="110"/>
      <c r="AJ906" s="110"/>
      <c r="AK906" s="110"/>
      <c r="AL906" s="110"/>
      <c r="AM906" s="110"/>
      <c r="AN906" s="110"/>
      <c r="AO906" s="110"/>
      <c r="AP906" s="110"/>
      <c r="AQ906" s="110"/>
      <c r="AR906" s="110"/>
      <c r="AS906" s="110"/>
      <c r="AT906" s="110"/>
      <c r="AU906" s="110"/>
      <c r="AV906" s="110"/>
      <c r="AW906" s="110"/>
      <c r="AX906" s="110"/>
      <c r="AY906" s="110"/>
      <c r="AZ906" s="110"/>
      <c r="BA906" s="110"/>
      <c r="BB906" s="110"/>
      <c r="BC906" s="110"/>
      <c r="BD906" s="110"/>
      <c r="BE906" s="110"/>
      <c r="BF906" s="110"/>
      <c r="BG906" s="110"/>
      <c r="BH906" s="110"/>
      <c r="BI906" s="110"/>
      <c r="BJ906" s="110"/>
      <c r="BK906" s="110"/>
      <c r="BL906" s="110"/>
      <c r="BM906" s="110"/>
      <c r="BN906" s="110"/>
      <c r="BO906" s="110"/>
      <c r="BP906" s="110"/>
      <c r="BQ906" s="110"/>
      <c r="BR906" s="110"/>
      <c r="BS906" s="110"/>
      <c r="BT906" s="110"/>
      <c r="BU906" s="110"/>
      <c r="BV906" s="110"/>
      <c r="BW906" s="110"/>
      <c r="BX906" s="110"/>
      <c r="BY906" s="110"/>
      <c r="BZ906" s="110"/>
      <c r="CA906" s="110"/>
      <c r="CB906" s="110"/>
      <c r="CC906" s="110"/>
      <c r="CD906" s="110"/>
      <c r="CE906" s="110"/>
      <c r="CF906" s="110"/>
      <c r="CG906" s="110"/>
      <c r="CH906" s="110"/>
      <c r="CI906" s="110"/>
      <c r="CJ906" s="110"/>
      <c r="CK906" s="110"/>
      <c r="CL906" s="110"/>
      <c r="CM906" s="110"/>
      <c r="CN906" s="110"/>
      <c r="CO906" s="110"/>
      <c r="CP906" s="110"/>
      <c r="CQ906" s="110"/>
      <c r="CR906" s="110"/>
      <c r="CS906" s="110"/>
      <c r="CT906" s="110"/>
      <c r="CU906" s="110"/>
      <c r="CV906" s="110"/>
      <c r="CW906" s="110"/>
    </row>
    <row r="907" spans="1:101" x14ac:dyDescent="0.25">
      <c r="A907" s="110"/>
      <c r="B907" s="110"/>
      <c r="C907" s="110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  <c r="AA907" s="110"/>
      <c r="AB907" s="110"/>
      <c r="AC907" s="110"/>
      <c r="AD907" s="110"/>
      <c r="AE907" s="110"/>
      <c r="AF907" s="110"/>
      <c r="AG907" s="110"/>
      <c r="AH907" s="110"/>
      <c r="AI907" s="110"/>
      <c r="AJ907" s="110"/>
      <c r="AK907" s="110"/>
      <c r="AL907" s="110"/>
      <c r="AM907" s="110"/>
      <c r="AN907" s="110"/>
      <c r="AO907" s="110"/>
      <c r="AP907" s="110"/>
      <c r="AQ907" s="110"/>
      <c r="AR907" s="110"/>
      <c r="AS907" s="110"/>
      <c r="AT907" s="110"/>
      <c r="AU907" s="110"/>
      <c r="AV907" s="110"/>
      <c r="AW907" s="110"/>
      <c r="AX907" s="110"/>
      <c r="AY907" s="110"/>
      <c r="AZ907" s="110"/>
      <c r="BA907" s="110"/>
      <c r="BB907" s="110"/>
      <c r="BC907" s="110"/>
      <c r="BD907" s="110"/>
      <c r="BE907" s="110"/>
      <c r="BF907" s="110"/>
      <c r="BG907" s="110"/>
      <c r="BH907" s="110"/>
      <c r="BI907" s="110"/>
      <c r="BJ907" s="110"/>
      <c r="BK907" s="110"/>
      <c r="BL907" s="110"/>
      <c r="BM907" s="110"/>
      <c r="BN907" s="110"/>
      <c r="BO907" s="110"/>
      <c r="BP907" s="110"/>
      <c r="BQ907" s="110"/>
      <c r="BR907" s="110"/>
      <c r="BS907" s="110"/>
      <c r="BT907" s="110"/>
      <c r="BU907" s="110"/>
      <c r="BV907" s="110"/>
      <c r="BW907" s="110"/>
      <c r="BX907" s="110"/>
      <c r="BY907" s="110"/>
      <c r="BZ907" s="110"/>
      <c r="CA907" s="110"/>
      <c r="CB907" s="110"/>
      <c r="CC907" s="110"/>
      <c r="CD907" s="110"/>
      <c r="CE907" s="110"/>
      <c r="CF907" s="110"/>
      <c r="CG907" s="110"/>
      <c r="CH907" s="110"/>
      <c r="CI907" s="110"/>
      <c r="CJ907" s="110"/>
      <c r="CK907" s="110"/>
      <c r="CL907" s="110"/>
      <c r="CM907" s="110"/>
      <c r="CN907" s="110"/>
      <c r="CO907" s="110"/>
      <c r="CP907" s="110"/>
      <c r="CQ907" s="110"/>
      <c r="CR907" s="110"/>
      <c r="CS907" s="110"/>
      <c r="CT907" s="110"/>
      <c r="CU907" s="110"/>
      <c r="CV907" s="110"/>
      <c r="CW907" s="110"/>
    </row>
    <row r="908" spans="1:101" x14ac:dyDescent="0.25">
      <c r="A908" s="110"/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  <c r="AA908" s="110"/>
      <c r="AB908" s="110"/>
      <c r="AC908" s="110"/>
      <c r="AD908" s="110"/>
      <c r="AE908" s="110"/>
      <c r="AF908" s="110"/>
      <c r="AG908" s="110"/>
      <c r="AH908" s="110"/>
      <c r="AI908" s="110"/>
      <c r="AJ908" s="110"/>
      <c r="AK908" s="110"/>
      <c r="AL908" s="110"/>
      <c r="AM908" s="110"/>
      <c r="AN908" s="110"/>
      <c r="AO908" s="110"/>
      <c r="AP908" s="110"/>
      <c r="AQ908" s="110"/>
      <c r="AR908" s="110"/>
      <c r="AS908" s="110"/>
      <c r="AT908" s="110"/>
      <c r="AU908" s="110"/>
      <c r="AV908" s="110"/>
      <c r="AW908" s="110"/>
      <c r="AX908" s="110"/>
      <c r="AY908" s="110"/>
      <c r="AZ908" s="110"/>
      <c r="BA908" s="110"/>
      <c r="BB908" s="110"/>
      <c r="BC908" s="110"/>
      <c r="BD908" s="110"/>
      <c r="BE908" s="110"/>
      <c r="BF908" s="110"/>
      <c r="BG908" s="110"/>
      <c r="BH908" s="110"/>
      <c r="BI908" s="110"/>
      <c r="BJ908" s="110"/>
      <c r="BK908" s="110"/>
      <c r="BL908" s="110"/>
      <c r="BM908" s="110"/>
      <c r="BN908" s="110"/>
      <c r="BO908" s="110"/>
      <c r="BP908" s="110"/>
      <c r="BQ908" s="110"/>
      <c r="BR908" s="110"/>
      <c r="BS908" s="110"/>
      <c r="BT908" s="110"/>
      <c r="BU908" s="110"/>
      <c r="BV908" s="110"/>
      <c r="BW908" s="110"/>
      <c r="BX908" s="110"/>
      <c r="BY908" s="110"/>
      <c r="BZ908" s="110"/>
      <c r="CA908" s="110"/>
      <c r="CB908" s="110"/>
      <c r="CC908" s="110"/>
      <c r="CD908" s="110"/>
      <c r="CE908" s="110"/>
      <c r="CF908" s="110"/>
      <c r="CG908" s="110"/>
      <c r="CH908" s="110"/>
      <c r="CI908" s="110"/>
      <c r="CJ908" s="110"/>
      <c r="CK908" s="110"/>
      <c r="CL908" s="110"/>
      <c r="CM908" s="110"/>
      <c r="CN908" s="110"/>
      <c r="CO908" s="110"/>
      <c r="CP908" s="110"/>
      <c r="CQ908" s="110"/>
      <c r="CR908" s="110"/>
      <c r="CS908" s="110"/>
      <c r="CT908" s="110"/>
      <c r="CU908" s="110"/>
      <c r="CV908" s="110"/>
      <c r="CW908" s="110"/>
    </row>
    <row r="909" spans="1:101" x14ac:dyDescent="0.25">
      <c r="A909" s="110"/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  <c r="AA909" s="110"/>
      <c r="AB909" s="110"/>
      <c r="AC909" s="110"/>
      <c r="AD909" s="110"/>
      <c r="AE909" s="110"/>
      <c r="AF909" s="110"/>
      <c r="AG909" s="110"/>
      <c r="AH909" s="110"/>
      <c r="AI909" s="110"/>
      <c r="AJ909" s="110"/>
      <c r="AK909" s="110"/>
      <c r="AL909" s="110"/>
      <c r="AM909" s="110"/>
      <c r="AN909" s="110"/>
      <c r="AO909" s="110"/>
      <c r="AP909" s="110"/>
      <c r="AQ909" s="110"/>
      <c r="AR909" s="110"/>
      <c r="AS909" s="110"/>
      <c r="AT909" s="110"/>
      <c r="AU909" s="110"/>
      <c r="AV909" s="110"/>
      <c r="AW909" s="110"/>
      <c r="AX909" s="110"/>
      <c r="AY909" s="110"/>
      <c r="AZ909" s="110"/>
      <c r="BA909" s="110"/>
      <c r="BB909" s="110"/>
      <c r="BC909" s="110"/>
      <c r="BD909" s="110"/>
      <c r="BE909" s="110"/>
      <c r="BF909" s="110"/>
      <c r="BG909" s="110"/>
      <c r="BH909" s="110"/>
      <c r="BI909" s="110"/>
      <c r="BJ909" s="110"/>
      <c r="BK909" s="110"/>
      <c r="BL909" s="110"/>
      <c r="BM909" s="110"/>
      <c r="BN909" s="110"/>
      <c r="BO909" s="110"/>
      <c r="BP909" s="110"/>
      <c r="BQ909" s="110"/>
      <c r="BR909" s="110"/>
      <c r="BS909" s="110"/>
      <c r="BT909" s="110"/>
      <c r="BU909" s="110"/>
      <c r="BV909" s="110"/>
      <c r="BW909" s="110"/>
      <c r="BX909" s="110"/>
      <c r="BY909" s="110"/>
      <c r="BZ909" s="110"/>
      <c r="CA909" s="110"/>
      <c r="CB909" s="110"/>
      <c r="CC909" s="110"/>
      <c r="CD909" s="110"/>
      <c r="CE909" s="110"/>
      <c r="CF909" s="110"/>
      <c r="CG909" s="110"/>
      <c r="CH909" s="110"/>
      <c r="CI909" s="110"/>
      <c r="CJ909" s="110"/>
      <c r="CK909" s="110"/>
      <c r="CL909" s="110"/>
      <c r="CM909" s="110"/>
      <c r="CN909" s="110"/>
      <c r="CO909" s="110"/>
      <c r="CP909" s="110"/>
      <c r="CQ909" s="110"/>
      <c r="CR909" s="110"/>
      <c r="CS909" s="110"/>
      <c r="CT909" s="110"/>
      <c r="CU909" s="110"/>
      <c r="CV909" s="110"/>
      <c r="CW909" s="110"/>
    </row>
    <row r="910" spans="1:101" x14ac:dyDescent="0.25">
      <c r="A910" s="110"/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  <c r="AA910" s="110"/>
      <c r="AB910" s="110"/>
      <c r="AC910" s="110"/>
      <c r="AD910" s="110"/>
      <c r="AE910" s="110"/>
      <c r="AF910" s="110"/>
      <c r="AG910" s="110"/>
      <c r="AH910" s="110"/>
      <c r="AI910" s="110"/>
      <c r="AJ910" s="110"/>
      <c r="AK910" s="110"/>
      <c r="AL910" s="110"/>
      <c r="AM910" s="110"/>
      <c r="AN910" s="110"/>
      <c r="AO910" s="110"/>
      <c r="AP910" s="110"/>
      <c r="AQ910" s="110"/>
      <c r="AR910" s="110"/>
      <c r="AS910" s="110"/>
      <c r="AT910" s="110"/>
      <c r="AU910" s="110"/>
      <c r="AV910" s="110"/>
      <c r="AW910" s="110"/>
      <c r="AX910" s="110"/>
      <c r="AY910" s="110"/>
      <c r="AZ910" s="110"/>
      <c r="BA910" s="110"/>
      <c r="BB910" s="110"/>
      <c r="BC910" s="110"/>
      <c r="BD910" s="110"/>
      <c r="BE910" s="110"/>
      <c r="BF910" s="110"/>
      <c r="BG910" s="110"/>
      <c r="BH910" s="110"/>
      <c r="BI910" s="110"/>
      <c r="BJ910" s="110"/>
      <c r="BK910" s="110"/>
      <c r="BL910" s="110"/>
      <c r="BM910" s="110"/>
      <c r="BN910" s="110"/>
      <c r="BO910" s="110"/>
      <c r="BP910" s="110"/>
      <c r="BQ910" s="110"/>
      <c r="BR910" s="110"/>
      <c r="BS910" s="110"/>
      <c r="BT910" s="110"/>
      <c r="BU910" s="110"/>
      <c r="BV910" s="110"/>
      <c r="BW910" s="110"/>
      <c r="BX910" s="110"/>
      <c r="BY910" s="110"/>
      <c r="BZ910" s="110"/>
      <c r="CA910" s="110"/>
      <c r="CB910" s="110"/>
      <c r="CC910" s="110"/>
      <c r="CD910" s="110"/>
      <c r="CE910" s="110"/>
      <c r="CF910" s="110"/>
      <c r="CG910" s="110"/>
      <c r="CH910" s="110"/>
      <c r="CI910" s="110"/>
      <c r="CJ910" s="110"/>
      <c r="CK910" s="110"/>
      <c r="CL910" s="110"/>
      <c r="CM910" s="110"/>
      <c r="CN910" s="110"/>
      <c r="CO910" s="110"/>
      <c r="CP910" s="110"/>
      <c r="CQ910" s="110"/>
      <c r="CR910" s="110"/>
      <c r="CS910" s="110"/>
      <c r="CT910" s="110"/>
      <c r="CU910" s="110"/>
      <c r="CV910" s="110"/>
      <c r="CW910" s="110"/>
    </row>
    <row r="911" spans="1:101" x14ac:dyDescent="0.25">
      <c r="A911" s="110"/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  <c r="AA911" s="110"/>
      <c r="AB911" s="110"/>
      <c r="AC911" s="110"/>
      <c r="AD911" s="110"/>
      <c r="AE911" s="110"/>
      <c r="AF911" s="110"/>
      <c r="AG911" s="110"/>
      <c r="AH911" s="110"/>
      <c r="AI911" s="110"/>
      <c r="AJ911" s="110"/>
      <c r="AK911" s="110"/>
      <c r="AL911" s="110"/>
      <c r="AM911" s="110"/>
      <c r="AN911" s="110"/>
      <c r="AO911" s="110"/>
      <c r="AP911" s="110"/>
      <c r="AQ911" s="110"/>
      <c r="AR911" s="110"/>
      <c r="AS911" s="110"/>
      <c r="AT911" s="110"/>
      <c r="AU911" s="110"/>
      <c r="AV911" s="110"/>
      <c r="AW911" s="110"/>
      <c r="AX911" s="110"/>
      <c r="AY911" s="110"/>
      <c r="AZ911" s="110"/>
      <c r="BA911" s="110"/>
      <c r="BB911" s="110"/>
      <c r="BC911" s="110"/>
      <c r="BD911" s="110"/>
      <c r="BE911" s="110"/>
      <c r="BF911" s="110"/>
      <c r="BG911" s="110"/>
      <c r="BH911" s="110"/>
      <c r="BI911" s="110"/>
      <c r="BJ911" s="110"/>
      <c r="BK911" s="110"/>
      <c r="BL911" s="110"/>
      <c r="BM911" s="110"/>
      <c r="BN911" s="110"/>
      <c r="BO911" s="110"/>
      <c r="BP911" s="110"/>
      <c r="BQ911" s="110"/>
      <c r="BR911" s="110"/>
      <c r="BS911" s="110"/>
      <c r="BT911" s="110"/>
      <c r="BU911" s="110"/>
      <c r="BV911" s="110"/>
      <c r="BW911" s="110"/>
      <c r="BX911" s="110"/>
      <c r="BY911" s="110"/>
      <c r="BZ911" s="110"/>
      <c r="CA911" s="110"/>
      <c r="CB911" s="110"/>
      <c r="CC911" s="110"/>
      <c r="CD911" s="110"/>
      <c r="CE911" s="110"/>
      <c r="CF911" s="110"/>
      <c r="CG911" s="110"/>
      <c r="CH911" s="110"/>
      <c r="CI911" s="110"/>
      <c r="CJ911" s="110"/>
      <c r="CK911" s="110"/>
      <c r="CL911" s="110"/>
      <c r="CM911" s="110"/>
      <c r="CN911" s="110"/>
      <c r="CO911" s="110"/>
      <c r="CP911" s="110"/>
      <c r="CQ911" s="110"/>
      <c r="CR911" s="110"/>
      <c r="CS911" s="110"/>
      <c r="CT911" s="110"/>
      <c r="CU911" s="110"/>
      <c r="CV911" s="110"/>
      <c r="CW911" s="110"/>
    </row>
    <row r="912" spans="1:101" x14ac:dyDescent="0.25">
      <c r="A912" s="110"/>
      <c r="B912" s="110"/>
      <c r="C912" s="110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  <c r="AA912" s="110"/>
      <c r="AB912" s="110"/>
      <c r="AC912" s="110"/>
      <c r="AD912" s="110"/>
      <c r="AE912" s="110"/>
      <c r="AF912" s="110"/>
      <c r="AG912" s="110"/>
      <c r="AH912" s="110"/>
      <c r="AI912" s="110"/>
      <c r="AJ912" s="110"/>
      <c r="AK912" s="110"/>
      <c r="AL912" s="110"/>
      <c r="AM912" s="110"/>
      <c r="AN912" s="110"/>
      <c r="AO912" s="110"/>
      <c r="AP912" s="110"/>
      <c r="AQ912" s="110"/>
      <c r="AR912" s="110"/>
      <c r="AS912" s="110"/>
      <c r="AT912" s="110"/>
      <c r="AU912" s="110"/>
      <c r="AV912" s="110"/>
      <c r="AW912" s="110"/>
      <c r="AX912" s="110"/>
      <c r="AY912" s="110"/>
      <c r="AZ912" s="110"/>
      <c r="BA912" s="110"/>
      <c r="BB912" s="110"/>
      <c r="BC912" s="110"/>
      <c r="BD912" s="110"/>
      <c r="BE912" s="110"/>
      <c r="BF912" s="110"/>
      <c r="BG912" s="110"/>
      <c r="BH912" s="110"/>
      <c r="BI912" s="110"/>
      <c r="BJ912" s="110"/>
      <c r="BK912" s="110"/>
      <c r="BL912" s="110"/>
      <c r="BM912" s="110"/>
      <c r="BN912" s="110"/>
      <c r="BO912" s="110"/>
      <c r="BP912" s="110"/>
      <c r="BQ912" s="110"/>
      <c r="BR912" s="110"/>
      <c r="BS912" s="110"/>
      <c r="BT912" s="110"/>
      <c r="BU912" s="110"/>
      <c r="BV912" s="110"/>
      <c r="BW912" s="110"/>
      <c r="BX912" s="110"/>
      <c r="BY912" s="110"/>
      <c r="BZ912" s="110"/>
      <c r="CA912" s="110"/>
      <c r="CB912" s="110"/>
      <c r="CC912" s="110"/>
      <c r="CD912" s="110"/>
      <c r="CE912" s="110"/>
      <c r="CF912" s="110"/>
      <c r="CG912" s="110"/>
      <c r="CH912" s="110"/>
      <c r="CI912" s="110"/>
      <c r="CJ912" s="110"/>
      <c r="CK912" s="110"/>
      <c r="CL912" s="110"/>
      <c r="CM912" s="110"/>
      <c r="CN912" s="110"/>
      <c r="CO912" s="110"/>
      <c r="CP912" s="110"/>
      <c r="CQ912" s="110"/>
      <c r="CR912" s="110"/>
      <c r="CS912" s="110"/>
      <c r="CT912" s="110"/>
      <c r="CU912" s="110"/>
      <c r="CV912" s="110"/>
      <c r="CW912" s="110"/>
    </row>
    <row r="913" spans="1:101" x14ac:dyDescent="0.25">
      <c r="A913" s="110"/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0"/>
      <c r="AC913" s="110"/>
      <c r="AD913" s="110"/>
      <c r="AE913" s="110"/>
      <c r="AF913" s="110"/>
      <c r="AG913" s="110"/>
      <c r="AH913" s="110"/>
      <c r="AI913" s="110"/>
      <c r="AJ913" s="110"/>
      <c r="AK913" s="110"/>
      <c r="AL913" s="110"/>
      <c r="AM913" s="110"/>
      <c r="AN913" s="110"/>
      <c r="AO913" s="110"/>
      <c r="AP913" s="110"/>
      <c r="AQ913" s="110"/>
      <c r="AR913" s="110"/>
      <c r="AS913" s="110"/>
      <c r="AT913" s="110"/>
      <c r="AU913" s="110"/>
      <c r="AV913" s="110"/>
      <c r="AW913" s="110"/>
      <c r="AX913" s="110"/>
      <c r="AY913" s="110"/>
      <c r="AZ913" s="110"/>
      <c r="BA913" s="110"/>
      <c r="BB913" s="110"/>
      <c r="BC913" s="110"/>
      <c r="BD913" s="110"/>
      <c r="BE913" s="110"/>
      <c r="BF913" s="110"/>
      <c r="BG913" s="110"/>
      <c r="BH913" s="110"/>
      <c r="BI913" s="110"/>
      <c r="BJ913" s="110"/>
      <c r="BK913" s="110"/>
      <c r="BL913" s="110"/>
      <c r="BM913" s="110"/>
      <c r="BN913" s="110"/>
      <c r="BO913" s="110"/>
      <c r="BP913" s="110"/>
      <c r="BQ913" s="110"/>
      <c r="BR913" s="110"/>
      <c r="BS913" s="110"/>
      <c r="BT913" s="110"/>
      <c r="BU913" s="110"/>
      <c r="BV913" s="110"/>
      <c r="BW913" s="110"/>
      <c r="BX913" s="110"/>
      <c r="BY913" s="110"/>
      <c r="BZ913" s="110"/>
      <c r="CA913" s="110"/>
      <c r="CB913" s="110"/>
      <c r="CC913" s="110"/>
      <c r="CD913" s="110"/>
      <c r="CE913" s="110"/>
      <c r="CF913" s="110"/>
      <c r="CG913" s="110"/>
      <c r="CH913" s="110"/>
      <c r="CI913" s="110"/>
      <c r="CJ913" s="110"/>
      <c r="CK913" s="110"/>
      <c r="CL913" s="110"/>
      <c r="CM913" s="110"/>
      <c r="CN913" s="110"/>
      <c r="CO913" s="110"/>
      <c r="CP913" s="110"/>
      <c r="CQ913" s="110"/>
      <c r="CR913" s="110"/>
      <c r="CS913" s="110"/>
      <c r="CT913" s="110"/>
      <c r="CU913" s="110"/>
      <c r="CV913" s="110"/>
      <c r="CW913" s="110"/>
    </row>
    <row r="914" spans="1:101" x14ac:dyDescent="0.25">
      <c r="A914" s="110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  <c r="AA914" s="110"/>
      <c r="AB914" s="110"/>
      <c r="AC914" s="110"/>
      <c r="AD914" s="110"/>
      <c r="AE914" s="110"/>
      <c r="AF914" s="110"/>
      <c r="AG914" s="110"/>
      <c r="AH914" s="110"/>
      <c r="AI914" s="110"/>
      <c r="AJ914" s="110"/>
      <c r="AK914" s="110"/>
      <c r="AL914" s="110"/>
      <c r="AM914" s="110"/>
      <c r="AN914" s="110"/>
      <c r="AO914" s="110"/>
      <c r="AP914" s="110"/>
      <c r="AQ914" s="110"/>
      <c r="AR914" s="110"/>
      <c r="AS914" s="110"/>
      <c r="AT914" s="110"/>
      <c r="AU914" s="110"/>
      <c r="AV914" s="110"/>
      <c r="AW914" s="110"/>
      <c r="AX914" s="110"/>
      <c r="AY914" s="110"/>
      <c r="AZ914" s="110"/>
      <c r="BA914" s="110"/>
      <c r="BB914" s="110"/>
      <c r="BC914" s="110"/>
      <c r="BD914" s="110"/>
      <c r="BE914" s="110"/>
      <c r="BF914" s="110"/>
      <c r="BG914" s="110"/>
      <c r="BH914" s="110"/>
      <c r="BI914" s="110"/>
      <c r="BJ914" s="110"/>
      <c r="BK914" s="110"/>
      <c r="BL914" s="110"/>
      <c r="BM914" s="110"/>
      <c r="BN914" s="110"/>
      <c r="BO914" s="110"/>
      <c r="BP914" s="110"/>
      <c r="BQ914" s="110"/>
      <c r="BR914" s="110"/>
      <c r="BS914" s="110"/>
      <c r="BT914" s="110"/>
      <c r="BU914" s="110"/>
      <c r="BV914" s="110"/>
      <c r="BW914" s="110"/>
      <c r="BX914" s="110"/>
      <c r="BY914" s="110"/>
      <c r="BZ914" s="110"/>
      <c r="CA914" s="110"/>
      <c r="CB914" s="110"/>
      <c r="CC914" s="110"/>
      <c r="CD914" s="110"/>
      <c r="CE914" s="110"/>
      <c r="CF914" s="110"/>
      <c r="CG914" s="110"/>
      <c r="CH914" s="110"/>
      <c r="CI914" s="110"/>
      <c r="CJ914" s="110"/>
      <c r="CK914" s="110"/>
      <c r="CL914" s="110"/>
      <c r="CM914" s="110"/>
      <c r="CN914" s="110"/>
      <c r="CO914" s="110"/>
      <c r="CP914" s="110"/>
      <c r="CQ914" s="110"/>
      <c r="CR914" s="110"/>
      <c r="CS914" s="110"/>
      <c r="CT914" s="110"/>
      <c r="CU914" s="110"/>
      <c r="CV914" s="110"/>
      <c r="CW914" s="110"/>
    </row>
    <row r="915" spans="1:101" x14ac:dyDescent="0.25">
      <c r="A915" s="110"/>
      <c r="B915" s="110"/>
      <c r="C915" s="110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  <c r="AA915" s="110"/>
      <c r="AB915" s="110"/>
      <c r="AC915" s="110"/>
      <c r="AD915" s="110"/>
      <c r="AE915" s="110"/>
      <c r="AF915" s="110"/>
      <c r="AG915" s="110"/>
      <c r="AH915" s="110"/>
      <c r="AI915" s="110"/>
      <c r="AJ915" s="110"/>
      <c r="AK915" s="110"/>
      <c r="AL915" s="110"/>
      <c r="AM915" s="110"/>
      <c r="AN915" s="110"/>
      <c r="AO915" s="110"/>
      <c r="AP915" s="110"/>
      <c r="AQ915" s="110"/>
      <c r="AR915" s="110"/>
      <c r="AS915" s="110"/>
      <c r="AT915" s="110"/>
      <c r="AU915" s="110"/>
      <c r="AV915" s="110"/>
      <c r="AW915" s="110"/>
      <c r="AX915" s="110"/>
      <c r="AY915" s="110"/>
      <c r="AZ915" s="110"/>
      <c r="BA915" s="110"/>
      <c r="BB915" s="110"/>
      <c r="BC915" s="110"/>
      <c r="BD915" s="110"/>
      <c r="BE915" s="110"/>
      <c r="BF915" s="110"/>
      <c r="BG915" s="110"/>
      <c r="BH915" s="110"/>
      <c r="BI915" s="110"/>
      <c r="BJ915" s="110"/>
      <c r="BK915" s="110"/>
      <c r="BL915" s="110"/>
      <c r="BM915" s="110"/>
      <c r="BN915" s="110"/>
      <c r="BO915" s="110"/>
      <c r="BP915" s="110"/>
      <c r="BQ915" s="110"/>
      <c r="BR915" s="110"/>
      <c r="BS915" s="110"/>
      <c r="BT915" s="110"/>
      <c r="BU915" s="110"/>
      <c r="BV915" s="110"/>
      <c r="BW915" s="110"/>
      <c r="BX915" s="110"/>
      <c r="BY915" s="110"/>
      <c r="BZ915" s="110"/>
      <c r="CA915" s="110"/>
      <c r="CB915" s="110"/>
      <c r="CC915" s="110"/>
      <c r="CD915" s="110"/>
      <c r="CE915" s="110"/>
      <c r="CF915" s="110"/>
      <c r="CG915" s="110"/>
      <c r="CH915" s="110"/>
      <c r="CI915" s="110"/>
      <c r="CJ915" s="110"/>
      <c r="CK915" s="110"/>
      <c r="CL915" s="110"/>
      <c r="CM915" s="110"/>
      <c r="CN915" s="110"/>
      <c r="CO915" s="110"/>
      <c r="CP915" s="110"/>
      <c r="CQ915" s="110"/>
      <c r="CR915" s="110"/>
      <c r="CS915" s="110"/>
      <c r="CT915" s="110"/>
      <c r="CU915" s="110"/>
      <c r="CV915" s="110"/>
      <c r="CW915" s="110"/>
    </row>
    <row r="916" spans="1:101" x14ac:dyDescent="0.25">
      <c r="A916" s="110"/>
      <c r="B916" s="110"/>
      <c r="C916" s="110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  <c r="AA916" s="110"/>
      <c r="AB916" s="110"/>
      <c r="AC916" s="110"/>
      <c r="AD916" s="110"/>
      <c r="AE916" s="110"/>
      <c r="AF916" s="110"/>
      <c r="AG916" s="110"/>
      <c r="AH916" s="110"/>
      <c r="AI916" s="110"/>
      <c r="AJ916" s="110"/>
      <c r="AK916" s="110"/>
      <c r="AL916" s="110"/>
      <c r="AM916" s="110"/>
      <c r="AN916" s="110"/>
      <c r="AO916" s="110"/>
      <c r="AP916" s="110"/>
      <c r="AQ916" s="110"/>
      <c r="AR916" s="110"/>
      <c r="AS916" s="110"/>
      <c r="AT916" s="110"/>
      <c r="AU916" s="110"/>
      <c r="AV916" s="110"/>
      <c r="AW916" s="110"/>
      <c r="AX916" s="110"/>
      <c r="AY916" s="110"/>
      <c r="AZ916" s="110"/>
      <c r="BA916" s="110"/>
      <c r="BB916" s="110"/>
      <c r="BC916" s="110"/>
      <c r="BD916" s="110"/>
      <c r="BE916" s="110"/>
      <c r="BF916" s="110"/>
      <c r="BG916" s="110"/>
      <c r="BH916" s="110"/>
      <c r="BI916" s="110"/>
      <c r="BJ916" s="110"/>
      <c r="BK916" s="110"/>
      <c r="BL916" s="110"/>
      <c r="BM916" s="110"/>
      <c r="BN916" s="110"/>
      <c r="BO916" s="110"/>
      <c r="BP916" s="110"/>
      <c r="BQ916" s="110"/>
      <c r="BR916" s="110"/>
      <c r="BS916" s="110"/>
      <c r="BT916" s="110"/>
      <c r="BU916" s="110"/>
      <c r="BV916" s="110"/>
      <c r="BW916" s="110"/>
      <c r="BX916" s="110"/>
      <c r="BY916" s="110"/>
      <c r="BZ916" s="110"/>
      <c r="CA916" s="110"/>
      <c r="CB916" s="110"/>
      <c r="CC916" s="110"/>
      <c r="CD916" s="110"/>
      <c r="CE916" s="110"/>
      <c r="CF916" s="110"/>
      <c r="CG916" s="110"/>
      <c r="CH916" s="110"/>
      <c r="CI916" s="110"/>
      <c r="CJ916" s="110"/>
      <c r="CK916" s="110"/>
      <c r="CL916" s="110"/>
      <c r="CM916" s="110"/>
      <c r="CN916" s="110"/>
      <c r="CO916" s="110"/>
      <c r="CP916" s="110"/>
      <c r="CQ916" s="110"/>
      <c r="CR916" s="110"/>
      <c r="CS916" s="110"/>
      <c r="CT916" s="110"/>
      <c r="CU916" s="110"/>
      <c r="CV916" s="110"/>
      <c r="CW916" s="110"/>
    </row>
    <row r="917" spans="1:101" x14ac:dyDescent="0.25">
      <c r="A917" s="110"/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  <c r="AA917" s="110"/>
      <c r="AB917" s="110"/>
      <c r="AC917" s="110"/>
      <c r="AD917" s="110"/>
      <c r="AE917" s="110"/>
      <c r="AF917" s="110"/>
      <c r="AG917" s="110"/>
      <c r="AH917" s="110"/>
      <c r="AI917" s="110"/>
      <c r="AJ917" s="110"/>
      <c r="AK917" s="110"/>
      <c r="AL917" s="110"/>
      <c r="AM917" s="110"/>
      <c r="AN917" s="110"/>
      <c r="AO917" s="110"/>
      <c r="AP917" s="110"/>
      <c r="AQ917" s="110"/>
      <c r="AR917" s="110"/>
      <c r="AS917" s="110"/>
      <c r="AT917" s="110"/>
      <c r="AU917" s="110"/>
      <c r="AV917" s="110"/>
      <c r="AW917" s="110"/>
      <c r="AX917" s="110"/>
      <c r="AY917" s="110"/>
      <c r="AZ917" s="110"/>
      <c r="BA917" s="110"/>
      <c r="BB917" s="110"/>
      <c r="BC917" s="110"/>
      <c r="BD917" s="110"/>
      <c r="BE917" s="110"/>
      <c r="BF917" s="110"/>
      <c r="BG917" s="110"/>
      <c r="BH917" s="110"/>
      <c r="BI917" s="110"/>
      <c r="BJ917" s="110"/>
      <c r="BK917" s="110"/>
      <c r="BL917" s="110"/>
      <c r="BM917" s="110"/>
      <c r="BN917" s="110"/>
      <c r="BO917" s="110"/>
      <c r="BP917" s="110"/>
      <c r="BQ917" s="110"/>
      <c r="BR917" s="110"/>
      <c r="BS917" s="110"/>
      <c r="BT917" s="110"/>
      <c r="BU917" s="110"/>
      <c r="BV917" s="110"/>
      <c r="BW917" s="110"/>
      <c r="BX917" s="110"/>
      <c r="BY917" s="110"/>
      <c r="BZ917" s="110"/>
      <c r="CA917" s="110"/>
      <c r="CB917" s="110"/>
      <c r="CC917" s="110"/>
      <c r="CD917" s="110"/>
      <c r="CE917" s="110"/>
      <c r="CF917" s="110"/>
      <c r="CG917" s="110"/>
      <c r="CH917" s="110"/>
      <c r="CI917" s="110"/>
      <c r="CJ917" s="110"/>
      <c r="CK917" s="110"/>
      <c r="CL917" s="110"/>
      <c r="CM917" s="110"/>
      <c r="CN917" s="110"/>
      <c r="CO917" s="110"/>
      <c r="CP917" s="110"/>
      <c r="CQ917" s="110"/>
      <c r="CR917" s="110"/>
      <c r="CS917" s="110"/>
      <c r="CT917" s="110"/>
      <c r="CU917" s="110"/>
      <c r="CV917" s="110"/>
      <c r="CW917" s="110"/>
    </row>
    <row r="918" spans="1:101" x14ac:dyDescent="0.25">
      <c r="A918" s="110"/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  <c r="AA918" s="110"/>
      <c r="AB918" s="110"/>
      <c r="AC918" s="110"/>
      <c r="AD918" s="110"/>
      <c r="AE918" s="110"/>
      <c r="AF918" s="110"/>
      <c r="AG918" s="110"/>
      <c r="AH918" s="110"/>
      <c r="AI918" s="110"/>
      <c r="AJ918" s="110"/>
      <c r="AK918" s="110"/>
      <c r="AL918" s="110"/>
      <c r="AM918" s="110"/>
      <c r="AN918" s="110"/>
      <c r="AO918" s="110"/>
      <c r="AP918" s="110"/>
      <c r="AQ918" s="110"/>
      <c r="AR918" s="110"/>
      <c r="AS918" s="110"/>
      <c r="AT918" s="110"/>
      <c r="AU918" s="110"/>
      <c r="AV918" s="110"/>
      <c r="AW918" s="110"/>
      <c r="AX918" s="110"/>
      <c r="AY918" s="110"/>
      <c r="AZ918" s="110"/>
      <c r="BA918" s="110"/>
      <c r="BB918" s="110"/>
      <c r="BC918" s="110"/>
      <c r="BD918" s="110"/>
      <c r="BE918" s="110"/>
      <c r="BF918" s="110"/>
      <c r="BG918" s="110"/>
      <c r="BH918" s="110"/>
      <c r="BI918" s="110"/>
      <c r="BJ918" s="110"/>
      <c r="BK918" s="110"/>
      <c r="BL918" s="110"/>
      <c r="BM918" s="110"/>
      <c r="BN918" s="110"/>
      <c r="BO918" s="110"/>
      <c r="BP918" s="110"/>
      <c r="BQ918" s="110"/>
      <c r="BR918" s="110"/>
      <c r="BS918" s="110"/>
      <c r="BT918" s="110"/>
      <c r="BU918" s="110"/>
      <c r="BV918" s="110"/>
      <c r="BW918" s="110"/>
      <c r="BX918" s="110"/>
      <c r="BY918" s="110"/>
      <c r="BZ918" s="110"/>
      <c r="CA918" s="110"/>
      <c r="CB918" s="110"/>
      <c r="CC918" s="110"/>
      <c r="CD918" s="110"/>
      <c r="CE918" s="110"/>
      <c r="CF918" s="110"/>
      <c r="CG918" s="110"/>
      <c r="CH918" s="110"/>
      <c r="CI918" s="110"/>
      <c r="CJ918" s="110"/>
      <c r="CK918" s="110"/>
      <c r="CL918" s="110"/>
      <c r="CM918" s="110"/>
      <c r="CN918" s="110"/>
      <c r="CO918" s="110"/>
      <c r="CP918" s="110"/>
      <c r="CQ918" s="110"/>
      <c r="CR918" s="110"/>
      <c r="CS918" s="110"/>
      <c r="CT918" s="110"/>
      <c r="CU918" s="110"/>
      <c r="CV918" s="110"/>
      <c r="CW918" s="110"/>
    </row>
    <row r="919" spans="1:101" x14ac:dyDescent="0.25">
      <c r="A919" s="110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  <c r="AA919" s="110"/>
      <c r="AB919" s="110"/>
      <c r="AC919" s="110"/>
      <c r="AD919" s="110"/>
      <c r="AE919" s="110"/>
      <c r="AF919" s="110"/>
      <c r="AG919" s="110"/>
      <c r="AH919" s="110"/>
      <c r="AI919" s="110"/>
      <c r="AJ919" s="110"/>
      <c r="AK919" s="110"/>
      <c r="AL919" s="110"/>
      <c r="AM919" s="110"/>
      <c r="AN919" s="110"/>
      <c r="AO919" s="110"/>
      <c r="AP919" s="110"/>
      <c r="AQ919" s="110"/>
      <c r="AR919" s="110"/>
      <c r="AS919" s="110"/>
      <c r="AT919" s="110"/>
      <c r="AU919" s="110"/>
      <c r="AV919" s="110"/>
      <c r="AW919" s="110"/>
      <c r="AX919" s="110"/>
      <c r="AY919" s="110"/>
      <c r="AZ919" s="110"/>
      <c r="BA919" s="110"/>
      <c r="BB919" s="110"/>
      <c r="BC919" s="110"/>
      <c r="BD919" s="110"/>
      <c r="BE919" s="110"/>
      <c r="BF919" s="110"/>
      <c r="BG919" s="110"/>
      <c r="BH919" s="110"/>
      <c r="BI919" s="110"/>
      <c r="BJ919" s="110"/>
      <c r="BK919" s="110"/>
      <c r="BL919" s="110"/>
      <c r="BM919" s="110"/>
      <c r="BN919" s="110"/>
      <c r="BO919" s="110"/>
      <c r="BP919" s="110"/>
      <c r="BQ919" s="110"/>
      <c r="BR919" s="110"/>
      <c r="BS919" s="110"/>
      <c r="BT919" s="110"/>
      <c r="BU919" s="110"/>
      <c r="BV919" s="110"/>
      <c r="BW919" s="110"/>
      <c r="BX919" s="110"/>
      <c r="BY919" s="110"/>
      <c r="BZ919" s="110"/>
      <c r="CA919" s="110"/>
      <c r="CB919" s="110"/>
      <c r="CC919" s="110"/>
      <c r="CD919" s="110"/>
      <c r="CE919" s="110"/>
      <c r="CF919" s="110"/>
      <c r="CG919" s="110"/>
      <c r="CH919" s="110"/>
      <c r="CI919" s="110"/>
      <c r="CJ919" s="110"/>
      <c r="CK919" s="110"/>
      <c r="CL919" s="110"/>
      <c r="CM919" s="110"/>
      <c r="CN919" s="110"/>
      <c r="CO919" s="110"/>
      <c r="CP919" s="110"/>
      <c r="CQ919" s="110"/>
      <c r="CR919" s="110"/>
      <c r="CS919" s="110"/>
      <c r="CT919" s="110"/>
      <c r="CU919" s="110"/>
      <c r="CV919" s="110"/>
      <c r="CW919" s="110"/>
    </row>
    <row r="920" spans="1:101" x14ac:dyDescent="0.25">
      <c r="A920" s="110"/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  <c r="AA920" s="110"/>
      <c r="AB920" s="110"/>
      <c r="AC920" s="110"/>
      <c r="AD920" s="110"/>
      <c r="AE920" s="110"/>
      <c r="AF920" s="110"/>
      <c r="AG920" s="110"/>
      <c r="AH920" s="110"/>
      <c r="AI920" s="110"/>
      <c r="AJ920" s="110"/>
      <c r="AK920" s="110"/>
      <c r="AL920" s="110"/>
      <c r="AM920" s="110"/>
      <c r="AN920" s="110"/>
      <c r="AO920" s="110"/>
      <c r="AP920" s="110"/>
      <c r="AQ920" s="110"/>
      <c r="AR920" s="110"/>
      <c r="AS920" s="110"/>
      <c r="AT920" s="110"/>
      <c r="AU920" s="110"/>
      <c r="AV920" s="110"/>
      <c r="AW920" s="110"/>
      <c r="AX920" s="110"/>
      <c r="AY920" s="110"/>
      <c r="AZ920" s="110"/>
      <c r="BA920" s="110"/>
      <c r="BB920" s="110"/>
      <c r="BC920" s="110"/>
      <c r="BD920" s="110"/>
      <c r="BE920" s="110"/>
      <c r="BF920" s="110"/>
      <c r="BG920" s="110"/>
      <c r="BH920" s="110"/>
      <c r="BI920" s="110"/>
      <c r="BJ920" s="110"/>
      <c r="BK920" s="110"/>
      <c r="BL920" s="110"/>
      <c r="BM920" s="110"/>
      <c r="BN920" s="110"/>
      <c r="BO920" s="110"/>
      <c r="BP920" s="110"/>
      <c r="BQ920" s="110"/>
      <c r="BR920" s="110"/>
      <c r="BS920" s="110"/>
      <c r="BT920" s="110"/>
      <c r="BU920" s="110"/>
      <c r="BV920" s="110"/>
      <c r="BW920" s="110"/>
      <c r="BX920" s="110"/>
      <c r="BY920" s="110"/>
      <c r="BZ920" s="110"/>
      <c r="CA920" s="110"/>
      <c r="CB920" s="110"/>
      <c r="CC920" s="110"/>
      <c r="CD920" s="110"/>
      <c r="CE920" s="110"/>
      <c r="CF920" s="110"/>
      <c r="CG920" s="110"/>
      <c r="CH920" s="110"/>
      <c r="CI920" s="110"/>
      <c r="CJ920" s="110"/>
      <c r="CK920" s="110"/>
      <c r="CL920" s="110"/>
      <c r="CM920" s="110"/>
      <c r="CN920" s="110"/>
      <c r="CO920" s="110"/>
      <c r="CP920" s="110"/>
      <c r="CQ920" s="110"/>
      <c r="CR920" s="110"/>
      <c r="CS920" s="110"/>
      <c r="CT920" s="110"/>
      <c r="CU920" s="110"/>
      <c r="CV920" s="110"/>
      <c r="CW920" s="110"/>
    </row>
    <row r="921" spans="1:101" x14ac:dyDescent="0.25">
      <c r="A921" s="110"/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  <c r="AA921" s="110"/>
      <c r="AB921" s="110"/>
      <c r="AC921" s="110"/>
      <c r="AD921" s="110"/>
      <c r="AE921" s="110"/>
      <c r="AF921" s="110"/>
      <c r="AG921" s="110"/>
      <c r="AH921" s="110"/>
      <c r="AI921" s="110"/>
      <c r="AJ921" s="110"/>
      <c r="AK921" s="110"/>
      <c r="AL921" s="110"/>
      <c r="AM921" s="110"/>
      <c r="AN921" s="110"/>
      <c r="AO921" s="110"/>
      <c r="AP921" s="110"/>
      <c r="AQ921" s="110"/>
      <c r="AR921" s="110"/>
      <c r="AS921" s="110"/>
      <c r="AT921" s="110"/>
      <c r="AU921" s="110"/>
      <c r="AV921" s="110"/>
      <c r="AW921" s="110"/>
      <c r="AX921" s="110"/>
      <c r="AY921" s="110"/>
      <c r="AZ921" s="110"/>
      <c r="BA921" s="110"/>
      <c r="BB921" s="110"/>
      <c r="BC921" s="110"/>
      <c r="BD921" s="110"/>
      <c r="BE921" s="110"/>
      <c r="BF921" s="110"/>
      <c r="BG921" s="110"/>
      <c r="BH921" s="110"/>
      <c r="BI921" s="110"/>
      <c r="BJ921" s="110"/>
      <c r="BK921" s="110"/>
      <c r="BL921" s="110"/>
      <c r="BM921" s="110"/>
      <c r="BN921" s="110"/>
      <c r="BO921" s="110"/>
      <c r="BP921" s="110"/>
      <c r="BQ921" s="110"/>
      <c r="BR921" s="110"/>
      <c r="BS921" s="110"/>
      <c r="BT921" s="110"/>
      <c r="BU921" s="110"/>
      <c r="BV921" s="110"/>
      <c r="BW921" s="110"/>
      <c r="BX921" s="110"/>
      <c r="BY921" s="110"/>
      <c r="BZ921" s="110"/>
      <c r="CA921" s="110"/>
      <c r="CB921" s="110"/>
      <c r="CC921" s="110"/>
      <c r="CD921" s="110"/>
      <c r="CE921" s="110"/>
      <c r="CF921" s="110"/>
      <c r="CG921" s="110"/>
      <c r="CH921" s="110"/>
      <c r="CI921" s="110"/>
      <c r="CJ921" s="110"/>
      <c r="CK921" s="110"/>
      <c r="CL921" s="110"/>
      <c r="CM921" s="110"/>
      <c r="CN921" s="110"/>
      <c r="CO921" s="110"/>
      <c r="CP921" s="110"/>
      <c r="CQ921" s="110"/>
      <c r="CR921" s="110"/>
      <c r="CS921" s="110"/>
      <c r="CT921" s="110"/>
      <c r="CU921" s="110"/>
      <c r="CV921" s="110"/>
      <c r="CW921" s="110"/>
    </row>
    <row r="922" spans="1:101" x14ac:dyDescent="0.25">
      <c r="A922" s="110"/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  <c r="AA922" s="110"/>
      <c r="AB922" s="110"/>
      <c r="AC922" s="110"/>
      <c r="AD922" s="110"/>
      <c r="AE922" s="110"/>
      <c r="AF922" s="110"/>
      <c r="AG922" s="110"/>
      <c r="AH922" s="110"/>
      <c r="AI922" s="110"/>
      <c r="AJ922" s="110"/>
      <c r="AK922" s="110"/>
      <c r="AL922" s="110"/>
      <c r="AM922" s="110"/>
      <c r="AN922" s="110"/>
      <c r="AO922" s="110"/>
      <c r="AP922" s="110"/>
      <c r="AQ922" s="110"/>
      <c r="AR922" s="110"/>
      <c r="AS922" s="110"/>
      <c r="AT922" s="110"/>
      <c r="AU922" s="110"/>
      <c r="AV922" s="110"/>
      <c r="AW922" s="110"/>
      <c r="AX922" s="110"/>
      <c r="AY922" s="110"/>
      <c r="AZ922" s="110"/>
      <c r="BA922" s="110"/>
      <c r="BB922" s="110"/>
      <c r="BC922" s="110"/>
      <c r="BD922" s="110"/>
      <c r="BE922" s="110"/>
      <c r="BF922" s="110"/>
      <c r="BG922" s="110"/>
      <c r="BH922" s="110"/>
      <c r="BI922" s="110"/>
      <c r="BJ922" s="110"/>
      <c r="BK922" s="110"/>
      <c r="BL922" s="110"/>
      <c r="BM922" s="110"/>
      <c r="BN922" s="110"/>
      <c r="BO922" s="110"/>
      <c r="BP922" s="110"/>
      <c r="BQ922" s="110"/>
      <c r="BR922" s="110"/>
      <c r="BS922" s="110"/>
      <c r="BT922" s="110"/>
      <c r="BU922" s="110"/>
      <c r="BV922" s="110"/>
      <c r="BW922" s="110"/>
      <c r="BX922" s="110"/>
      <c r="BY922" s="110"/>
      <c r="BZ922" s="110"/>
      <c r="CA922" s="110"/>
      <c r="CB922" s="110"/>
      <c r="CC922" s="110"/>
      <c r="CD922" s="110"/>
      <c r="CE922" s="110"/>
      <c r="CF922" s="110"/>
      <c r="CG922" s="110"/>
      <c r="CH922" s="110"/>
      <c r="CI922" s="110"/>
      <c r="CJ922" s="110"/>
      <c r="CK922" s="110"/>
      <c r="CL922" s="110"/>
      <c r="CM922" s="110"/>
      <c r="CN922" s="110"/>
      <c r="CO922" s="110"/>
      <c r="CP922" s="110"/>
      <c r="CQ922" s="110"/>
      <c r="CR922" s="110"/>
      <c r="CS922" s="110"/>
      <c r="CT922" s="110"/>
      <c r="CU922" s="110"/>
      <c r="CV922" s="110"/>
      <c r="CW922" s="110"/>
    </row>
    <row r="923" spans="1:101" x14ac:dyDescent="0.25">
      <c r="A923" s="110"/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  <c r="AA923" s="110"/>
      <c r="AB923" s="110"/>
      <c r="AC923" s="110"/>
      <c r="AD923" s="110"/>
      <c r="AE923" s="110"/>
      <c r="AF923" s="110"/>
      <c r="AG923" s="110"/>
      <c r="AH923" s="110"/>
      <c r="AI923" s="110"/>
      <c r="AJ923" s="110"/>
      <c r="AK923" s="110"/>
      <c r="AL923" s="110"/>
      <c r="AM923" s="110"/>
      <c r="AN923" s="110"/>
      <c r="AO923" s="110"/>
      <c r="AP923" s="110"/>
      <c r="AQ923" s="110"/>
      <c r="AR923" s="110"/>
      <c r="AS923" s="110"/>
      <c r="AT923" s="110"/>
      <c r="AU923" s="110"/>
      <c r="AV923" s="110"/>
      <c r="AW923" s="110"/>
      <c r="AX923" s="110"/>
      <c r="AY923" s="110"/>
      <c r="AZ923" s="110"/>
      <c r="BA923" s="110"/>
      <c r="BB923" s="110"/>
      <c r="BC923" s="110"/>
      <c r="BD923" s="110"/>
      <c r="BE923" s="110"/>
      <c r="BF923" s="110"/>
      <c r="BG923" s="110"/>
      <c r="BH923" s="110"/>
      <c r="BI923" s="110"/>
      <c r="BJ923" s="110"/>
      <c r="BK923" s="110"/>
      <c r="BL923" s="110"/>
      <c r="BM923" s="110"/>
      <c r="BN923" s="110"/>
      <c r="BO923" s="110"/>
      <c r="BP923" s="110"/>
      <c r="BQ923" s="110"/>
      <c r="BR923" s="110"/>
      <c r="BS923" s="110"/>
      <c r="BT923" s="110"/>
      <c r="BU923" s="110"/>
      <c r="BV923" s="110"/>
      <c r="BW923" s="110"/>
      <c r="BX923" s="110"/>
      <c r="BY923" s="110"/>
      <c r="BZ923" s="110"/>
      <c r="CA923" s="110"/>
      <c r="CB923" s="110"/>
      <c r="CC923" s="110"/>
      <c r="CD923" s="110"/>
      <c r="CE923" s="110"/>
      <c r="CF923" s="110"/>
      <c r="CG923" s="110"/>
      <c r="CH923" s="110"/>
      <c r="CI923" s="110"/>
      <c r="CJ923" s="110"/>
      <c r="CK923" s="110"/>
      <c r="CL923" s="110"/>
      <c r="CM923" s="110"/>
      <c r="CN923" s="110"/>
      <c r="CO923" s="110"/>
      <c r="CP923" s="110"/>
      <c r="CQ923" s="110"/>
      <c r="CR923" s="110"/>
      <c r="CS923" s="110"/>
      <c r="CT923" s="110"/>
      <c r="CU923" s="110"/>
      <c r="CV923" s="110"/>
      <c r="CW923" s="110"/>
    </row>
    <row r="924" spans="1:101" x14ac:dyDescent="0.25">
      <c r="A924" s="110"/>
      <c r="B924" s="110"/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  <c r="AA924" s="110"/>
      <c r="AB924" s="110"/>
      <c r="AC924" s="110"/>
      <c r="AD924" s="110"/>
      <c r="AE924" s="110"/>
      <c r="AF924" s="110"/>
      <c r="AG924" s="110"/>
      <c r="AH924" s="110"/>
      <c r="AI924" s="110"/>
      <c r="AJ924" s="110"/>
      <c r="AK924" s="110"/>
      <c r="AL924" s="110"/>
      <c r="AM924" s="110"/>
      <c r="AN924" s="110"/>
      <c r="AO924" s="110"/>
      <c r="AP924" s="110"/>
      <c r="AQ924" s="110"/>
      <c r="AR924" s="110"/>
      <c r="AS924" s="110"/>
      <c r="AT924" s="110"/>
      <c r="AU924" s="110"/>
      <c r="AV924" s="110"/>
      <c r="AW924" s="110"/>
      <c r="AX924" s="110"/>
      <c r="AY924" s="110"/>
      <c r="AZ924" s="110"/>
      <c r="BA924" s="110"/>
      <c r="BB924" s="110"/>
      <c r="BC924" s="110"/>
      <c r="BD924" s="110"/>
      <c r="BE924" s="110"/>
      <c r="BF924" s="110"/>
      <c r="BG924" s="110"/>
      <c r="BH924" s="110"/>
      <c r="BI924" s="110"/>
      <c r="BJ924" s="110"/>
      <c r="BK924" s="110"/>
      <c r="BL924" s="110"/>
      <c r="BM924" s="110"/>
      <c r="BN924" s="110"/>
      <c r="BO924" s="110"/>
      <c r="BP924" s="110"/>
      <c r="BQ924" s="110"/>
      <c r="BR924" s="110"/>
      <c r="BS924" s="110"/>
      <c r="BT924" s="110"/>
      <c r="BU924" s="110"/>
      <c r="BV924" s="110"/>
      <c r="BW924" s="110"/>
      <c r="BX924" s="110"/>
      <c r="BY924" s="110"/>
      <c r="BZ924" s="110"/>
      <c r="CA924" s="110"/>
      <c r="CB924" s="110"/>
      <c r="CC924" s="110"/>
      <c r="CD924" s="110"/>
      <c r="CE924" s="110"/>
      <c r="CF924" s="110"/>
      <c r="CG924" s="110"/>
      <c r="CH924" s="110"/>
      <c r="CI924" s="110"/>
      <c r="CJ924" s="110"/>
      <c r="CK924" s="110"/>
      <c r="CL924" s="110"/>
      <c r="CM924" s="110"/>
      <c r="CN924" s="110"/>
      <c r="CO924" s="110"/>
      <c r="CP924" s="110"/>
      <c r="CQ924" s="110"/>
      <c r="CR924" s="110"/>
      <c r="CS924" s="110"/>
      <c r="CT924" s="110"/>
      <c r="CU924" s="110"/>
      <c r="CV924" s="110"/>
      <c r="CW924" s="110"/>
    </row>
    <row r="925" spans="1:101" x14ac:dyDescent="0.25">
      <c r="A925" s="110"/>
      <c r="B925" s="110"/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  <c r="AA925" s="110"/>
      <c r="AB925" s="110"/>
      <c r="AC925" s="110"/>
      <c r="AD925" s="110"/>
      <c r="AE925" s="110"/>
      <c r="AF925" s="110"/>
      <c r="AG925" s="110"/>
      <c r="AH925" s="110"/>
      <c r="AI925" s="110"/>
      <c r="AJ925" s="110"/>
      <c r="AK925" s="110"/>
      <c r="AL925" s="110"/>
      <c r="AM925" s="110"/>
      <c r="AN925" s="110"/>
      <c r="AO925" s="110"/>
      <c r="AP925" s="110"/>
      <c r="AQ925" s="110"/>
      <c r="AR925" s="110"/>
      <c r="AS925" s="110"/>
      <c r="AT925" s="110"/>
      <c r="AU925" s="110"/>
      <c r="AV925" s="110"/>
      <c r="AW925" s="110"/>
      <c r="AX925" s="110"/>
      <c r="AY925" s="110"/>
      <c r="AZ925" s="110"/>
      <c r="BA925" s="110"/>
      <c r="BB925" s="110"/>
      <c r="BC925" s="110"/>
      <c r="BD925" s="110"/>
      <c r="BE925" s="110"/>
      <c r="BF925" s="110"/>
      <c r="BG925" s="110"/>
      <c r="BH925" s="110"/>
      <c r="BI925" s="110"/>
      <c r="BJ925" s="110"/>
      <c r="BK925" s="110"/>
      <c r="BL925" s="110"/>
      <c r="BM925" s="110"/>
      <c r="BN925" s="110"/>
      <c r="BO925" s="110"/>
      <c r="BP925" s="110"/>
      <c r="BQ925" s="110"/>
      <c r="BR925" s="110"/>
      <c r="BS925" s="110"/>
      <c r="BT925" s="110"/>
      <c r="BU925" s="110"/>
      <c r="BV925" s="110"/>
      <c r="BW925" s="110"/>
      <c r="BX925" s="110"/>
      <c r="BY925" s="110"/>
      <c r="BZ925" s="110"/>
      <c r="CA925" s="110"/>
      <c r="CB925" s="110"/>
      <c r="CC925" s="110"/>
      <c r="CD925" s="110"/>
      <c r="CE925" s="110"/>
      <c r="CF925" s="110"/>
      <c r="CG925" s="110"/>
      <c r="CH925" s="110"/>
      <c r="CI925" s="110"/>
      <c r="CJ925" s="110"/>
      <c r="CK925" s="110"/>
      <c r="CL925" s="110"/>
      <c r="CM925" s="110"/>
      <c r="CN925" s="110"/>
      <c r="CO925" s="110"/>
      <c r="CP925" s="110"/>
      <c r="CQ925" s="110"/>
      <c r="CR925" s="110"/>
      <c r="CS925" s="110"/>
      <c r="CT925" s="110"/>
      <c r="CU925" s="110"/>
      <c r="CV925" s="110"/>
      <c r="CW925" s="110"/>
    </row>
    <row r="926" spans="1:101" x14ac:dyDescent="0.25">
      <c r="A926" s="110"/>
      <c r="B926" s="110"/>
      <c r="C926" s="110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  <c r="AA926" s="110"/>
      <c r="AB926" s="110"/>
      <c r="AC926" s="110"/>
      <c r="AD926" s="110"/>
      <c r="AE926" s="110"/>
      <c r="AF926" s="110"/>
      <c r="AG926" s="110"/>
      <c r="AH926" s="110"/>
      <c r="AI926" s="110"/>
      <c r="AJ926" s="110"/>
      <c r="AK926" s="110"/>
      <c r="AL926" s="110"/>
      <c r="AM926" s="110"/>
      <c r="AN926" s="110"/>
      <c r="AO926" s="110"/>
      <c r="AP926" s="110"/>
      <c r="AQ926" s="110"/>
      <c r="AR926" s="110"/>
      <c r="AS926" s="110"/>
      <c r="AT926" s="110"/>
      <c r="AU926" s="110"/>
      <c r="AV926" s="110"/>
      <c r="AW926" s="110"/>
      <c r="AX926" s="110"/>
      <c r="AY926" s="110"/>
      <c r="AZ926" s="110"/>
      <c r="BA926" s="110"/>
      <c r="BB926" s="110"/>
      <c r="BC926" s="110"/>
      <c r="BD926" s="110"/>
      <c r="BE926" s="110"/>
      <c r="BF926" s="110"/>
      <c r="BG926" s="110"/>
      <c r="BH926" s="110"/>
      <c r="BI926" s="110"/>
      <c r="BJ926" s="110"/>
      <c r="BK926" s="110"/>
      <c r="BL926" s="110"/>
      <c r="BM926" s="110"/>
      <c r="BN926" s="110"/>
      <c r="BO926" s="110"/>
      <c r="BP926" s="110"/>
      <c r="BQ926" s="110"/>
      <c r="BR926" s="110"/>
      <c r="BS926" s="110"/>
      <c r="BT926" s="110"/>
      <c r="BU926" s="110"/>
      <c r="BV926" s="110"/>
      <c r="BW926" s="110"/>
      <c r="BX926" s="110"/>
      <c r="BY926" s="110"/>
      <c r="BZ926" s="110"/>
      <c r="CA926" s="110"/>
      <c r="CB926" s="110"/>
      <c r="CC926" s="110"/>
      <c r="CD926" s="110"/>
      <c r="CE926" s="110"/>
      <c r="CF926" s="110"/>
      <c r="CG926" s="110"/>
      <c r="CH926" s="110"/>
      <c r="CI926" s="110"/>
      <c r="CJ926" s="110"/>
      <c r="CK926" s="110"/>
      <c r="CL926" s="110"/>
      <c r="CM926" s="110"/>
      <c r="CN926" s="110"/>
      <c r="CO926" s="110"/>
      <c r="CP926" s="110"/>
      <c r="CQ926" s="110"/>
      <c r="CR926" s="110"/>
      <c r="CS926" s="110"/>
      <c r="CT926" s="110"/>
      <c r="CU926" s="110"/>
      <c r="CV926" s="110"/>
      <c r="CW926" s="110"/>
    </row>
    <row r="927" spans="1:101" x14ac:dyDescent="0.25">
      <c r="A927" s="110"/>
      <c r="B927" s="110"/>
      <c r="C927" s="110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  <c r="AA927" s="110"/>
      <c r="AB927" s="110"/>
      <c r="AC927" s="110"/>
      <c r="AD927" s="110"/>
      <c r="AE927" s="110"/>
      <c r="AF927" s="110"/>
      <c r="AG927" s="110"/>
      <c r="AH927" s="110"/>
      <c r="AI927" s="110"/>
      <c r="AJ927" s="110"/>
      <c r="AK927" s="110"/>
      <c r="AL927" s="110"/>
      <c r="AM927" s="110"/>
      <c r="AN927" s="110"/>
      <c r="AO927" s="110"/>
      <c r="AP927" s="110"/>
      <c r="AQ927" s="110"/>
      <c r="AR927" s="110"/>
      <c r="AS927" s="110"/>
      <c r="AT927" s="110"/>
      <c r="AU927" s="110"/>
      <c r="AV927" s="110"/>
      <c r="AW927" s="110"/>
      <c r="AX927" s="110"/>
      <c r="AY927" s="110"/>
      <c r="AZ927" s="110"/>
      <c r="BA927" s="110"/>
      <c r="BB927" s="110"/>
      <c r="BC927" s="110"/>
      <c r="BD927" s="110"/>
      <c r="BE927" s="110"/>
      <c r="BF927" s="110"/>
      <c r="BG927" s="110"/>
      <c r="BH927" s="110"/>
      <c r="BI927" s="110"/>
      <c r="BJ927" s="110"/>
      <c r="BK927" s="110"/>
      <c r="BL927" s="110"/>
      <c r="BM927" s="110"/>
      <c r="BN927" s="110"/>
      <c r="BO927" s="110"/>
      <c r="BP927" s="110"/>
      <c r="BQ927" s="110"/>
      <c r="BR927" s="110"/>
      <c r="BS927" s="110"/>
      <c r="BT927" s="110"/>
      <c r="BU927" s="110"/>
      <c r="BV927" s="110"/>
      <c r="BW927" s="110"/>
      <c r="BX927" s="110"/>
      <c r="BY927" s="110"/>
      <c r="BZ927" s="110"/>
      <c r="CA927" s="110"/>
      <c r="CB927" s="110"/>
      <c r="CC927" s="110"/>
      <c r="CD927" s="110"/>
      <c r="CE927" s="110"/>
      <c r="CF927" s="110"/>
      <c r="CG927" s="110"/>
      <c r="CH927" s="110"/>
      <c r="CI927" s="110"/>
      <c r="CJ927" s="110"/>
      <c r="CK927" s="110"/>
      <c r="CL927" s="110"/>
      <c r="CM927" s="110"/>
      <c r="CN927" s="110"/>
      <c r="CO927" s="110"/>
      <c r="CP927" s="110"/>
      <c r="CQ927" s="110"/>
      <c r="CR927" s="110"/>
      <c r="CS927" s="110"/>
      <c r="CT927" s="110"/>
      <c r="CU927" s="110"/>
      <c r="CV927" s="110"/>
      <c r="CW927" s="110"/>
    </row>
    <row r="928" spans="1:101" x14ac:dyDescent="0.25">
      <c r="A928" s="110"/>
      <c r="B928" s="110"/>
      <c r="C928" s="110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  <c r="AA928" s="110"/>
      <c r="AB928" s="110"/>
      <c r="AC928" s="110"/>
      <c r="AD928" s="110"/>
      <c r="AE928" s="110"/>
      <c r="AF928" s="110"/>
      <c r="AG928" s="110"/>
      <c r="AH928" s="110"/>
      <c r="AI928" s="110"/>
      <c r="AJ928" s="110"/>
      <c r="AK928" s="110"/>
      <c r="AL928" s="110"/>
      <c r="AM928" s="110"/>
      <c r="AN928" s="110"/>
      <c r="AO928" s="110"/>
      <c r="AP928" s="110"/>
      <c r="AQ928" s="110"/>
      <c r="AR928" s="110"/>
      <c r="AS928" s="110"/>
      <c r="AT928" s="110"/>
      <c r="AU928" s="110"/>
      <c r="AV928" s="110"/>
      <c r="AW928" s="110"/>
      <c r="AX928" s="110"/>
      <c r="AY928" s="110"/>
      <c r="AZ928" s="110"/>
      <c r="BA928" s="110"/>
      <c r="BB928" s="110"/>
      <c r="BC928" s="110"/>
      <c r="BD928" s="110"/>
      <c r="BE928" s="110"/>
      <c r="BF928" s="110"/>
      <c r="BG928" s="110"/>
      <c r="BH928" s="110"/>
      <c r="BI928" s="110"/>
      <c r="BJ928" s="110"/>
      <c r="BK928" s="110"/>
      <c r="BL928" s="110"/>
      <c r="BM928" s="110"/>
      <c r="BN928" s="110"/>
      <c r="BO928" s="110"/>
      <c r="BP928" s="110"/>
      <c r="BQ928" s="110"/>
      <c r="BR928" s="110"/>
      <c r="BS928" s="110"/>
      <c r="BT928" s="110"/>
      <c r="BU928" s="110"/>
      <c r="BV928" s="110"/>
      <c r="BW928" s="110"/>
      <c r="BX928" s="110"/>
      <c r="BY928" s="110"/>
      <c r="BZ928" s="110"/>
      <c r="CA928" s="110"/>
      <c r="CB928" s="110"/>
      <c r="CC928" s="110"/>
      <c r="CD928" s="110"/>
      <c r="CE928" s="110"/>
      <c r="CF928" s="110"/>
      <c r="CG928" s="110"/>
      <c r="CH928" s="110"/>
      <c r="CI928" s="110"/>
      <c r="CJ928" s="110"/>
      <c r="CK928" s="110"/>
      <c r="CL928" s="110"/>
      <c r="CM928" s="110"/>
      <c r="CN928" s="110"/>
      <c r="CO928" s="110"/>
      <c r="CP928" s="110"/>
      <c r="CQ928" s="110"/>
      <c r="CR928" s="110"/>
      <c r="CS928" s="110"/>
      <c r="CT928" s="110"/>
      <c r="CU928" s="110"/>
      <c r="CV928" s="110"/>
      <c r="CW928" s="110"/>
    </row>
    <row r="929" spans="1:101" x14ac:dyDescent="0.25">
      <c r="A929" s="110"/>
      <c r="B929" s="110"/>
      <c r="C929" s="110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  <c r="AA929" s="110"/>
      <c r="AB929" s="110"/>
      <c r="AC929" s="110"/>
      <c r="AD929" s="110"/>
      <c r="AE929" s="110"/>
      <c r="AF929" s="110"/>
      <c r="AG929" s="110"/>
      <c r="AH929" s="110"/>
      <c r="AI929" s="110"/>
      <c r="AJ929" s="110"/>
      <c r="AK929" s="110"/>
      <c r="AL929" s="110"/>
      <c r="AM929" s="110"/>
      <c r="AN929" s="110"/>
      <c r="AO929" s="110"/>
      <c r="AP929" s="110"/>
      <c r="AQ929" s="110"/>
      <c r="AR929" s="110"/>
      <c r="AS929" s="110"/>
      <c r="AT929" s="110"/>
      <c r="AU929" s="110"/>
      <c r="AV929" s="110"/>
      <c r="AW929" s="110"/>
      <c r="AX929" s="110"/>
      <c r="AY929" s="110"/>
      <c r="AZ929" s="110"/>
      <c r="BA929" s="110"/>
      <c r="BB929" s="110"/>
      <c r="BC929" s="110"/>
      <c r="BD929" s="110"/>
      <c r="BE929" s="110"/>
      <c r="BF929" s="110"/>
      <c r="BG929" s="110"/>
      <c r="BH929" s="110"/>
      <c r="BI929" s="110"/>
      <c r="BJ929" s="110"/>
      <c r="BK929" s="110"/>
      <c r="BL929" s="110"/>
      <c r="BM929" s="110"/>
      <c r="BN929" s="110"/>
      <c r="BO929" s="110"/>
      <c r="BP929" s="110"/>
      <c r="BQ929" s="110"/>
      <c r="BR929" s="110"/>
      <c r="BS929" s="110"/>
      <c r="BT929" s="110"/>
      <c r="BU929" s="110"/>
      <c r="BV929" s="110"/>
      <c r="BW929" s="110"/>
      <c r="BX929" s="110"/>
      <c r="BY929" s="110"/>
      <c r="BZ929" s="110"/>
      <c r="CA929" s="110"/>
      <c r="CB929" s="110"/>
      <c r="CC929" s="110"/>
      <c r="CD929" s="110"/>
      <c r="CE929" s="110"/>
      <c r="CF929" s="110"/>
      <c r="CG929" s="110"/>
      <c r="CH929" s="110"/>
      <c r="CI929" s="110"/>
      <c r="CJ929" s="110"/>
      <c r="CK929" s="110"/>
      <c r="CL929" s="110"/>
      <c r="CM929" s="110"/>
      <c r="CN929" s="110"/>
      <c r="CO929" s="110"/>
      <c r="CP929" s="110"/>
      <c r="CQ929" s="110"/>
      <c r="CR929" s="110"/>
      <c r="CS929" s="110"/>
      <c r="CT929" s="110"/>
      <c r="CU929" s="110"/>
      <c r="CV929" s="110"/>
      <c r="CW929" s="110"/>
    </row>
    <row r="930" spans="1:101" x14ac:dyDescent="0.25">
      <c r="A930" s="110"/>
      <c r="B930" s="110"/>
      <c r="C930" s="110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  <c r="AA930" s="110"/>
      <c r="AB930" s="110"/>
      <c r="AC930" s="110"/>
      <c r="AD930" s="110"/>
      <c r="AE930" s="110"/>
      <c r="AF930" s="110"/>
      <c r="AG930" s="110"/>
      <c r="AH930" s="110"/>
      <c r="AI930" s="110"/>
      <c r="AJ930" s="110"/>
      <c r="AK930" s="110"/>
      <c r="AL930" s="110"/>
      <c r="AM930" s="110"/>
      <c r="AN930" s="110"/>
      <c r="AO930" s="110"/>
      <c r="AP930" s="110"/>
      <c r="AQ930" s="110"/>
      <c r="AR930" s="110"/>
      <c r="AS930" s="110"/>
      <c r="AT930" s="110"/>
      <c r="AU930" s="110"/>
      <c r="AV930" s="110"/>
      <c r="AW930" s="110"/>
      <c r="AX930" s="110"/>
      <c r="AY930" s="110"/>
      <c r="AZ930" s="110"/>
      <c r="BA930" s="110"/>
      <c r="BB930" s="110"/>
      <c r="BC930" s="110"/>
      <c r="BD930" s="110"/>
      <c r="BE930" s="110"/>
      <c r="BF930" s="110"/>
      <c r="BG930" s="110"/>
      <c r="BH930" s="110"/>
      <c r="BI930" s="110"/>
      <c r="BJ930" s="110"/>
      <c r="BK930" s="110"/>
      <c r="BL930" s="110"/>
      <c r="BM930" s="110"/>
      <c r="BN930" s="110"/>
      <c r="BO930" s="110"/>
      <c r="BP930" s="110"/>
      <c r="BQ930" s="110"/>
      <c r="BR930" s="110"/>
      <c r="BS930" s="110"/>
      <c r="BT930" s="110"/>
      <c r="BU930" s="110"/>
      <c r="BV930" s="110"/>
      <c r="BW930" s="110"/>
      <c r="BX930" s="110"/>
      <c r="BY930" s="110"/>
      <c r="BZ930" s="110"/>
      <c r="CA930" s="110"/>
      <c r="CB930" s="110"/>
      <c r="CC930" s="110"/>
      <c r="CD930" s="110"/>
      <c r="CE930" s="110"/>
      <c r="CF930" s="110"/>
      <c r="CG930" s="110"/>
      <c r="CH930" s="110"/>
      <c r="CI930" s="110"/>
      <c r="CJ930" s="110"/>
      <c r="CK930" s="110"/>
      <c r="CL930" s="110"/>
      <c r="CM930" s="110"/>
      <c r="CN930" s="110"/>
      <c r="CO930" s="110"/>
      <c r="CP930" s="110"/>
      <c r="CQ930" s="110"/>
      <c r="CR930" s="110"/>
      <c r="CS930" s="110"/>
      <c r="CT930" s="110"/>
      <c r="CU930" s="110"/>
      <c r="CV930" s="110"/>
      <c r="CW930" s="110"/>
    </row>
    <row r="931" spans="1:101" x14ac:dyDescent="0.25">
      <c r="A931" s="110"/>
      <c r="B931" s="110"/>
      <c r="C931" s="110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  <c r="AA931" s="110"/>
      <c r="AB931" s="110"/>
      <c r="AC931" s="110"/>
      <c r="AD931" s="110"/>
      <c r="AE931" s="110"/>
      <c r="AF931" s="110"/>
      <c r="AG931" s="110"/>
      <c r="AH931" s="110"/>
      <c r="AI931" s="110"/>
      <c r="AJ931" s="110"/>
      <c r="AK931" s="110"/>
      <c r="AL931" s="110"/>
      <c r="AM931" s="110"/>
      <c r="AN931" s="110"/>
      <c r="AO931" s="110"/>
      <c r="AP931" s="110"/>
      <c r="AQ931" s="110"/>
      <c r="AR931" s="110"/>
      <c r="AS931" s="110"/>
      <c r="AT931" s="110"/>
      <c r="AU931" s="110"/>
      <c r="AV931" s="110"/>
      <c r="AW931" s="110"/>
      <c r="AX931" s="110"/>
      <c r="AY931" s="110"/>
      <c r="AZ931" s="110"/>
      <c r="BA931" s="110"/>
      <c r="BB931" s="110"/>
      <c r="BC931" s="110"/>
      <c r="BD931" s="110"/>
      <c r="BE931" s="110"/>
      <c r="BF931" s="110"/>
      <c r="BG931" s="110"/>
      <c r="BH931" s="110"/>
      <c r="BI931" s="110"/>
      <c r="BJ931" s="110"/>
      <c r="BK931" s="110"/>
      <c r="BL931" s="110"/>
      <c r="BM931" s="110"/>
      <c r="BN931" s="110"/>
      <c r="BO931" s="110"/>
      <c r="BP931" s="110"/>
      <c r="BQ931" s="110"/>
      <c r="BR931" s="110"/>
      <c r="BS931" s="110"/>
      <c r="BT931" s="110"/>
      <c r="BU931" s="110"/>
      <c r="BV931" s="110"/>
      <c r="BW931" s="110"/>
      <c r="BX931" s="110"/>
      <c r="BY931" s="110"/>
      <c r="BZ931" s="110"/>
      <c r="CA931" s="110"/>
      <c r="CB931" s="110"/>
      <c r="CC931" s="110"/>
      <c r="CD931" s="110"/>
      <c r="CE931" s="110"/>
      <c r="CF931" s="110"/>
      <c r="CG931" s="110"/>
      <c r="CH931" s="110"/>
      <c r="CI931" s="110"/>
      <c r="CJ931" s="110"/>
      <c r="CK931" s="110"/>
      <c r="CL931" s="110"/>
      <c r="CM931" s="110"/>
      <c r="CN931" s="110"/>
      <c r="CO931" s="110"/>
      <c r="CP931" s="110"/>
      <c r="CQ931" s="110"/>
      <c r="CR931" s="110"/>
      <c r="CS931" s="110"/>
      <c r="CT931" s="110"/>
      <c r="CU931" s="110"/>
      <c r="CV931" s="110"/>
      <c r="CW931" s="110"/>
    </row>
    <row r="932" spans="1:101" x14ac:dyDescent="0.25">
      <c r="A932" s="110"/>
      <c r="B932" s="110"/>
      <c r="C932" s="110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  <c r="AA932" s="110"/>
      <c r="AB932" s="110"/>
      <c r="AC932" s="110"/>
      <c r="AD932" s="110"/>
      <c r="AE932" s="110"/>
      <c r="AF932" s="110"/>
      <c r="AG932" s="110"/>
      <c r="AH932" s="110"/>
      <c r="AI932" s="110"/>
      <c r="AJ932" s="110"/>
      <c r="AK932" s="110"/>
      <c r="AL932" s="110"/>
      <c r="AM932" s="110"/>
      <c r="AN932" s="110"/>
      <c r="AO932" s="110"/>
      <c r="AP932" s="110"/>
      <c r="AQ932" s="110"/>
      <c r="AR932" s="110"/>
      <c r="AS932" s="110"/>
      <c r="AT932" s="110"/>
      <c r="AU932" s="110"/>
      <c r="AV932" s="110"/>
      <c r="AW932" s="110"/>
      <c r="AX932" s="110"/>
      <c r="AY932" s="110"/>
      <c r="AZ932" s="110"/>
      <c r="BA932" s="110"/>
      <c r="BB932" s="110"/>
      <c r="BC932" s="110"/>
      <c r="BD932" s="110"/>
      <c r="BE932" s="110"/>
      <c r="BF932" s="110"/>
      <c r="BG932" s="110"/>
      <c r="BH932" s="110"/>
      <c r="BI932" s="110"/>
      <c r="BJ932" s="110"/>
      <c r="BK932" s="110"/>
      <c r="BL932" s="110"/>
      <c r="BM932" s="110"/>
      <c r="BN932" s="110"/>
      <c r="BO932" s="110"/>
      <c r="BP932" s="110"/>
      <c r="BQ932" s="110"/>
      <c r="BR932" s="110"/>
      <c r="BS932" s="110"/>
      <c r="BT932" s="110"/>
      <c r="BU932" s="110"/>
      <c r="BV932" s="110"/>
      <c r="BW932" s="110"/>
      <c r="BX932" s="110"/>
      <c r="BY932" s="110"/>
      <c r="BZ932" s="110"/>
      <c r="CA932" s="110"/>
      <c r="CB932" s="110"/>
      <c r="CC932" s="110"/>
      <c r="CD932" s="110"/>
      <c r="CE932" s="110"/>
      <c r="CF932" s="110"/>
      <c r="CG932" s="110"/>
      <c r="CH932" s="110"/>
      <c r="CI932" s="110"/>
      <c r="CJ932" s="110"/>
      <c r="CK932" s="110"/>
      <c r="CL932" s="110"/>
      <c r="CM932" s="110"/>
      <c r="CN932" s="110"/>
      <c r="CO932" s="110"/>
      <c r="CP932" s="110"/>
      <c r="CQ932" s="110"/>
      <c r="CR932" s="110"/>
      <c r="CS932" s="110"/>
      <c r="CT932" s="110"/>
      <c r="CU932" s="110"/>
      <c r="CV932" s="110"/>
      <c r="CW932" s="110"/>
    </row>
    <row r="933" spans="1:101" x14ac:dyDescent="0.25">
      <c r="A933" s="110"/>
      <c r="B933" s="110"/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  <c r="AA933" s="110"/>
      <c r="AB933" s="110"/>
      <c r="AC933" s="110"/>
      <c r="AD933" s="110"/>
      <c r="AE933" s="110"/>
      <c r="AF933" s="110"/>
      <c r="AG933" s="110"/>
      <c r="AH933" s="110"/>
      <c r="AI933" s="110"/>
      <c r="AJ933" s="110"/>
      <c r="AK933" s="110"/>
      <c r="AL933" s="110"/>
      <c r="AM933" s="110"/>
      <c r="AN933" s="110"/>
      <c r="AO933" s="110"/>
      <c r="AP933" s="110"/>
      <c r="AQ933" s="110"/>
      <c r="AR933" s="110"/>
      <c r="AS933" s="110"/>
      <c r="AT933" s="110"/>
      <c r="AU933" s="110"/>
      <c r="AV933" s="110"/>
      <c r="AW933" s="110"/>
      <c r="AX933" s="110"/>
      <c r="AY933" s="110"/>
      <c r="AZ933" s="110"/>
      <c r="BA933" s="110"/>
      <c r="BB933" s="110"/>
      <c r="BC933" s="110"/>
      <c r="BD933" s="110"/>
      <c r="BE933" s="110"/>
      <c r="BF933" s="110"/>
      <c r="BG933" s="110"/>
      <c r="BH933" s="110"/>
      <c r="BI933" s="110"/>
      <c r="BJ933" s="110"/>
      <c r="BK933" s="110"/>
      <c r="BL933" s="110"/>
      <c r="BM933" s="110"/>
      <c r="BN933" s="110"/>
      <c r="BO933" s="110"/>
      <c r="BP933" s="110"/>
      <c r="BQ933" s="110"/>
      <c r="BR933" s="110"/>
      <c r="BS933" s="110"/>
      <c r="BT933" s="110"/>
      <c r="BU933" s="110"/>
      <c r="BV933" s="110"/>
      <c r="BW933" s="110"/>
      <c r="BX933" s="110"/>
      <c r="BY933" s="110"/>
      <c r="BZ933" s="110"/>
      <c r="CA933" s="110"/>
      <c r="CB933" s="110"/>
      <c r="CC933" s="110"/>
      <c r="CD933" s="110"/>
      <c r="CE933" s="110"/>
      <c r="CF933" s="110"/>
      <c r="CG933" s="110"/>
      <c r="CH933" s="110"/>
      <c r="CI933" s="110"/>
      <c r="CJ933" s="110"/>
      <c r="CK933" s="110"/>
      <c r="CL933" s="110"/>
      <c r="CM933" s="110"/>
      <c r="CN933" s="110"/>
      <c r="CO933" s="110"/>
      <c r="CP933" s="110"/>
      <c r="CQ933" s="110"/>
      <c r="CR933" s="110"/>
      <c r="CS933" s="110"/>
      <c r="CT933" s="110"/>
      <c r="CU933" s="110"/>
      <c r="CV933" s="110"/>
      <c r="CW933" s="110"/>
    </row>
    <row r="934" spans="1:101" x14ac:dyDescent="0.25">
      <c r="A934" s="110"/>
      <c r="B934" s="110"/>
      <c r="C934" s="110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  <c r="AA934" s="110"/>
      <c r="AB934" s="110"/>
      <c r="AC934" s="110"/>
      <c r="AD934" s="110"/>
      <c r="AE934" s="110"/>
      <c r="AF934" s="110"/>
      <c r="AG934" s="110"/>
      <c r="AH934" s="110"/>
      <c r="AI934" s="110"/>
      <c r="AJ934" s="110"/>
      <c r="AK934" s="110"/>
      <c r="AL934" s="110"/>
      <c r="AM934" s="110"/>
      <c r="AN934" s="110"/>
      <c r="AO934" s="110"/>
      <c r="AP934" s="110"/>
      <c r="AQ934" s="110"/>
      <c r="AR934" s="110"/>
      <c r="AS934" s="110"/>
      <c r="AT934" s="110"/>
      <c r="AU934" s="110"/>
      <c r="AV934" s="110"/>
      <c r="AW934" s="110"/>
      <c r="AX934" s="110"/>
      <c r="AY934" s="110"/>
      <c r="AZ934" s="110"/>
      <c r="BA934" s="110"/>
      <c r="BB934" s="110"/>
      <c r="BC934" s="110"/>
      <c r="BD934" s="110"/>
      <c r="BE934" s="110"/>
      <c r="BF934" s="110"/>
      <c r="BG934" s="110"/>
      <c r="BH934" s="110"/>
      <c r="BI934" s="110"/>
      <c r="BJ934" s="110"/>
      <c r="BK934" s="110"/>
      <c r="BL934" s="110"/>
      <c r="BM934" s="110"/>
      <c r="BN934" s="110"/>
      <c r="BO934" s="110"/>
      <c r="BP934" s="110"/>
      <c r="BQ934" s="110"/>
      <c r="BR934" s="110"/>
      <c r="BS934" s="110"/>
      <c r="BT934" s="110"/>
      <c r="BU934" s="110"/>
      <c r="BV934" s="110"/>
      <c r="BW934" s="110"/>
      <c r="BX934" s="110"/>
      <c r="BY934" s="110"/>
      <c r="BZ934" s="110"/>
      <c r="CA934" s="110"/>
      <c r="CB934" s="110"/>
      <c r="CC934" s="110"/>
      <c r="CD934" s="110"/>
      <c r="CE934" s="110"/>
      <c r="CF934" s="110"/>
      <c r="CG934" s="110"/>
      <c r="CH934" s="110"/>
      <c r="CI934" s="110"/>
      <c r="CJ934" s="110"/>
      <c r="CK934" s="110"/>
      <c r="CL934" s="110"/>
      <c r="CM934" s="110"/>
      <c r="CN934" s="110"/>
      <c r="CO934" s="110"/>
      <c r="CP934" s="110"/>
      <c r="CQ934" s="110"/>
      <c r="CR934" s="110"/>
      <c r="CS934" s="110"/>
      <c r="CT934" s="110"/>
      <c r="CU934" s="110"/>
      <c r="CV934" s="110"/>
      <c r="CW934" s="110"/>
    </row>
    <row r="935" spans="1:101" x14ac:dyDescent="0.25">
      <c r="A935" s="110"/>
      <c r="B935" s="110"/>
      <c r="C935" s="110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  <c r="AA935" s="110"/>
      <c r="AB935" s="110"/>
      <c r="AC935" s="110"/>
      <c r="AD935" s="110"/>
      <c r="AE935" s="110"/>
      <c r="AF935" s="110"/>
      <c r="AG935" s="110"/>
      <c r="AH935" s="110"/>
      <c r="AI935" s="110"/>
      <c r="AJ935" s="110"/>
      <c r="AK935" s="110"/>
      <c r="AL935" s="110"/>
      <c r="AM935" s="110"/>
      <c r="AN935" s="110"/>
      <c r="AO935" s="110"/>
      <c r="AP935" s="110"/>
      <c r="AQ935" s="110"/>
      <c r="AR935" s="110"/>
      <c r="AS935" s="110"/>
      <c r="AT935" s="110"/>
      <c r="AU935" s="110"/>
      <c r="AV935" s="110"/>
      <c r="AW935" s="110"/>
      <c r="AX935" s="110"/>
      <c r="AY935" s="110"/>
      <c r="AZ935" s="110"/>
      <c r="BA935" s="110"/>
      <c r="BB935" s="110"/>
      <c r="BC935" s="110"/>
      <c r="BD935" s="110"/>
      <c r="BE935" s="110"/>
      <c r="BF935" s="110"/>
      <c r="BG935" s="110"/>
      <c r="BH935" s="110"/>
      <c r="BI935" s="110"/>
      <c r="BJ935" s="110"/>
      <c r="BK935" s="110"/>
      <c r="BL935" s="110"/>
      <c r="BM935" s="110"/>
      <c r="BN935" s="110"/>
      <c r="BO935" s="110"/>
      <c r="BP935" s="110"/>
      <c r="BQ935" s="110"/>
      <c r="BR935" s="110"/>
      <c r="BS935" s="110"/>
      <c r="BT935" s="110"/>
      <c r="BU935" s="110"/>
      <c r="BV935" s="110"/>
      <c r="BW935" s="110"/>
      <c r="BX935" s="110"/>
      <c r="BY935" s="110"/>
      <c r="BZ935" s="110"/>
      <c r="CA935" s="110"/>
      <c r="CB935" s="110"/>
      <c r="CC935" s="110"/>
      <c r="CD935" s="110"/>
      <c r="CE935" s="110"/>
      <c r="CF935" s="110"/>
      <c r="CG935" s="110"/>
      <c r="CH935" s="110"/>
      <c r="CI935" s="110"/>
      <c r="CJ935" s="110"/>
      <c r="CK935" s="110"/>
      <c r="CL935" s="110"/>
      <c r="CM935" s="110"/>
      <c r="CN935" s="110"/>
      <c r="CO935" s="110"/>
      <c r="CP935" s="110"/>
      <c r="CQ935" s="110"/>
      <c r="CR935" s="110"/>
      <c r="CS935" s="110"/>
      <c r="CT935" s="110"/>
      <c r="CU935" s="110"/>
      <c r="CV935" s="110"/>
      <c r="CW935" s="110"/>
    </row>
    <row r="936" spans="1:101" x14ac:dyDescent="0.25">
      <c r="A936" s="110"/>
      <c r="B936" s="110"/>
      <c r="C936" s="110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  <c r="AA936" s="110"/>
      <c r="AB936" s="110"/>
      <c r="AC936" s="110"/>
      <c r="AD936" s="110"/>
      <c r="AE936" s="110"/>
      <c r="AF936" s="110"/>
      <c r="AG936" s="110"/>
      <c r="AH936" s="110"/>
      <c r="AI936" s="110"/>
      <c r="AJ936" s="110"/>
      <c r="AK936" s="110"/>
      <c r="AL936" s="110"/>
      <c r="AM936" s="110"/>
      <c r="AN936" s="110"/>
      <c r="AO936" s="110"/>
      <c r="AP936" s="110"/>
      <c r="AQ936" s="110"/>
      <c r="AR936" s="110"/>
      <c r="AS936" s="110"/>
      <c r="AT936" s="110"/>
      <c r="AU936" s="110"/>
      <c r="AV936" s="110"/>
      <c r="AW936" s="110"/>
      <c r="AX936" s="110"/>
      <c r="AY936" s="110"/>
      <c r="AZ936" s="110"/>
      <c r="BA936" s="110"/>
      <c r="BB936" s="110"/>
      <c r="BC936" s="110"/>
      <c r="BD936" s="110"/>
      <c r="BE936" s="110"/>
      <c r="BF936" s="110"/>
      <c r="BG936" s="110"/>
      <c r="BH936" s="110"/>
      <c r="BI936" s="110"/>
      <c r="BJ936" s="110"/>
      <c r="BK936" s="110"/>
      <c r="BL936" s="110"/>
      <c r="BM936" s="110"/>
      <c r="BN936" s="110"/>
      <c r="BO936" s="110"/>
      <c r="BP936" s="110"/>
      <c r="BQ936" s="110"/>
      <c r="BR936" s="110"/>
      <c r="BS936" s="110"/>
      <c r="BT936" s="110"/>
      <c r="BU936" s="110"/>
      <c r="BV936" s="110"/>
      <c r="BW936" s="110"/>
      <c r="BX936" s="110"/>
      <c r="BY936" s="110"/>
      <c r="BZ936" s="110"/>
      <c r="CA936" s="110"/>
      <c r="CB936" s="110"/>
      <c r="CC936" s="110"/>
      <c r="CD936" s="110"/>
      <c r="CE936" s="110"/>
      <c r="CF936" s="110"/>
      <c r="CG936" s="110"/>
      <c r="CH936" s="110"/>
      <c r="CI936" s="110"/>
      <c r="CJ936" s="110"/>
      <c r="CK936" s="110"/>
      <c r="CL936" s="110"/>
      <c r="CM936" s="110"/>
      <c r="CN936" s="110"/>
      <c r="CO936" s="110"/>
      <c r="CP936" s="110"/>
      <c r="CQ936" s="110"/>
      <c r="CR936" s="110"/>
      <c r="CS936" s="110"/>
      <c r="CT936" s="110"/>
      <c r="CU936" s="110"/>
      <c r="CV936" s="110"/>
      <c r="CW936" s="110"/>
    </row>
    <row r="937" spans="1:101" x14ac:dyDescent="0.25">
      <c r="A937" s="110"/>
      <c r="B937" s="110"/>
      <c r="C937" s="110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  <c r="AA937" s="110"/>
      <c r="AB937" s="110"/>
      <c r="AC937" s="110"/>
      <c r="AD937" s="110"/>
      <c r="AE937" s="110"/>
      <c r="AF937" s="110"/>
      <c r="AG937" s="110"/>
      <c r="AH937" s="110"/>
      <c r="AI937" s="110"/>
      <c r="AJ937" s="110"/>
      <c r="AK937" s="110"/>
      <c r="AL937" s="110"/>
      <c r="AM937" s="110"/>
      <c r="AN937" s="110"/>
      <c r="AO937" s="110"/>
      <c r="AP937" s="110"/>
      <c r="AQ937" s="110"/>
      <c r="AR937" s="110"/>
      <c r="AS937" s="110"/>
      <c r="AT937" s="110"/>
      <c r="AU937" s="110"/>
      <c r="AV937" s="110"/>
      <c r="AW937" s="110"/>
      <c r="AX937" s="110"/>
      <c r="AY937" s="110"/>
      <c r="AZ937" s="110"/>
      <c r="BA937" s="110"/>
      <c r="BB937" s="110"/>
      <c r="BC937" s="110"/>
      <c r="BD937" s="110"/>
      <c r="BE937" s="110"/>
      <c r="BF937" s="110"/>
      <c r="BG937" s="110"/>
      <c r="BH937" s="110"/>
      <c r="BI937" s="110"/>
      <c r="BJ937" s="110"/>
      <c r="BK937" s="110"/>
      <c r="BL937" s="110"/>
      <c r="BM937" s="110"/>
      <c r="BN937" s="110"/>
      <c r="BO937" s="110"/>
      <c r="BP937" s="110"/>
      <c r="BQ937" s="110"/>
      <c r="BR937" s="110"/>
      <c r="BS937" s="110"/>
      <c r="BT937" s="110"/>
      <c r="BU937" s="110"/>
      <c r="BV937" s="110"/>
      <c r="BW937" s="110"/>
      <c r="BX937" s="110"/>
      <c r="BY937" s="110"/>
      <c r="BZ937" s="110"/>
      <c r="CA937" s="110"/>
      <c r="CB937" s="110"/>
      <c r="CC937" s="110"/>
      <c r="CD937" s="110"/>
      <c r="CE937" s="110"/>
      <c r="CF937" s="110"/>
      <c r="CG937" s="110"/>
      <c r="CH937" s="110"/>
      <c r="CI937" s="110"/>
      <c r="CJ937" s="110"/>
      <c r="CK937" s="110"/>
      <c r="CL937" s="110"/>
      <c r="CM937" s="110"/>
      <c r="CN937" s="110"/>
      <c r="CO937" s="110"/>
      <c r="CP937" s="110"/>
      <c r="CQ937" s="110"/>
      <c r="CR937" s="110"/>
      <c r="CS937" s="110"/>
      <c r="CT937" s="110"/>
      <c r="CU937" s="110"/>
      <c r="CV937" s="110"/>
      <c r="CW937" s="110"/>
    </row>
    <row r="938" spans="1:101" x14ac:dyDescent="0.25">
      <c r="A938" s="110"/>
      <c r="B938" s="110"/>
      <c r="C938" s="110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  <c r="AA938" s="110"/>
      <c r="AB938" s="110"/>
      <c r="AC938" s="110"/>
      <c r="AD938" s="110"/>
      <c r="AE938" s="110"/>
      <c r="AF938" s="110"/>
      <c r="AG938" s="110"/>
      <c r="AH938" s="110"/>
      <c r="AI938" s="110"/>
      <c r="AJ938" s="110"/>
      <c r="AK938" s="110"/>
      <c r="AL938" s="110"/>
      <c r="AM938" s="110"/>
      <c r="AN938" s="110"/>
      <c r="AO938" s="110"/>
      <c r="AP938" s="110"/>
      <c r="AQ938" s="110"/>
      <c r="AR938" s="110"/>
      <c r="AS938" s="110"/>
      <c r="AT938" s="110"/>
      <c r="AU938" s="110"/>
      <c r="AV938" s="110"/>
      <c r="AW938" s="110"/>
      <c r="AX938" s="110"/>
      <c r="AY938" s="110"/>
      <c r="AZ938" s="110"/>
      <c r="BA938" s="110"/>
      <c r="BB938" s="110"/>
      <c r="BC938" s="110"/>
      <c r="BD938" s="110"/>
      <c r="BE938" s="110"/>
      <c r="BF938" s="110"/>
      <c r="BG938" s="110"/>
      <c r="BH938" s="110"/>
      <c r="BI938" s="110"/>
      <c r="BJ938" s="110"/>
      <c r="BK938" s="110"/>
      <c r="BL938" s="110"/>
      <c r="BM938" s="110"/>
      <c r="BN938" s="110"/>
      <c r="BO938" s="110"/>
      <c r="BP938" s="110"/>
      <c r="BQ938" s="110"/>
      <c r="BR938" s="110"/>
      <c r="BS938" s="110"/>
      <c r="BT938" s="110"/>
      <c r="BU938" s="110"/>
      <c r="BV938" s="110"/>
      <c r="BW938" s="110"/>
      <c r="BX938" s="110"/>
      <c r="BY938" s="110"/>
      <c r="BZ938" s="110"/>
      <c r="CA938" s="110"/>
      <c r="CB938" s="110"/>
      <c r="CC938" s="110"/>
      <c r="CD938" s="110"/>
      <c r="CE938" s="110"/>
      <c r="CF938" s="110"/>
      <c r="CG938" s="110"/>
      <c r="CH938" s="110"/>
      <c r="CI938" s="110"/>
      <c r="CJ938" s="110"/>
      <c r="CK938" s="110"/>
      <c r="CL938" s="110"/>
      <c r="CM938" s="110"/>
      <c r="CN938" s="110"/>
      <c r="CO938" s="110"/>
      <c r="CP938" s="110"/>
      <c r="CQ938" s="110"/>
      <c r="CR938" s="110"/>
      <c r="CS938" s="110"/>
      <c r="CT938" s="110"/>
      <c r="CU938" s="110"/>
      <c r="CV938" s="110"/>
      <c r="CW938" s="110"/>
    </row>
    <row r="939" spans="1:101" x14ac:dyDescent="0.25">
      <c r="A939" s="110"/>
      <c r="B939" s="110"/>
      <c r="C939" s="110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  <c r="AA939" s="110"/>
      <c r="AB939" s="110"/>
      <c r="AC939" s="110"/>
      <c r="AD939" s="110"/>
      <c r="AE939" s="110"/>
      <c r="AF939" s="110"/>
      <c r="AG939" s="110"/>
      <c r="AH939" s="110"/>
      <c r="AI939" s="110"/>
      <c r="AJ939" s="110"/>
      <c r="AK939" s="110"/>
      <c r="AL939" s="110"/>
      <c r="AM939" s="110"/>
      <c r="AN939" s="110"/>
      <c r="AO939" s="110"/>
      <c r="AP939" s="110"/>
      <c r="AQ939" s="110"/>
      <c r="AR939" s="110"/>
      <c r="AS939" s="110"/>
      <c r="AT939" s="110"/>
      <c r="AU939" s="110"/>
      <c r="AV939" s="110"/>
      <c r="AW939" s="110"/>
      <c r="AX939" s="110"/>
      <c r="AY939" s="110"/>
      <c r="AZ939" s="110"/>
      <c r="BA939" s="110"/>
      <c r="BB939" s="110"/>
      <c r="BC939" s="110"/>
      <c r="BD939" s="110"/>
      <c r="BE939" s="110"/>
      <c r="BF939" s="110"/>
      <c r="BG939" s="110"/>
      <c r="BH939" s="110"/>
      <c r="BI939" s="110"/>
      <c r="BJ939" s="110"/>
      <c r="BK939" s="110"/>
      <c r="BL939" s="110"/>
      <c r="BM939" s="110"/>
      <c r="BN939" s="110"/>
      <c r="BO939" s="110"/>
      <c r="BP939" s="110"/>
      <c r="BQ939" s="110"/>
      <c r="BR939" s="110"/>
      <c r="BS939" s="110"/>
      <c r="BT939" s="110"/>
      <c r="BU939" s="110"/>
      <c r="BV939" s="110"/>
      <c r="BW939" s="110"/>
      <c r="BX939" s="110"/>
      <c r="BY939" s="110"/>
      <c r="BZ939" s="110"/>
      <c r="CA939" s="110"/>
      <c r="CB939" s="110"/>
      <c r="CC939" s="110"/>
      <c r="CD939" s="110"/>
      <c r="CE939" s="110"/>
      <c r="CF939" s="110"/>
      <c r="CG939" s="110"/>
      <c r="CH939" s="110"/>
      <c r="CI939" s="110"/>
      <c r="CJ939" s="110"/>
      <c r="CK939" s="110"/>
      <c r="CL939" s="110"/>
      <c r="CM939" s="110"/>
      <c r="CN939" s="110"/>
      <c r="CO939" s="110"/>
      <c r="CP939" s="110"/>
      <c r="CQ939" s="110"/>
      <c r="CR939" s="110"/>
      <c r="CS939" s="110"/>
      <c r="CT939" s="110"/>
      <c r="CU939" s="110"/>
      <c r="CV939" s="110"/>
      <c r="CW939" s="110"/>
    </row>
    <row r="940" spans="1:101" x14ac:dyDescent="0.25">
      <c r="A940" s="110"/>
      <c r="B940" s="110"/>
      <c r="C940" s="110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  <c r="AA940" s="110"/>
      <c r="AB940" s="110"/>
      <c r="AC940" s="110"/>
      <c r="AD940" s="110"/>
      <c r="AE940" s="110"/>
      <c r="AF940" s="110"/>
      <c r="AG940" s="110"/>
      <c r="AH940" s="110"/>
      <c r="AI940" s="110"/>
      <c r="AJ940" s="110"/>
      <c r="AK940" s="110"/>
      <c r="AL940" s="110"/>
      <c r="AM940" s="110"/>
      <c r="AN940" s="110"/>
      <c r="AO940" s="110"/>
      <c r="AP940" s="110"/>
      <c r="AQ940" s="110"/>
      <c r="AR940" s="110"/>
      <c r="AS940" s="110"/>
      <c r="AT940" s="110"/>
      <c r="AU940" s="110"/>
      <c r="AV940" s="110"/>
      <c r="AW940" s="110"/>
      <c r="AX940" s="110"/>
      <c r="AY940" s="110"/>
      <c r="AZ940" s="110"/>
      <c r="BA940" s="110"/>
      <c r="BB940" s="110"/>
      <c r="BC940" s="110"/>
      <c r="BD940" s="110"/>
      <c r="BE940" s="110"/>
      <c r="BF940" s="110"/>
      <c r="BG940" s="110"/>
      <c r="BH940" s="110"/>
      <c r="BI940" s="110"/>
      <c r="BJ940" s="110"/>
      <c r="BK940" s="110"/>
      <c r="BL940" s="110"/>
      <c r="BM940" s="110"/>
      <c r="BN940" s="110"/>
      <c r="BO940" s="110"/>
      <c r="BP940" s="110"/>
      <c r="BQ940" s="110"/>
      <c r="BR940" s="110"/>
      <c r="BS940" s="110"/>
      <c r="BT940" s="110"/>
      <c r="BU940" s="110"/>
      <c r="BV940" s="110"/>
      <c r="BW940" s="110"/>
      <c r="BX940" s="110"/>
      <c r="BY940" s="110"/>
      <c r="BZ940" s="110"/>
      <c r="CA940" s="110"/>
      <c r="CB940" s="110"/>
      <c r="CC940" s="110"/>
      <c r="CD940" s="110"/>
      <c r="CE940" s="110"/>
      <c r="CF940" s="110"/>
      <c r="CG940" s="110"/>
      <c r="CH940" s="110"/>
      <c r="CI940" s="110"/>
      <c r="CJ940" s="110"/>
      <c r="CK940" s="110"/>
      <c r="CL940" s="110"/>
      <c r="CM940" s="110"/>
      <c r="CN940" s="110"/>
      <c r="CO940" s="110"/>
      <c r="CP940" s="110"/>
      <c r="CQ940" s="110"/>
      <c r="CR940" s="110"/>
      <c r="CS940" s="110"/>
      <c r="CT940" s="110"/>
      <c r="CU940" s="110"/>
      <c r="CV940" s="110"/>
      <c r="CW940" s="110"/>
    </row>
    <row r="941" spans="1:101" x14ac:dyDescent="0.25">
      <c r="A941" s="110"/>
      <c r="B941" s="110"/>
      <c r="C941" s="110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  <c r="AA941" s="110"/>
      <c r="AB941" s="110"/>
      <c r="AC941" s="110"/>
      <c r="AD941" s="110"/>
      <c r="AE941" s="110"/>
      <c r="AF941" s="110"/>
      <c r="AG941" s="110"/>
      <c r="AH941" s="110"/>
      <c r="AI941" s="110"/>
      <c r="AJ941" s="110"/>
      <c r="AK941" s="110"/>
      <c r="AL941" s="110"/>
      <c r="AM941" s="110"/>
      <c r="AN941" s="110"/>
      <c r="AO941" s="110"/>
      <c r="AP941" s="110"/>
      <c r="AQ941" s="110"/>
      <c r="AR941" s="110"/>
      <c r="AS941" s="110"/>
      <c r="AT941" s="110"/>
      <c r="AU941" s="110"/>
      <c r="AV941" s="110"/>
      <c r="AW941" s="110"/>
      <c r="AX941" s="110"/>
      <c r="AY941" s="110"/>
      <c r="AZ941" s="110"/>
      <c r="BA941" s="110"/>
      <c r="BB941" s="110"/>
      <c r="BC941" s="110"/>
      <c r="BD941" s="110"/>
      <c r="BE941" s="110"/>
      <c r="BF941" s="110"/>
      <c r="BG941" s="110"/>
      <c r="BH941" s="110"/>
      <c r="BI941" s="110"/>
      <c r="BJ941" s="110"/>
      <c r="BK941" s="110"/>
      <c r="BL941" s="110"/>
      <c r="BM941" s="110"/>
      <c r="BN941" s="110"/>
      <c r="BO941" s="110"/>
      <c r="BP941" s="110"/>
      <c r="BQ941" s="110"/>
      <c r="BR941" s="110"/>
      <c r="BS941" s="110"/>
      <c r="BT941" s="110"/>
      <c r="BU941" s="110"/>
      <c r="BV941" s="110"/>
      <c r="BW941" s="110"/>
      <c r="BX941" s="110"/>
      <c r="BY941" s="110"/>
      <c r="BZ941" s="110"/>
      <c r="CA941" s="110"/>
      <c r="CB941" s="110"/>
      <c r="CC941" s="110"/>
      <c r="CD941" s="110"/>
      <c r="CE941" s="110"/>
      <c r="CF941" s="110"/>
      <c r="CG941" s="110"/>
      <c r="CH941" s="110"/>
      <c r="CI941" s="110"/>
      <c r="CJ941" s="110"/>
      <c r="CK941" s="110"/>
      <c r="CL941" s="110"/>
      <c r="CM941" s="110"/>
      <c r="CN941" s="110"/>
      <c r="CO941" s="110"/>
      <c r="CP941" s="110"/>
      <c r="CQ941" s="110"/>
      <c r="CR941" s="110"/>
      <c r="CS941" s="110"/>
      <c r="CT941" s="110"/>
      <c r="CU941" s="110"/>
      <c r="CV941" s="110"/>
      <c r="CW941" s="110"/>
    </row>
    <row r="942" spans="1:101" x14ac:dyDescent="0.25">
      <c r="A942" s="110"/>
      <c r="B942" s="110"/>
      <c r="C942" s="110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  <c r="AA942" s="110"/>
      <c r="AB942" s="110"/>
      <c r="AC942" s="110"/>
      <c r="AD942" s="110"/>
      <c r="AE942" s="110"/>
      <c r="AF942" s="110"/>
      <c r="AG942" s="110"/>
      <c r="AH942" s="110"/>
      <c r="AI942" s="110"/>
      <c r="AJ942" s="110"/>
      <c r="AK942" s="110"/>
      <c r="AL942" s="110"/>
      <c r="AM942" s="110"/>
      <c r="AN942" s="110"/>
      <c r="AO942" s="110"/>
      <c r="AP942" s="110"/>
      <c r="AQ942" s="110"/>
      <c r="AR942" s="110"/>
      <c r="AS942" s="110"/>
      <c r="AT942" s="110"/>
      <c r="AU942" s="110"/>
      <c r="AV942" s="110"/>
      <c r="AW942" s="110"/>
      <c r="AX942" s="110"/>
      <c r="AY942" s="110"/>
      <c r="AZ942" s="110"/>
      <c r="BA942" s="110"/>
      <c r="BB942" s="110"/>
      <c r="BC942" s="110"/>
      <c r="BD942" s="110"/>
      <c r="BE942" s="110"/>
      <c r="BF942" s="110"/>
      <c r="BG942" s="110"/>
      <c r="BH942" s="110"/>
      <c r="BI942" s="110"/>
      <c r="BJ942" s="110"/>
      <c r="BK942" s="110"/>
      <c r="BL942" s="110"/>
      <c r="BM942" s="110"/>
      <c r="BN942" s="110"/>
      <c r="BO942" s="110"/>
      <c r="BP942" s="110"/>
      <c r="BQ942" s="110"/>
      <c r="BR942" s="110"/>
      <c r="BS942" s="110"/>
      <c r="BT942" s="110"/>
      <c r="BU942" s="110"/>
      <c r="BV942" s="110"/>
      <c r="BW942" s="110"/>
      <c r="BX942" s="110"/>
      <c r="BY942" s="110"/>
      <c r="BZ942" s="110"/>
      <c r="CA942" s="110"/>
      <c r="CB942" s="110"/>
      <c r="CC942" s="110"/>
      <c r="CD942" s="110"/>
      <c r="CE942" s="110"/>
      <c r="CF942" s="110"/>
      <c r="CG942" s="110"/>
      <c r="CH942" s="110"/>
      <c r="CI942" s="110"/>
      <c r="CJ942" s="110"/>
      <c r="CK942" s="110"/>
      <c r="CL942" s="110"/>
      <c r="CM942" s="110"/>
      <c r="CN942" s="110"/>
      <c r="CO942" s="110"/>
      <c r="CP942" s="110"/>
      <c r="CQ942" s="110"/>
      <c r="CR942" s="110"/>
      <c r="CS942" s="110"/>
      <c r="CT942" s="110"/>
      <c r="CU942" s="110"/>
      <c r="CV942" s="110"/>
      <c r="CW942" s="110"/>
    </row>
    <row r="943" spans="1:101" x14ac:dyDescent="0.25">
      <c r="A943" s="110"/>
      <c r="B943" s="110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10"/>
      <c r="AE943" s="110"/>
      <c r="AF943" s="110"/>
      <c r="AG943" s="110"/>
      <c r="AH943" s="110"/>
      <c r="AI943" s="110"/>
      <c r="AJ943" s="110"/>
      <c r="AK943" s="110"/>
      <c r="AL943" s="110"/>
      <c r="AM943" s="110"/>
      <c r="AN943" s="110"/>
      <c r="AO943" s="110"/>
      <c r="AP943" s="110"/>
      <c r="AQ943" s="110"/>
      <c r="AR943" s="110"/>
      <c r="AS943" s="110"/>
      <c r="AT943" s="110"/>
      <c r="AU943" s="110"/>
      <c r="AV943" s="110"/>
      <c r="AW943" s="110"/>
      <c r="AX943" s="110"/>
      <c r="AY943" s="110"/>
      <c r="AZ943" s="110"/>
      <c r="BA943" s="110"/>
      <c r="BB943" s="110"/>
      <c r="BC943" s="110"/>
      <c r="BD943" s="110"/>
      <c r="BE943" s="110"/>
      <c r="BF943" s="110"/>
      <c r="BG943" s="110"/>
      <c r="BH943" s="110"/>
      <c r="BI943" s="110"/>
      <c r="BJ943" s="110"/>
      <c r="BK943" s="110"/>
      <c r="BL943" s="110"/>
      <c r="BM943" s="110"/>
      <c r="BN943" s="110"/>
      <c r="BO943" s="110"/>
      <c r="BP943" s="110"/>
      <c r="BQ943" s="110"/>
      <c r="BR943" s="110"/>
      <c r="BS943" s="110"/>
      <c r="BT943" s="110"/>
      <c r="BU943" s="110"/>
      <c r="BV943" s="110"/>
      <c r="BW943" s="110"/>
      <c r="BX943" s="110"/>
      <c r="BY943" s="110"/>
      <c r="BZ943" s="110"/>
      <c r="CA943" s="110"/>
      <c r="CB943" s="110"/>
      <c r="CC943" s="110"/>
      <c r="CD943" s="110"/>
      <c r="CE943" s="110"/>
      <c r="CF943" s="110"/>
      <c r="CG943" s="110"/>
      <c r="CH943" s="110"/>
      <c r="CI943" s="110"/>
      <c r="CJ943" s="110"/>
      <c r="CK943" s="110"/>
      <c r="CL943" s="110"/>
      <c r="CM943" s="110"/>
      <c r="CN943" s="110"/>
      <c r="CO943" s="110"/>
      <c r="CP943" s="110"/>
      <c r="CQ943" s="110"/>
      <c r="CR943" s="110"/>
      <c r="CS943" s="110"/>
      <c r="CT943" s="110"/>
      <c r="CU943" s="110"/>
      <c r="CV943" s="110"/>
      <c r="CW943" s="110"/>
    </row>
    <row r="944" spans="1:101" x14ac:dyDescent="0.25">
      <c r="A944" s="110"/>
      <c r="B944" s="110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  <c r="AA944" s="110"/>
      <c r="AB944" s="110"/>
      <c r="AC944" s="110"/>
      <c r="AD944" s="110"/>
      <c r="AE944" s="110"/>
      <c r="AF944" s="110"/>
      <c r="AG944" s="110"/>
      <c r="AH944" s="110"/>
      <c r="AI944" s="110"/>
      <c r="AJ944" s="110"/>
      <c r="AK944" s="110"/>
      <c r="AL944" s="110"/>
      <c r="AM944" s="110"/>
      <c r="AN944" s="110"/>
      <c r="AO944" s="110"/>
      <c r="AP944" s="110"/>
      <c r="AQ944" s="110"/>
      <c r="AR944" s="110"/>
      <c r="AS944" s="110"/>
      <c r="AT944" s="110"/>
      <c r="AU944" s="110"/>
      <c r="AV944" s="110"/>
      <c r="AW944" s="110"/>
      <c r="AX944" s="110"/>
      <c r="AY944" s="110"/>
      <c r="AZ944" s="110"/>
      <c r="BA944" s="110"/>
      <c r="BB944" s="110"/>
      <c r="BC944" s="110"/>
      <c r="BD944" s="110"/>
      <c r="BE944" s="110"/>
      <c r="BF944" s="110"/>
      <c r="BG944" s="110"/>
      <c r="BH944" s="110"/>
      <c r="BI944" s="110"/>
      <c r="BJ944" s="110"/>
      <c r="BK944" s="110"/>
      <c r="BL944" s="110"/>
      <c r="BM944" s="110"/>
      <c r="BN944" s="110"/>
      <c r="BO944" s="110"/>
      <c r="BP944" s="110"/>
      <c r="BQ944" s="110"/>
      <c r="BR944" s="110"/>
      <c r="BS944" s="110"/>
      <c r="BT944" s="110"/>
      <c r="BU944" s="110"/>
      <c r="BV944" s="110"/>
      <c r="BW944" s="110"/>
      <c r="BX944" s="110"/>
      <c r="BY944" s="110"/>
      <c r="BZ944" s="110"/>
      <c r="CA944" s="110"/>
      <c r="CB944" s="110"/>
      <c r="CC944" s="110"/>
      <c r="CD944" s="110"/>
      <c r="CE944" s="110"/>
      <c r="CF944" s="110"/>
      <c r="CG944" s="110"/>
      <c r="CH944" s="110"/>
      <c r="CI944" s="110"/>
      <c r="CJ944" s="110"/>
      <c r="CK944" s="110"/>
      <c r="CL944" s="110"/>
      <c r="CM944" s="110"/>
      <c r="CN944" s="110"/>
      <c r="CO944" s="110"/>
      <c r="CP944" s="110"/>
      <c r="CQ944" s="110"/>
      <c r="CR944" s="110"/>
      <c r="CS944" s="110"/>
      <c r="CT944" s="110"/>
      <c r="CU944" s="110"/>
      <c r="CV944" s="110"/>
      <c r="CW944" s="110"/>
    </row>
    <row r="945" spans="1:101" x14ac:dyDescent="0.25">
      <c r="A945" s="110"/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  <c r="AA945" s="110"/>
      <c r="AB945" s="110"/>
      <c r="AC945" s="110"/>
      <c r="AD945" s="110"/>
      <c r="AE945" s="110"/>
      <c r="AF945" s="110"/>
      <c r="AG945" s="110"/>
      <c r="AH945" s="110"/>
      <c r="AI945" s="110"/>
      <c r="AJ945" s="110"/>
      <c r="AK945" s="110"/>
      <c r="AL945" s="110"/>
      <c r="AM945" s="110"/>
      <c r="AN945" s="110"/>
      <c r="AO945" s="110"/>
      <c r="AP945" s="110"/>
      <c r="AQ945" s="110"/>
      <c r="AR945" s="110"/>
      <c r="AS945" s="110"/>
      <c r="AT945" s="110"/>
      <c r="AU945" s="110"/>
      <c r="AV945" s="110"/>
      <c r="AW945" s="110"/>
      <c r="AX945" s="110"/>
      <c r="AY945" s="110"/>
      <c r="AZ945" s="110"/>
      <c r="BA945" s="110"/>
      <c r="BB945" s="110"/>
      <c r="BC945" s="110"/>
      <c r="BD945" s="110"/>
      <c r="BE945" s="110"/>
      <c r="BF945" s="110"/>
      <c r="BG945" s="110"/>
      <c r="BH945" s="110"/>
      <c r="BI945" s="110"/>
      <c r="BJ945" s="110"/>
      <c r="BK945" s="110"/>
      <c r="BL945" s="110"/>
      <c r="BM945" s="110"/>
      <c r="BN945" s="110"/>
      <c r="BO945" s="110"/>
      <c r="BP945" s="110"/>
      <c r="BQ945" s="110"/>
      <c r="BR945" s="110"/>
      <c r="BS945" s="110"/>
      <c r="BT945" s="110"/>
      <c r="BU945" s="110"/>
      <c r="BV945" s="110"/>
      <c r="BW945" s="110"/>
      <c r="BX945" s="110"/>
      <c r="BY945" s="110"/>
      <c r="BZ945" s="110"/>
      <c r="CA945" s="110"/>
      <c r="CB945" s="110"/>
      <c r="CC945" s="110"/>
      <c r="CD945" s="110"/>
      <c r="CE945" s="110"/>
      <c r="CF945" s="110"/>
      <c r="CG945" s="110"/>
      <c r="CH945" s="110"/>
      <c r="CI945" s="110"/>
      <c r="CJ945" s="110"/>
      <c r="CK945" s="110"/>
      <c r="CL945" s="110"/>
      <c r="CM945" s="110"/>
      <c r="CN945" s="110"/>
      <c r="CO945" s="110"/>
      <c r="CP945" s="110"/>
      <c r="CQ945" s="110"/>
      <c r="CR945" s="110"/>
      <c r="CS945" s="110"/>
      <c r="CT945" s="110"/>
      <c r="CU945" s="110"/>
      <c r="CV945" s="110"/>
      <c r="CW945" s="110"/>
    </row>
    <row r="946" spans="1:101" x14ac:dyDescent="0.25">
      <c r="A946" s="110"/>
      <c r="B946" s="110"/>
      <c r="C946" s="110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  <c r="AA946" s="110"/>
      <c r="AB946" s="110"/>
      <c r="AC946" s="110"/>
      <c r="AD946" s="110"/>
      <c r="AE946" s="110"/>
      <c r="AF946" s="110"/>
      <c r="AG946" s="110"/>
      <c r="AH946" s="110"/>
      <c r="AI946" s="110"/>
      <c r="AJ946" s="110"/>
      <c r="AK946" s="110"/>
      <c r="AL946" s="110"/>
      <c r="AM946" s="110"/>
      <c r="AN946" s="110"/>
      <c r="AO946" s="110"/>
      <c r="AP946" s="110"/>
      <c r="AQ946" s="110"/>
      <c r="AR946" s="110"/>
      <c r="AS946" s="110"/>
      <c r="AT946" s="110"/>
      <c r="AU946" s="110"/>
      <c r="AV946" s="110"/>
      <c r="AW946" s="110"/>
      <c r="AX946" s="110"/>
      <c r="AY946" s="110"/>
      <c r="AZ946" s="110"/>
      <c r="BA946" s="110"/>
      <c r="BB946" s="110"/>
      <c r="BC946" s="110"/>
      <c r="BD946" s="110"/>
      <c r="BE946" s="110"/>
      <c r="BF946" s="110"/>
      <c r="BG946" s="110"/>
      <c r="BH946" s="110"/>
      <c r="BI946" s="110"/>
      <c r="BJ946" s="110"/>
      <c r="BK946" s="110"/>
      <c r="BL946" s="110"/>
      <c r="BM946" s="110"/>
      <c r="BN946" s="110"/>
      <c r="BO946" s="110"/>
      <c r="BP946" s="110"/>
      <c r="BQ946" s="110"/>
      <c r="BR946" s="110"/>
      <c r="BS946" s="110"/>
      <c r="BT946" s="110"/>
      <c r="BU946" s="110"/>
      <c r="BV946" s="110"/>
      <c r="BW946" s="110"/>
      <c r="BX946" s="110"/>
      <c r="BY946" s="110"/>
      <c r="BZ946" s="110"/>
      <c r="CA946" s="110"/>
      <c r="CB946" s="110"/>
      <c r="CC946" s="110"/>
      <c r="CD946" s="110"/>
      <c r="CE946" s="110"/>
      <c r="CF946" s="110"/>
      <c r="CG946" s="110"/>
      <c r="CH946" s="110"/>
      <c r="CI946" s="110"/>
      <c r="CJ946" s="110"/>
      <c r="CK946" s="110"/>
      <c r="CL946" s="110"/>
      <c r="CM946" s="110"/>
      <c r="CN946" s="110"/>
      <c r="CO946" s="110"/>
      <c r="CP946" s="110"/>
      <c r="CQ946" s="110"/>
      <c r="CR946" s="110"/>
      <c r="CS946" s="110"/>
      <c r="CT946" s="110"/>
      <c r="CU946" s="110"/>
      <c r="CV946" s="110"/>
      <c r="CW946" s="110"/>
    </row>
    <row r="947" spans="1:101" x14ac:dyDescent="0.25">
      <c r="A947" s="110"/>
      <c r="B947" s="110"/>
      <c r="C947" s="110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  <c r="AA947" s="110"/>
      <c r="AB947" s="110"/>
      <c r="AC947" s="110"/>
      <c r="AD947" s="110"/>
      <c r="AE947" s="110"/>
      <c r="AF947" s="110"/>
      <c r="AG947" s="110"/>
      <c r="AH947" s="110"/>
      <c r="AI947" s="110"/>
      <c r="AJ947" s="110"/>
      <c r="AK947" s="110"/>
      <c r="AL947" s="110"/>
      <c r="AM947" s="110"/>
      <c r="AN947" s="110"/>
      <c r="AO947" s="110"/>
      <c r="AP947" s="110"/>
      <c r="AQ947" s="110"/>
      <c r="AR947" s="110"/>
      <c r="AS947" s="110"/>
      <c r="AT947" s="110"/>
      <c r="AU947" s="110"/>
      <c r="AV947" s="110"/>
      <c r="AW947" s="110"/>
      <c r="AX947" s="110"/>
      <c r="AY947" s="110"/>
      <c r="AZ947" s="110"/>
      <c r="BA947" s="110"/>
      <c r="BB947" s="110"/>
      <c r="BC947" s="110"/>
      <c r="BD947" s="110"/>
      <c r="BE947" s="110"/>
      <c r="BF947" s="110"/>
      <c r="BG947" s="110"/>
      <c r="BH947" s="110"/>
      <c r="BI947" s="110"/>
      <c r="BJ947" s="110"/>
      <c r="BK947" s="110"/>
      <c r="BL947" s="110"/>
      <c r="BM947" s="110"/>
      <c r="BN947" s="110"/>
      <c r="BO947" s="110"/>
      <c r="BP947" s="110"/>
      <c r="BQ947" s="110"/>
      <c r="BR947" s="110"/>
      <c r="BS947" s="110"/>
      <c r="BT947" s="110"/>
      <c r="BU947" s="110"/>
      <c r="BV947" s="110"/>
      <c r="BW947" s="110"/>
      <c r="BX947" s="110"/>
      <c r="BY947" s="110"/>
      <c r="BZ947" s="110"/>
      <c r="CA947" s="110"/>
      <c r="CB947" s="110"/>
      <c r="CC947" s="110"/>
      <c r="CD947" s="110"/>
      <c r="CE947" s="110"/>
      <c r="CF947" s="110"/>
      <c r="CG947" s="110"/>
      <c r="CH947" s="110"/>
      <c r="CI947" s="110"/>
      <c r="CJ947" s="110"/>
      <c r="CK947" s="110"/>
      <c r="CL947" s="110"/>
      <c r="CM947" s="110"/>
      <c r="CN947" s="110"/>
      <c r="CO947" s="110"/>
      <c r="CP947" s="110"/>
      <c r="CQ947" s="110"/>
      <c r="CR947" s="110"/>
      <c r="CS947" s="110"/>
      <c r="CT947" s="110"/>
      <c r="CU947" s="110"/>
      <c r="CV947" s="110"/>
      <c r="CW947" s="110"/>
    </row>
    <row r="948" spans="1:101" x14ac:dyDescent="0.25">
      <c r="A948" s="110"/>
      <c r="B948" s="110"/>
      <c r="C948" s="110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  <c r="AA948" s="110"/>
      <c r="AB948" s="110"/>
      <c r="AC948" s="110"/>
      <c r="AD948" s="110"/>
      <c r="AE948" s="110"/>
      <c r="AF948" s="110"/>
      <c r="AG948" s="110"/>
      <c r="AH948" s="110"/>
      <c r="AI948" s="110"/>
      <c r="AJ948" s="110"/>
      <c r="AK948" s="110"/>
      <c r="AL948" s="110"/>
      <c r="AM948" s="110"/>
      <c r="AN948" s="110"/>
      <c r="AO948" s="110"/>
      <c r="AP948" s="110"/>
      <c r="AQ948" s="110"/>
      <c r="AR948" s="110"/>
      <c r="AS948" s="110"/>
      <c r="AT948" s="110"/>
      <c r="AU948" s="110"/>
      <c r="AV948" s="110"/>
      <c r="AW948" s="110"/>
      <c r="AX948" s="110"/>
      <c r="AY948" s="110"/>
      <c r="AZ948" s="110"/>
      <c r="BA948" s="110"/>
      <c r="BB948" s="110"/>
      <c r="BC948" s="110"/>
      <c r="BD948" s="110"/>
      <c r="BE948" s="110"/>
      <c r="BF948" s="110"/>
      <c r="BG948" s="110"/>
      <c r="BH948" s="110"/>
      <c r="BI948" s="110"/>
      <c r="BJ948" s="110"/>
      <c r="BK948" s="110"/>
      <c r="BL948" s="110"/>
      <c r="BM948" s="110"/>
      <c r="BN948" s="110"/>
      <c r="BO948" s="110"/>
      <c r="BP948" s="110"/>
      <c r="BQ948" s="110"/>
      <c r="BR948" s="110"/>
      <c r="BS948" s="110"/>
      <c r="BT948" s="110"/>
      <c r="BU948" s="110"/>
      <c r="BV948" s="110"/>
      <c r="BW948" s="110"/>
      <c r="BX948" s="110"/>
      <c r="BY948" s="110"/>
      <c r="BZ948" s="110"/>
      <c r="CA948" s="110"/>
      <c r="CB948" s="110"/>
      <c r="CC948" s="110"/>
      <c r="CD948" s="110"/>
      <c r="CE948" s="110"/>
      <c r="CF948" s="110"/>
      <c r="CG948" s="110"/>
      <c r="CH948" s="110"/>
      <c r="CI948" s="110"/>
      <c r="CJ948" s="110"/>
      <c r="CK948" s="110"/>
      <c r="CL948" s="110"/>
      <c r="CM948" s="110"/>
      <c r="CN948" s="110"/>
      <c r="CO948" s="110"/>
      <c r="CP948" s="110"/>
      <c r="CQ948" s="110"/>
      <c r="CR948" s="110"/>
      <c r="CS948" s="110"/>
      <c r="CT948" s="110"/>
      <c r="CU948" s="110"/>
      <c r="CV948" s="110"/>
      <c r="CW948" s="110"/>
    </row>
    <row r="949" spans="1:101" x14ac:dyDescent="0.25">
      <c r="A949" s="110"/>
      <c r="B949" s="110"/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  <c r="AA949" s="110"/>
      <c r="AB949" s="110"/>
      <c r="AC949" s="110"/>
      <c r="AD949" s="110"/>
      <c r="AE949" s="110"/>
      <c r="AF949" s="110"/>
      <c r="AG949" s="110"/>
      <c r="AH949" s="110"/>
      <c r="AI949" s="110"/>
      <c r="AJ949" s="110"/>
      <c r="AK949" s="110"/>
      <c r="AL949" s="110"/>
      <c r="AM949" s="110"/>
      <c r="AN949" s="110"/>
      <c r="AO949" s="110"/>
      <c r="AP949" s="110"/>
      <c r="AQ949" s="110"/>
      <c r="AR949" s="110"/>
      <c r="AS949" s="110"/>
      <c r="AT949" s="110"/>
      <c r="AU949" s="110"/>
      <c r="AV949" s="110"/>
      <c r="AW949" s="110"/>
      <c r="AX949" s="110"/>
      <c r="AY949" s="110"/>
      <c r="AZ949" s="110"/>
      <c r="BA949" s="110"/>
      <c r="BB949" s="110"/>
      <c r="BC949" s="110"/>
      <c r="BD949" s="110"/>
      <c r="BE949" s="110"/>
      <c r="BF949" s="110"/>
      <c r="BG949" s="110"/>
      <c r="BH949" s="110"/>
      <c r="BI949" s="110"/>
      <c r="BJ949" s="110"/>
      <c r="BK949" s="110"/>
      <c r="BL949" s="110"/>
      <c r="BM949" s="110"/>
      <c r="BN949" s="110"/>
      <c r="BO949" s="110"/>
      <c r="BP949" s="110"/>
      <c r="BQ949" s="110"/>
      <c r="BR949" s="110"/>
      <c r="BS949" s="110"/>
      <c r="BT949" s="110"/>
      <c r="BU949" s="110"/>
      <c r="BV949" s="110"/>
      <c r="BW949" s="110"/>
      <c r="BX949" s="110"/>
      <c r="BY949" s="110"/>
      <c r="BZ949" s="110"/>
      <c r="CA949" s="110"/>
      <c r="CB949" s="110"/>
      <c r="CC949" s="110"/>
      <c r="CD949" s="110"/>
      <c r="CE949" s="110"/>
      <c r="CF949" s="110"/>
      <c r="CG949" s="110"/>
      <c r="CH949" s="110"/>
      <c r="CI949" s="110"/>
      <c r="CJ949" s="110"/>
      <c r="CK949" s="110"/>
      <c r="CL949" s="110"/>
      <c r="CM949" s="110"/>
      <c r="CN949" s="110"/>
      <c r="CO949" s="110"/>
      <c r="CP949" s="110"/>
      <c r="CQ949" s="110"/>
      <c r="CR949" s="110"/>
      <c r="CS949" s="110"/>
      <c r="CT949" s="110"/>
      <c r="CU949" s="110"/>
      <c r="CV949" s="110"/>
      <c r="CW949" s="110"/>
    </row>
    <row r="950" spans="1:101" x14ac:dyDescent="0.25">
      <c r="A950" s="110"/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  <c r="AA950" s="110"/>
      <c r="AB950" s="110"/>
      <c r="AC950" s="110"/>
      <c r="AD950" s="110"/>
      <c r="AE950" s="110"/>
      <c r="AF950" s="110"/>
      <c r="AG950" s="110"/>
      <c r="AH950" s="110"/>
      <c r="AI950" s="110"/>
      <c r="AJ950" s="110"/>
      <c r="AK950" s="110"/>
      <c r="AL950" s="110"/>
      <c r="AM950" s="110"/>
      <c r="AN950" s="110"/>
      <c r="AO950" s="110"/>
      <c r="AP950" s="110"/>
      <c r="AQ950" s="110"/>
      <c r="AR950" s="110"/>
      <c r="AS950" s="110"/>
      <c r="AT950" s="110"/>
      <c r="AU950" s="110"/>
      <c r="AV950" s="110"/>
      <c r="AW950" s="110"/>
      <c r="AX950" s="110"/>
      <c r="AY950" s="110"/>
      <c r="AZ950" s="110"/>
      <c r="BA950" s="110"/>
      <c r="BB950" s="110"/>
      <c r="BC950" s="110"/>
      <c r="BD950" s="110"/>
      <c r="BE950" s="110"/>
      <c r="BF950" s="110"/>
      <c r="BG950" s="110"/>
      <c r="BH950" s="110"/>
      <c r="BI950" s="110"/>
      <c r="BJ950" s="110"/>
      <c r="BK950" s="110"/>
      <c r="BL950" s="110"/>
      <c r="BM950" s="110"/>
      <c r="BN950" s="110"/>
      <c r="BO950" s="110"/>
      <c r="BP950" s="110"/>
      <c r="BQ950" s="110"/>
      <c r="BR950" s="110"/>
      <c r="BS950" s="110"/>
      <c r="BT950" s="110"/>
      <c r="BU950" s="110"/>
      <c r="BV950" s="110"/>
      <c r="BW950" s="110"/>
      <c r="BX950" s="110"/>
      <c r="BY950" s="110"/>
      <c r="BZ950" s="110"/>
      <c r="CA950" s="110"/>
      <c r="CB950" s="110"/>
      <c r="CC950" s="110"/>
      <c r="CD950" s="110"/>
      <c r="CE950" s="110"/>
      <c r="CF950" s="110"/>
      <c r="CG950" s="110"/>
      <c r="CH950" s="110"/>
      <c r="CI950" s="110"/>
      <c r="CJ950" s="110"/>
      <c r="CK950" s="110"/>
      <c r="CL950" s="110"/>
      <c r="CM950" s="110"/>
      <c r="CN950" s="110"/>
      <c r="CO950" s="110"/>
      <c r="CP950" s="110"/>
      <c r="CQ950" s="110"/>
      <c r="CR950" s="110"/>
      <c r="CS950" s="110"/>
      <c r="CT950" s="110"/>
      <c r="CU950" s="110"/>
      <c r="CV950" s="110"/>
      <c r="CW950" s="110"/>
    </row>
    <row r="951" spans="1:101" x14ac:dyDescent="0.25">
      <c r="A951" s="110"/>
      <c r="B951" s="110"/>
      <c r="C951" s="110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  <c r="AA951" s="110"/>
      <c r="AB951" s="110"/>
      <c r="AC951" s="110"/>
      <c r="AD951" s="110"/>
      <c r="AE951" s="110"/>
      <c r="AF951" s="110"/>
      <c r="AG951" s="110"/>
      <c r="AH951" s="110"/>
      <c r="AI951" s="110"/>
      <c r="AJ951" s="110"/>
      <c r="AK951" s="110"/>
      <c r="AL951" s="110"/>
      <c r="AM951" s="110"/>
      <c r="AN951" s="110"/>
      <c r="AO951" s="110"/>
      <c r="AP951" s="110"/>
      <c r="AQ951" s="110"/>
      <c r="AR951" s="110"/>
      <c r="AS951" s="110"/>
      <c r="AT951" s="110"/>
      <c r="AU951" s="110"/>
      <c r="AV951" s="110"/>
      <c r="AW951" s="110"/>
      <c r="AX951" s="110"/>
      <c r="AY951" s="110"/>
      <c r="AZ951" s="110"/>
      <c r="BA951" s="110"/>
      <c r="BB951" s="110"/>
      <c r="BC951" s="110"/>
      <c r="BD951" s="110"/>
      <c r="BE951" s="110"/>
      <c r="BF951" s="110"/>
      <c r="BG951" s="110"/>
      <c r="BH951" s="110"/>
      <c r="BI951" s="110"/>
      <c r="BJ951" s="110"/>
      <c r="BK951" s="110"/>
      <c r="BL951" s="110"/>
      <c r="BM951" s="110"/>
      <c r="BN951" s="110"/>
      <c r="BO951" s="110"/>
      <c r="BP951" s="110"/>
      <c r="BQ951" s="110"/>
      <c r="BR951" s="110"/>
      <c r="BS951" s="110"/>
      <c r="BT951" s="110"/>
      <c r="BU951" s="110"/>
      <c r="BV951" s="110"/>
      <c r="BW951" s="110"/>
      <c r="BX951" s="110"/>
      <c r="BY951" s="110"/>
      <c r="BZ951" s="110"/>
      <c r="CA951" s="110"/>
      <c r="CB951" s="110"/>
      <c r="CC951" s="110"/>
      <c r="CD951" s="110"/>
      <c r="CE951" s="110"/>
      <c r="CF951" s="110"/>
      <c r="CG951" s="110"/>
      <c r="CH951" s="110"/>
      <c r="CI951" s="110"/>
      <c r="CJ951" s="110"/>
      <c r="CK951" s="110"/>
      <c r="CL951" s="110"/>
      <c r="CM951" s="110"/>
      <c r="CN951" s="110"/>
      <c r="CO951" s="110"/>
      <c r="CP951" s="110"/>
      <c r="CQ951" s="110"/>
      <c r="CR951" s="110"/>
      <c r="CS951" s="110"/>
      <c r="CT951" s="110"/>
      <c r="CU951" s="110"/>
      <c r="CV951" s="110"/>
      <c r="CW951" s="110"/>
    </row>
    <row r="952" spans="1:101" x14ac:dyDescent="0.25">
      <c r="A952" s="110"/>
      <c r="B952" s="110"/>
      <c r="C952" s="110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  <c r="AA952" s="110"/>
      <c r="AB952" s="110"/>
      <c r="AC952" s="110"/>
      <c r="AD952" s="110"/>
      <c r="AE952" s="110"/>
      <c r="AF952" s="110"/>
      <c r="AG952" s="110"/>
      <c r="AH952" s="110"/>
      <c r="AI952" s="110"/>
      <c r="AJ952" s="110"/>
      <c r="AK952" s="110"/>
      <c r="AL952" s="110"/>
      <c r="AM952" s="110"/>
      <c r="AN952" s="110"/>
      <c r="AO952" s="110"/>
      <c r="AP952" s="110"/>
      <c r="AQ952" s="110"/>
      <c r="AR952" s="110"/>
      <c r="AS952" s="110"/>
      <c r="AT952" s="110"/>
      <c r="AU952" s="110"/>
      <c r="AV952" s="110"/>
      <c r="AW952" s="110"/>
      <c r="AX952" s="110"/>
      <c r="AY952" s="110"/>
      <c r="AZ952" s="110"/>
      <c r="BA952" s="110"/>
      <c r="BB952" s="110"/>
      <c r="BC952" s="110"/>
      <c r="BD952" s="110"/>
      <c r="BE952" s="110"/>
      <c r="BF952" s="110"/>
      <c r="BG952" s="110"/>
      <c r="BH952" s="110"/>
      <c r="BI952" s="110"/>
      <c r="BJ952" s="110"/>
      <c r="BK952" s="110"/>
      <c r="BL952" s="110"/>
      <c r="BM952" s="110"/>
      <c r="BN952" s="110"/>
      <c r="BO952" s="110"/>
      <c r="BP952" s="110"/>
      <c r="BQ952" s="110"/>
      <c r="BR952" s="110"/>
      <c r="BS952" s="110"/>
      <c r="BT952" s="110"/>
      <c r="BU952" s="110"/>
      <c r="BV952" s="110"/>
      <c r="BW952" s="110"/>
      <c r="BX952" s="110"/>
      <c r="BY952" s="110"/>
      <c r="BZ952" s="110"/>
      <c r="CA952" s="110"/>
      <c r="CB952" s="110"/>
      <c r="CC952" s="110"/>
      <c r="CD952" s="110"/>
      <c r="CE952" s="110"/>
      <c r="CF952" s="110"/>
      <c r="CG952" s="110"/>
      <c r="CH952" s="110"/>
      <c r="CI952" s="110"/>
      <c r="CJ952" s="110"/>
      <c r="CK952" s="110"/>
      <c r="CL952" s="110"/>
      <c r="CM952" s="110"/>
      <c r="CN952" s="110"/>
      <c r="CO952" s="110"/>
      <c r="CP952" s="110"/>
      <c r="CQ952" s="110"/>
      <c r="CR952" s="110"/>
      <c r="CS952" s="110"/>
      <c r="CT952" s="110"/>
      <c r="CU952" s="110"/>
      <c r="CV952" s="110"/>
      <c r="CW952" s="110"/>
    </row>
    <row r="953" spans="1:101" x14ac:dyDescent="0.25">
      <c r="A953" s="110"/>
      <c r="B953" s="110"/>
      <c r="C953" s="110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  <c r="AA953" s="110"/>
      <c r="AB953" s="110"/>
      <c r="AC953" s="110"/>
      <c r="AD953" s="110"/>
      <c r="AE953" s="110"/>
      <c r="AF953" s="110"/>
      <c r="AG953" s="110"/>
      <c r="AH953" s="110"/>
      <c r="AI953" s="110"/>
      <c r="AJ953" s="110"/>
      <c r="AK953" s="110"/>
      <c r="AL953" s="110"/>
      <c r="AM953" s="110"/>
      <c r="AN953" s="110"/>
      <c r="AO953" s="110"/>
      <c r="AP953" s="110"/>
      <c r="AQ953" s="110"/>
      <c r="AR953" s="110"/>
      <c r="AS953" s="110"/>
      <c r="AT953" s="110"/>
      <c r="AU953" s="110"/>
      <c r="AV953" s="110"/>
      <c r="AW953" s="110"/>
      <c r="AX953" s="110"/>
      <c r="AY953" s="110"/>
      <c r="AZ953" s="110"/>
      <c r="BA953" s="110"/>
      <c r="BB953" s="110"/>
      <c r="BC953" s="110"/>
      <c r="BD953" s="110"/>
      <c r="BE953" s="110"/>
      <c r="BF953" s="110"/>
      <c r="BG953" s="110"/>
      <c r="BH953" s="110"/>
      <c r="BI953" s="110"/>
      <c r="BJ953" s="110"/>
      <c r="BK953" s="110"/>
      <c r="BL953" s="110"/>
      <c r="BM953" s="110"/>
      <c r="BN953" s="110"/>
      <c r="BO953" s="110"/>
      <c r="BP953" s="110"/>
      <c r="BQ953" s="110"/>
      <c r="BR953" s="110"/>
      <c r="BS953" s="110"/>
      <c r="BT953" s="110"/>
      <c r="BU953" s="110"/>
      <c r="BV953" s="110"/>
      <c r="BW953" s="110"/>
      <c r="BX953" s="110"/>
      <c r="BY953" s="110"/>
      <c r="BZ953" s="110"/>
      <c r="CA953" s="110"/>
      <c r="CB953" s="110"/>
      <c r="CC953" s="110"/>
      <c r="CD953" s="110"/>
      <c r="CE953" s="110"/>
      <c r="CF953" s="110"/>
      <c r="CG953" s="110"/>
      <c r="CH953" s="110"/>
      <c r="CI953" s="110"/>
      <c r="CJ953" s="110"/>
      <c r="CK953" s="110"/>
      <c r="CL953" s="110"/>
      <c r="CM953" s="110"/>
      <c r="CN953" s="110"/>
      <c r="CO953" s="110"/>
      <c r="CP953" s="110"/>
      <c r="CQ953" s="110"/>
      <c r="CR953" s="110"/>
      <c r="CS953" s="110"/>
      <c r="CT953" s="110"/>
      <c r="CU953" s="110"/>
      <c r="CV953" s="110"/>
      <c r="CW953" s="110"/>
    </row>
    <row r="954" spans="1:101" x14ac:dyDescent="0.25">
      <c r="A954" s="110"/>
      <c r="B954" s="110"/>
      <c r="C954" s="110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  <c r="AA954" s="110"/>
      <c r="AB954" s="110"/>
      <c r="AC954" s="110"/>
      <c r="AD954" s="110"/>
      <c r="AE954" s="110"/>
      <c r="AF954" s="110"/>
      <c r="AG954" s="110"/>
      <c r="AH954" s="110"/>
      <c r="AI954" s="110"/>
      <c r="AJ954" s="110"/>
      <c r="AK954" s="110"/>
      <c r="AL954" s="110"/>
      <c r="AM954" s="110"/>
      <c r="AN954" s="110"/>
      <c r="AO954" s="110"/>
      <c r="AP954" s="110"/>
      <c r="AQ954" s="110"/>
      <c r="AR954" s="110"/>
      <c r="AS954" s="110"/>
      <c r="AT954" s="110"/>
      <c r="AU954" s="110"/>
      <c r="AV954" s="110"/>
      <c r="AW954" s="110"/>
      <c r="AX954" s="110"/>
      <c r="AY954" s="110"/>
      <c r="AZ954" s="110"/>
      <c r="BA954" s="110"/>
      <c r="BB954" s="110"/>
      <c r="BC954" s="110"/>
      <c r="BD954" s="110"/>
      <c r="BE954" s="110"/>
      <c r="BF954" s="110"/>
      <c r="BG954" s="110"/>
      <c r="BH954" s="110"/>
      <c r="BI954" s="110"/>
      <c r="BJ954" s="110"/>
      <c r="BK954" s="110"/>
      <c r="BL954" s="110"/>
      <c r="BM954" s="110"/>
      <c r="BN954" s="110"/>
      <c r="BO954" s="110"/>
      <c r="BP954" s="110"/>
      <c r="BQ954" s="110"/>
      <c r="BR954" s="110"/>
      <c r="BS954" s="110"/>
      <c r="BT954" s="110"/>
      <c r="BU954" s="110"/>
      <c r="BV954" s="110"/>
      <c r="BW954" s="110"/>
      <c r="BX954" s="110"/>
      <c r="BY954" s="110"/>
      <c r="BZ954" s="110"/>
      <c r="CA954" s="110"/>
      <c r="CB954" s="110"/>
      <c r="CC954" s="110"/>
      <c r="CD954" s="110"/>
      <c r="CE954" s="110"/>
      <c r="CF954" s="110"/>
      <c r="CG954" s="110"/>
      <c r="CH954" s="110"/>
      <c r="CI954" s="110"/>
      <c r="CJ954" s="110"/>
      <c r="CK954" s="110"/>
      <c r="CL954" s="110"/>
      <c r="CM954" s="110"/>
      <c r="CN954" s="110"/>
      <c r="CO954" s="110"/>
      <c r="CP954" s="110"/>
      <c r="CQ954" s="110"/>
      <c r="CR954" s="110"/>
      <c r="CS954" s="110"/>
      <c r="CT954" s="110"/>
      <c r="CU954" s="110"/>
      <c r="CV954" s="110"/>
      <c r="CW954" s="110"/>
    </row>
    <row r="955" spans="1:101" x14ac:dyDescent="0.25">
      <c r="A955" s="110"/>
      <c r="B955" s="110"/>
      <c r="C955" s="110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  <c r="AA955" s="110"/>
      <c r="AB955" s="110"/>
      <c r="AC955" s="110"/>
      <c r="AD955" s="110"/>
      <c r="AE955" s="110"/>
      <c r="AF955" s="110"/>
      <c r="AG955" s="110"/>
      <c r="AH955" s="110"/>
      <c r="AI955" s="110"/>
      <c r="AJ955" s="110"/>
      <c r="AK955" s="110"/>
      <c r="AL955" s="110"/>
      <c r="AM955" s="110"/>
      <c r="AN955" s="110"/>
      <c r="AO955" s="110"/>
      <c r="AP955" s="110"/>
      <c r="AQ955" s="110"/>
      <c r="AR955" s="110"/>
      <c r="AS955" s="110"/>
      <c r="AT955" s="110"/>
      <c r="AU955" s="110"/>
      <c r="AV955" s="110"/>
      <c r="AW955" s="110"/>
      <c r="AX955" s="110"/>
      <c r="AY955" s="110"/>
      <c r="AZ955" s="110"/>
      <c r="BA955" s="110"/>
      <c r="BB955" s="110"/>
      <c r="BC955" s="110"/>
      <c r="BD955" s="110"/>
      <c r="BE955" s="110"/>
      <c r="BF955" s="110"/>
      <c r="BG955" s="110"/>
      <c r="BH955" s="110"/>
      <c r="BI955" s="110"/>
      <c r="BJ955" s="110"/>
      <c r="BK955" s="110"/>
      <c r="BL955" s="110"/>
      <c r="BM955" s="110"/>
      <c r="BN955" s="110"/>
      <c r="BO955" s="110"/>
      <c r="BP955" s="110"/>
      <c r="BQ955" s="110"/>
      <c r="BR955" s="110"/>
      <c r="BS955" s="110"/>
      <c r="BT955" s="110"/>
      <c r="BU955" s="110"/>
      <c r="BV955" s="110"/>
      <c r="BW955" s="110"/>
      <c r="BX955" s="110"/>
      <c r="BY955" s="110"/>
      <c r="BZ955" s="110"/>
      <c r="CA955" s="110"/>
      <c r="CB955" s="110"/>
      <c r="CC955" s="110"/>
      <c r="CD955" s="110"/>
      <c r="CE955" s="110"/>
      <c r="CF955" s="110"/>
      <c r="CG955" s="110"/>
      <c r="CH955" s="110"/>
      <c r="CI955" s="110"/>
      <c r="CJ955" s="110"/>
      <c r="CK955" s="110"/>
      <c r="CL955" s="110"/>
      <c r="CM955" s="110"/>
      <c r="CN955" s="110"/>
      <c r="CO955" s="110"/>
      <c r="CP955" s="110"/>
      <c r="CQ955" s="110"/>
      <c r="CR955" s="110"/>
      <c r="CS955" s="110"/>
      <c r="CT955" s="110"/>
      <c r="CU955" s="110"/>
      <c r="CV955" s="110"/>
      <c r="CW955" s="110"/>
    </row>
    <row r="956" spans="1:101" x14ac:dyDescent="0.25">
      <c r="A956" s="110"/>
      <c r="B956" s="110"/>
      <c r="C956" s="110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  <c r="AA956" s="110"/>
      <c r="AB956" s="110"/>
      <c r="AC956" s="110"/>
      <c r="AD956" s="110"/>
      <c r="AE956" s="110"/>
      <c r="AF956" s="110"/>
      <c r="AG956" s="110"/>
      <c r="AH956" s="110"/>
      <c r="AI956" s="110"/>
      <c r="AJ956" s="110"/>
      <c r="AK956" s="110"/>
      <c r="AL956" s="110"/>
      <c r="AM956" s="110"/>
      <c r="AN956" s="110"/>
      <c r="AO956" s="110"/>
      <c r="AP956" s="110"/>
      <c r="AQ956" s="110"/>
      <c r="AR956" s="110"/>
      <c r="AS956" s="110"/>
      <c r="AT956" s="110"/>
      <c r="AU956" s="110"/>
      <c r="AV956" s="110"/>
      <c r="AW956" s="110"/>
      <c r="AX956" s="110"/>
      <c r="AY956" s="110"/>
      <c r="AZ956" s="110"/>
      <c r="BA956" s="110"/>
      <c r="BB956" s="110"/>
      <c r="BC956" s="110"/>
      <c r="BD956" s="110"/>
      <c r="BE956" s="110"/>
      <c r="BF956" s="110"/>
      <c r="BG956" s="110"/>
      <c r="BH956" s="110"/>
      <c r="BI956" s="110"/>
      <c r="BJ956" s="110"/>
      <c r="BK956" s="110"/>
      <c r="BL956" s="110"/>
      <c r="BM956" s="110"/>
      <c r="BN956" s="110"/>
      <c r="BO956" s="110"/>
      <c r="BP956" s="110"/>
      <c r="BQ956" s="110"/>
      <c r="BR956" s="110"/>
      <c r="BS956" s="110"/>
      <c r="BT956" s="110"/>
      <c r="BU956" s="110"/>
      <c r="BV956" s="110"/>
      <c r="BW956" s="110"/>
      <c r="BX956" s="110"/>
      <c r="BY956" s="110"/>
      <c r="BZ956" s="110"/>
      <c r="CA956" s="110"/>
      <c r="CB956" s="110"/>
      <c r="CC956" s="110"/>
      <c r="CD956" s="110"/>
      <c r="CE956" s="110"/>
      <c r="CF956" s="110"/>
      <c r="CG956" s="110"/>
      <c r="CH956" s="110"/>
      <c r="CI956" s="110"/>
      <c r="CJ956" s="110"/>
      <c r="CK956" s="110"/>
      <c r="CL956" s="110"/>
      <c r="CM956" s="110"/>
      <c r="CN956" s="110"/>
      <c r="CO956" s="110"/>
      <c r="CP956" s="110"/>
      <c r="CQ956" s="110"/>
      <c r="CR956" s="110"/>
      <c r="CS956" s="110"/>
      <c r="CT956" s="110"/>
      <c r="CU956" s="110"/>
      <c r="CV956" s="110"/>
      <c r="CW956" s="110"/>
    </row>
    <row r="957" spans="1:101" x14ac:dyDescent="0.25">
      <c r="A957" s="110"/>
      <c r="B957" s="110"/>
      <c r="C957" s="110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10"/>
      <c r="AE957" s="110"/>
      <c r="AF957" s="110"/>
      <c r="AG957" s="110"/>
      <c r="AH957" s="110"/>
      <c r="AI957" s="110"/>
      <c r="AJ957" s="110"/>
      <c r="AK957" s="110"/>
      <c r="AL957" s="110"/>
      <c r="AM957" s="110"/>
      <c r="AN957" s="110"/>
      <c r="AO957" s="110"/>
      <c r="AP957" s="110"/>
      <c r="AQ957" s="110"/>
      <c r="AR957" s="110"/>
      <c r="AS957" s="110"/>
      <c r="AT957" s="110"/>
      <c r="AU957" s="110"/>
      <c r="AV957" s="110"/>
      <c r="AW957" s="110"/>
      <c r="AX957" s="110"/>
      <c r="AY957" s="110"/>
      <c r="AZ957" s="110"/>
      <c r="BA957" s="110"/>
      <c r="BB957" s="110"/>
      <c r="BC957" s="110"/>
      <c r="BD957" s="110"/>
      <c r="BE957" s="110"/>
      <c r="BF957" s="110"/>
      <c r="BG957" s="110"/>
      <c r="BH957" s="110"/>
      <c r="BI957" s="110"/>
      <c r="BJ957" s="110"/>
      <c r="BK957" s="110"/>
      <c r="BL957" s="110"/>
      <c r="BM957" s="110"/>
      <c r="BN957" s="110"/>
      <c r="BO957" s="110"/>
      <c r="BP957" s="110"/>
      <c r="BQ957" s="110"/>
      <c r="BR957" s="110"/>
      <c r="BS957" s="110"/>
      <c r="BT957" s="110"/>
      <c r="BU957" s="110"/>
      <c r="BV957" s="110"/>
      <c r="BW957" s="110"/>
      <c r="BX957" s="110"/>
      <c r="BY957" s="110"/>
      <c r="BZ957" s="110"/>
      <c r="CA957" s="110"/>
      <c r="CB957" s="110"/>
      <c r="CC957" s="110"/>
      <c r="CD957" s="110"/>
      <c r="CE957" s="110"/>
      <c r="CF957" s="110"/>
      <c r="CG957" s="110"/>
      <c r="CH957" s="110"/>
      <c r="CI957" s="110"/>
      <c r="CJ957" s="110"/>
      <c r="CK957" s="110"/>
      <c r="CL957" s="110"/>
      <c r="CM957" s="110"/>
      <c r="CN957" s="110"/>
      <c r="CO957" s="110"/>
      <c r="CP957" s="110"/>
      <c r="CQ957" s="110"/>
      <c r="CR957" s="110"/>
      <c r="CS957" s="110"/>
      <c r="CT957" s="110"/>
      <c r="CU957" s="110"/>
      <c r="CV957" s="110"/>
      <c r="CW957" s="110"/>
    </row>
    <row r="958" spans="1:101" x14ac:dyDescent="0.25">
      <c r="A958" s="110"/>
      <c r="B958" s="110"/>
      <c r="C958" s="110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  <c r="AA958" s="110"/>
      <c r="AB958" s="110"/>
      <c r="AC958" s="110"/>
      <c r="AD958" s="110"/>
      <c r="AE958" s="110"/>
      <c r="AF958" s="110"/>
      <c r="AG958" s="110"/>
      <c r="AH958" s="110"/>
      <c r="AI958" s="110"/>
      <c r="AJ958" s="110"/>
      <c r="AK958" s="110"/>
      <c r="AL958" s="110"/>
      <c r="AM958" s="110"/>
      <c r="AN958" s="110"/>
      <c r="AO958" s="110"/>
      <c r="AP958" s="110"/>
      <c r="AQ958" s="110"/>
      <c r="AR958" s="110"/>
      <c r="AS958" s="110"/>
      <c r="AT958" s="110"/>
      <c r="AU958" s="110"/>
      <c r="AV958" s="110"/>
      <c r="AW958" s="110"/>
      <c r="AX958" s="110"/>
      <c r="AY958" s="110"/>
      <c r="AZ958" s="110"/>
      <c r="BA958" s="110"/>
      <c r="BB958" s="110"/>
      <c r="BC958" s="110"/>
      <c r="BD958" s="110"/>
      <c r="BE958" s="110"/>
      <c r="BF958" s="110"/>
      <c r="BG958" s="110"/>
      <c r="BH958" s="110"/>
      <c r="BI958" s="110"/>
      <c r="BJ958" s="110"/>
      <c r="BK958" s="110"/>
      <c r="BL958" s="110"/>
      <c r="BM958" s="110"/>
      <c r="BN958" s="110"/>
      <c r="BO958" s="110"/>
      <c r="BP958" s="110"/>
      <c r="BQ958" s="110"/>
      <c r="BR958" s="110"/>
      <c r="BS958" s="110"/>
      <c r="BT958" s="110"/>
      <c r="BU958" s="110"/>
      <c r="BV958" s="110"/>
      <c r="BW958" s="110"/>
      <c r="BX958" s="110"/>
      <c r="BY958" s="110"/>
      <c r="BZ958" s="110"/>
      <c r="CA958" s="110"/>
      <c r="CB958" s="110"/>
      <c r="CC958" s="110"/>
      <c r="CD958" s="110"/>
      <c r="CE958" s="110"/>
      <c r="CF958" s="110"/>
      <c r="CG958" s="110"/>
      <c r="CH958" s="110"/>
      <c r="CI958" s="110"/>
      <c r="CJ958" s="110"/>
      <c r="CK958" s="110"/>
      <c r="CL958" s="110"/>
      <c r="CM958" s="110"/>
      <c r="CN958" s="110"/>
      <c r="CO958" s="110"/>
      <c r="CP958" s="110"/>
      <c r="CQ958" s="110"/>
      <c r="CR958" s="110"/>
      <c r="CS958" s="110"/>
      <c r="CT958" s="110"/>
      <c r="CU958" s="110"/>
      <c r="CV958" s="110"/>
      <c r="CW958" s="110"/>
    </row>
    <row r="959" spans="1:101" x14ac:dyDescent="0.25">
      <c r="A959" s="110"/>
      <c r="B959" s="110"/>
      <c r="C959" s="110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  <c r="AA959" s="110"/>
      <c r="AB959" s="110"/>
      <c r="AC959" s="110"/>
      <c r="AD959" s="110"/>
      <c r="AE959" s="110"/>
      <c r="AF959" s="110"/>
      <c r="AG959" s="110"/>
      <c r="AH959" s="110"/>
      <c r="AI959" s="110"/>
      <c r="AJ959" s="110"/>
      <c r="AK959" s="110"/>
      <c r="AL959" s="110"/>
      <c r="AM959" s="110"/>
      <c r="AN959" s="110"/>
      <c r="AO959" s="110"/>
      <c r="AP959" s="110"/>
      <c r="AQ959" s="110"/>
      <c r="AR959" s="110"/>
      <c r="AS959" s="110"/>
      <c r="AT959" s="110"/>
      <c r="AU959" s="110"/>
      <c r="AV959" s="110"/>
      <c r="AW959" s="110"/>
      <c r="AX959" s="110"/>
      <c r="AY959" s="110"/>
      <c r="AZ959" s="110"/>
      <c r="BA959" s="110"/>
      <c r="BB959" s="110"/>
      <c r="BC959" s="110"/>
      <c r="BD959" s="110"/>
      <c r="BE959" s="110"/>
      <c r="BF959" s="110"/>
      <c r="BG959" s="110"/>
      <c r="BH959" s="110"/>
      <c r="BI959" s="110"/>
      <c r="BJ959" s="110"/>
      <c r="BK959" s="110"/>
      <c r="BL959" s="110"/>
      <c r="BM959" s="110"/>
      <c r="BN959" s="110"/>
      <c r="BO959" s="110"/>
      <c r="BP959" s="110"/>
      <c r="BQ959" s="110"/>
      <c r="BR959" s="110"/>
      <c r="BS959" s="110"/>
      <c r="BT959" s="110"/>
      <c r="BU959" s="110"/>
      <c r="BV959" s="110"/>
      <c r="BW959" s="110"/>
      <c r="BX959" s="110"/>
      <c r="BY959" s="110"/>
      <c r="BZ959" s="110"/>
      <c r="CA959" s="110"/>
      <c r="CB959" s="110"/>
      <c r="CC959" s="110"/>
      <c r="CD959" s="110"/>
      <c r="CE959" s="110"/>
      <c r="CF959" s="110"/>
      <c r="CG959" s="110"/>
      <c r="CH959" s="110"/>
      <c r="CI959" s="110"/>
      <c r="CJ959" s="110"/>
      <c r="CK959" s="110"/>
      <c r="CL959" s="110"/>
      <c r="CM959" s="110"/>
      <c r="CN959" s="110"/>
      <c r="CO959" s="110"/>
      <c r="CP959" s="110"/>
      <c r="CQ959" s="110"/>
      <c r="CR959" s="110"/>
      <c r="CS959" s="110"/>
      <c r="CT959" s="110"/>
      <c r="CU959" s="110"/>
      <c r="CV959" s="110"/>
      <c r="CW959" s="110"/>
    </row>
    <row r="960" spans="1:101" x14ac:dyDescent="0.25">
      <c r="A960" s="110"/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  <c r="AA960" s="110"/>
      <c r="AB960" s="110"/>
      <c r="AC960" s="110"/>
      <c r="AD960" s="110"/>
      <c r="AE960" s="110"/>
      <c r="AF960" s="110"/>
      <c r="AG960" s="110"/>
      <c r="AH960" s="110"/>
      <c r="AI960" s="110"/>
      <c r="AJ960" s="110"/>
      <c r="AK960" s="110"/>
      <c r="AL960" s="110"/>
      <c r="AM960" s="110"/>
      <c r="AN960" s="110"/>
      <c r="AO960" s="110"/>
      <c r="AP960" s="110"/>
      <c r="AQ960" s="110"/>
      <c r="AR960" s="110"/>
      <c r="AS960" s="110"/>
      <c r="AT960" s="110"/>
      <c r="AU960" s="110"/>
      <c r="AV960" s="110"/>
      <c r="AW960" s="110"/>
      <c r="AX960" s="110"/>
      <c r="AY960" s="110"/>
      <c r="AZ960" s="110"/>
      <c r="BA960" s="110"/>
      <c r="BB960" s="110"/>
      <c r="BC960" s="110"/>
      <c r="BD960" s="110"/>
      <c r="BE960" s="110"/>
      <c r="BF960" s="110"/>
      <c r="BG960" s="110"/>
      <c r="BH960" s="110"/>
      <c r="BI960" s="110"/>
      <c r="BJ960" s="110"/>
      <c r="BK960" s="110"/>
      <c r="BL960" s="110"/>
      <c r="BM960" s="110"/>
      <c r="BN960" s="110"/>
      <c r="BO960" s="110"/>
      <c r="BP960" s="110"/>
      <c r="BQ960" s="110"/>
      <c r="BR960" s="110"/>
      <c r="BS960" s="110"/>
      <c r="BT960" s="110"/>
      <c r="BU960" s="110"/>
      <c r="BV960" s="110"/>
      <c r="BW960" s="110"/>
      <c r="BX960" s="110"/>
      <c r="BY960" s="110"/>
      <c r="BZ960" s="110"/>
      <c r="CA960" s="110"/>
      <c r="CB960" s="110"/>
      <c r="CC960" s="110"/>
      <c r="CD960" s="110"/>
      <c r="CE960" s="110"/>
      <c r="CF960" s="110"/>
      <c r="CG960" s="110"/>
      <c r="CH960" s="110"/>
      <c r="CI960" s="110"/>
      <c r="CJ960" s="110"/>
      <c r="CK960" s="110"/>
      <c r="CL960" s="110"/>
      <c r="CM960" s="110"/>
      <c r="CN960" s="110"/>
      <c r="CO960" s="110"/>
      <c r="CP960" s="110"/>
      <c r="CQ960" s="110"/>
      <c r="CR960" s="110"/>
      <c r="CS960" s="110"/>
      <c r="CT960" s="110"/>
      <c r="CU960" s="110"/>
      <c r="CV960" s="110"/>
      <c r="CW960" s="110"/>
    </row>
    <row r="961" spans="1:101" x14ac:dyDescent="0.25">
      <c r="A961" s="110"/>
      <c r="B961" s="110"/>
      <c r="C961" s="110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  <c r="AA961" s="110"/>
      <c r="AB961" s="110"/>
      <c r="AC961" s="110"/>
      <c r="AD961" s="110"/>
      <c r="AE961" s="110"/>
      <c r="AF961" s="110"/>
      <c r="AG961" s="110"/>
      <c r="AH961" s="110"/>
      <c r="AI961" s="110"/>
      <c r="AJ961" s="110"/>
      <c r="AK961" s="110"/>
      <c r="AL961" s="110"/>
      <c r="AM961" s="110"/>
      <c r="AN961" s="110"/>
      <c r="AO961" s="110"/>
      <c r="AP961" s="110"/>
      <c r="AQ961" s="110"/>
      <c r="AR961" s="110"/>
      <c r="AS961" s="110"/>
      <c r="AT961" s="110"/>
      <c r="AU961" s="110"/>
      <c r="AV961" s="110"/>
      <c r="AW961" s="110"/>
      <c r="AX961" s="110"/>
      <c r="AY961" s="110"/>
      <c r="AZ961" s="110"/>
      <c r="BA961" s="110"/>
      <c r="BB961" s="110"/>
      <c r="BC961" s="110"/>
      <c r="BD961" s="110"/>
      <c r="BE961" s="110"/>
      <c r="BF961" s="110"/>
      <c r="BG961" s="110"/>
      <c r="BH961" s="110"/>
      <c r="BI961" s="110"/>
      <c r="BJ961" s="110"/>
      <c r="BK961" s="110"/>
      <c r="BL961" s="110"/>
      <c r="BM961" s="110"/>
      <c r="BN961" s="110"/>
      <c r="BO961" s="110"/>
      <c r="BP961" s="110"/>
      <c r="BQ961" s="110"/>
      <c r="BR961" s="110"/>
      <c r="BS961" s="110"/>
      <c r="BT961" s="110"/>
      <c r="BU961" s="110"/>
      <c r="BV961" s="110"/>
      <c r="BW961" s="110"/>
      <c r="BX961" s="110"/>
      <c r="BY961" s="110"/>
      <c r="BZ961" s="110"/>
      <c r="CA961" s="110"/>
      <c r="CB961" s="110"/>
      <c r="CC961" s="110"/>
      <c r="CD961" s="110"/>
      <c r="CE961" s="110"/>
      <c r="CF961" s="110"/>
      <c r="CG961" s="110"/>
      <c r="CH961" s="110"/>
      <c r="CI961" s="110"/>
      <c r="CJ961" s="110"/>
      <c r="CK961" s="110"/>
      <c r="CL961" s="110"/>
      <c r="CM961" s="110"/>
      <c r="CN961" s="110"/>
      <c r="CO961" s="110"/>
      <c r="CP961" s="110"/>
      <c r="CQ961" s="110"/>
      <c r="CR961" s="110"/>
      <c r="CS961" s="110"/>
      <c r="CT961" s="110"/>
      <c r="CU961" s="110"/>
      <c r="CV961" s="110"/>
      <c r="CW961" s="110"/>
    </row>
    <row r="962" spans="1:101" x14ac:dyDescent="0.25">
      <c r="A962" s="110"/>
      <c r="B962" s="110"/>
      <c r="C962" s="110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  <c r="AA962" s="110"/>
      <c r="AB962" s="110"/>
      <c r="AC962" s="110"/>
      <c r="AD962" s="110"/>
      <c r="AE962" s="110"/>
      <c r="AF962" s="110"/>
      <c r="AG962" s="110"/>
      <c r="AH962" s="110"/>
      <c r="AI962" s="110"/>
      <c r="AJ962" s="110"/>
      <c r="AK962" s="110"/>
      <c r="AL962" s="110"/>
      <c r="AM962" s="110"/>
      <c r="AN962" s="110"/>
      <c r="AO962" s="110"/>
      <c r="AP962" s="110"/>
      <c r="AQ962" s="110"/>
      <c r="AR962" s="110"/>
      <c r="AS962" s="110"/>
      <c r="AT962" s="110"/>
      <c r="AU962" s="110"/>
      <c r="AV962" s="110"/>
      <c r="AW962" s="110"/>
      <c r="AX962" s="110"/>
      <c r="AY962" s="110"/>
      <c r="AZ962" s="110"/>
      <c r="BA962" s="110"/>
      <c r="BB962" s="110"/>
      <c r="BC962" s="110"/>
      <c r="BD962" s="110"/>
      <c r="BE962" s="110"/>
      <c r="BF962" s="110"/>
      <c r="BG962" s="110"/>
      <c r="BH962" s="110"/>
      <c r="BI962" s="110"/>
      <c r="BJ962" s="110"/>
      <c r="BK962" s="110"/>
      <c r="BL962" s="110"/>
      <c r="BM962" s="110"/>
      <c r="BN962" s="110"/>
      <c r="BO962" s="110"/>
      <c r="BP962" s="110"/>
      <c r="BQ962" s="110"/>
      <c r="BR962" s="110"/>
      <c r="BS962" s="110"/>
      <c r="BT962" s="110"/>
      <c r="BU962" s="110"/>
      <c r="BV962" s="110"/>
      <c r="BW962" s="110"/>
      <c r="BX962" s="110"/>
      <c r="BY962" s="110"/>
      <c r="BZ962" s="110"/>
      <c r="CA962" s="110"/>
      <c r="CB962" s="110"/>
      <c r="CC962" s="110"/>
      <c r="CD962" s="110"/>
      <c r="CE962" s="110"/>
      <c r="CF962" s="110"/>
      <c r="CG962" s="110"/>
      <c r="CH962" s="110"/>
      <c r="CI962" s="110"/>
      <c r="CJ962" s="110"/>
      <c r="CK962" s="110"/>
      <c r="CL962" s="110"/>
      <c r="CM962" s="110"/>
      <c r="CN962" s="110"/>
      <c r="CO962" s="110"/>
      <c r="CP962" s="110"/>
      <c r="CQ962" s="110"/>
      <c r="CR962" s="110"/>
      <c r="CS962" s="110"/>
      <c r="CT962" s="110"/>
      <c r="CU962" s="110"/>
      <c r="CV962" s="110"/>
      <c r="CW962" s="110"/>
    </row>
    <row r="963" spans="1:101" x14ac:dyDescent="0.25">
      <c r="A963" s="110"/>
      <c r="B963" s="110"/>
      <c r="C963" s="110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  <c r="AA963" s="110"/>
      <c r="AB963" s="110"/>
      <c r="AC963" s="110"/>
      <c r="AD963" s="110"/>
      <c r="AE963" s="110"/>
      <c r="AF963" s="110"/>
      <c r="AG963" s="110"/>
      <c r="AH963" s="110"/>
      <c r="AI963" s="110"/>
      <c r="AJ963" s="110"/>
      <c r="AK963" s="110"/>
      <c r="AL963" s="110"/>
      <c r="AM963" s="110"/>
      <c r="AN963" s="110"/>
      <c r="AO963" s="110"/>
      <c r="AP963" s="110"/>
      <c r="AQ963" s="110"/>
      <c r="AR963" s="110"/>
      <c r="AS963" s="110"/>
      <c r="AT963" s="110"/>
      <c r="AU963" s="110"/>
      <c r="AV963" s="110"/>
      <c r="AW963" s="110"/>
      <c r="AX963" s="110"/>
      <c r="AY963" s="110"/>
      <c r="AZ963" s="110"/>
      <c r="BA963" s="110"/>
      <c r="BB963" s="110"/>
      <c r="BC963" s="110"/>
      <c r="BD963" s="110"/>
      <c r="BE963" s="110"/>
      <c r="BF963" s="110"/>
      <c r="BG963" s="110"/>
      <c r="BH963" s="110"/>
      <c r="BI963" s="110"/>
      <c r="BJ963" s="110"/>
      <c r="BK963" s="110"/>
      <c r="BL963" s="110"/>
      <c r="BM963" s="110"/>
      <c r="BN963" s="110"/>
      <c r="BO963" s="110"/>
      <c r="BP963" s="110"/>
      <c r="BQ963" s="110"/>
      <c r="BR963" s="110"/>
      <c r="BS963" s="110"/>
      <c r="BT963" s="110"/>
      <c r="BU963" s="110"/>
      <c r="BV963" s="110"/>
      <c r="BW963" s="110"/>
      <c r="BX963" s="110"/>
      <c r="BY963" s="110"/>
      <c r="BZ963" s="110"/>
      <c r="CA963" s="110"/>
      <c r="CB963" s="110"/>
      <c r="CC963" s="110"/>
      <c r="CD963" s="110"/>
      <c r="CE963" s="110"/>
      <c r="CF963" s="110"/>
      <c r="CG963" s="110"/>
      <c r="CH963" s="110"/>
      <c r="CI963" s="110"/>
      <c r="CJ963" s="110"/>
      <c r="CK963" s="110"/>
      <c r="CL963" s="110"/>
      <c r="CM963" s="110"/>
      <c r="CN963" s="110"/>
      <c r="CO963" s="110"/>
      <c r="CP963" s="110"/>
      <c r="CQ963" s="110"/>
      <c r="CR963" s="110"/>
      <c r="CS963" s="110"/>
      <c r="CT963" s="110"/>
      <c r="CU963" s="110"/>
      <c r="CV963" s="110"/>
      <c r="CW963" s="110"/>
    </row>
    <row r="964" spans="1:101" x14ac:dyDescent="0.25">
      <c r="A964" s="110"/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  <c r="AA964" s="110"/>
      <c r="AB964" s="110"/>
      <c r="AC964" s="110"/>
      <c r="AD964" s="110"/>
      <c r="AE964" s="110"/>
      <c r="AF964" s="110"/>
      <c r="AG964" s="110"/>
      <c r="AH964" s="110"/>
      <c r="AI964" s="110"/>
      <c r="AJ964" s="110"/>
      <c r="AK964" s="110"/>
      <c r="AL964" s="110"/>
      <c r="AM964" s="110"/>
      <c r="AN964" s="110"/>
      <c r="AO964" s="110"/>
      <c r="AP964" s="110"/>
      <c r="AQ964" s="110"/>
      <c r="AR964" s="110"/>
      <c r="AS964" s="110"/>
      <c r="AT964" s="110"/>
      <c r="AU964" s="110"/>
      <c r="AV964" s="110"/>
      <c r="AW964" s="110"/>
      <c r="AX964" s="110"/>
      <c r="AY964" s="110"/>
      <c r="AZ964" s="110"/>
      <c r="BA964" s="110"/>
      <c r="BB964" s="110"/>
      <c r="BC964" s="110"/>
      <c r="BD964" s="110"/>
      <c r="BE964" s="110"/>
      <c r="BF964" s="110"/>
      <c r="BG964" s="110"/>
      <c r="BH964" s="110"/>
      <c r="BI964" s="110"/>
      <c r="BJ964" s="110"/>
      <c r="BK964" s="110"/>
      <c r="BL964" s="110"/>
      <c r="BM964" s="110"/>
      <c r="BN964" s="110"/>
      <c r="BO964" s="110"/>
      <c r="BP964" s="110"/>
      <c r="BQ964" s="110"/>
      <c r="BR964" s="110"/>
      <c r="BS964" s="110"/>
      <c r="BT964" s="110"/>
      <c r="BU964" s="110"/>
      <c r="BV964" s="110"/>
      <c r="BW964" s="110"/>
      <c r="BX964" s="110"/>
      <c r="BY964" s="110"/>
      <c r="BZ964" s="110"/>
      <c r="CA964" s="110"/>
      <c r="CB964" s="110"/>
      <c r="CC964" s="110"/>
      <c r="CD964" s="110"/>
      <c r="CE964" s="110"/>
      <c r="CF964" s="110"/>
      <c r="CG964" s="110"/>
      <c r="CH964" s="110"/>
      <c r="CI964" s="110"/>
      <c r="CJ964" s="110"/>
      <c r="CK964" s="110"/>
      <c r="CL964" s="110"/>
      <c r="CM964" s="110"/>
      <c r="CN964" s="110"/>
      <c r="CO964" s="110"/>
      <c r="CP964" s="110"/>
      <c r="CQ964" s="110"/>
      <c r="CR964" s="110"/>
      <c r="CS964" s="110"/>
      <c r="CT964" s="110"/>
      <c r="CU964" s="110"/>
      <c r="CV964" s="110"/>
      <c r="CW964" s="110"/>
    </row>
    <row r="965" spans="1:101" x14ac:dyDescent="0.25">
      <c r="A965" s="110"/>
      <c r="B965" s="110"/>
      <c r="C965" s="110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  <c r="AA965" s="110"/>
      <c r="AB965" s="110"/>
      <c r="AC965" s="110"/>
      <c r="AD965" s="110"/>
      <c r="AE965" s="110"/>
      <c r="AF965" s="110"/>
      <c r="AG965" s="110"/>
      <c r="AH965" s="110"/>
      <c r="AI965" s="110"/>
      <c r="AJ965" s="110"/>
      <c r="AK965" s="110"/>
      <c r="AL965" s="110"/>
      <c r="AM965" s="110"/>
      <c r="AN965" s="110"/>
      <c r="AO965" s="110"/>
      <c r="AP965" s="110"/>
      <c r="AQ965" s="110"/>
      <c r="AR965" s="110"/>
      <c r="AS965" s="110"/>
      <c r="AT965" s="110"/>
      <c r="AU965" s="110"/>
      <c r="AV965" s="110"/>
      <c r="AW965" s="110"/>
      <c r="AX965" s="110"/>
      <c r="AY965" s="110"/>
      <c r="AZ965" s="110"/>
      <c r="BA965" s="110"/>
      <c r="BB965" s="110"/>
      <c r="BC965" s="110"/>
      <c r="BD965" s="110"/>
      <c r="BE965" s="110"/>
      <c r="BF965" s="110"/>
      <c r="BG965" s="110"/>
      <c r="BH965" s="110"/>
      <c r="BI965" s="110"/>
      <c r="BJ965" s="110"/>
      <c r="BK965" s="110"/>
      <c r="BL965" s="110"/>
      <c r="BM965" s="110"/>
      <c r="BN965" s="110"/>
      <c r="BO965" s="110"/>
      <c r="BP965" s="110"/>
      <c r="BQ965" s="110"/>
      <c r="BR965" s="110"/>
      <c r="BS965" s="110"/>
      <c r="BT965" s="110"/>
      <c r="BU965" s="110"/>
      <c r="BV965" s="110"/>
      <c r="BW965" s="110"/>
      <c r="BX965" s="110"/>
      <c r="BY965" s="110"/>
      <c r="BZ965" s="110"/>
      <c r="CA965" s="110"/>
      <c r="CB965" s="110"/>
      <c r="CC965" s="110"/>
      <c r="CD965" s="110"/>
      <c r="CE965" s="110"/>
      <c r="CF965" s="110"/>
      <c r="CG965" s="110"/>
      <c r="CH965" s="110"/>
      <c r="CI965" s="110"/>
      <c r="CJ965" s="110"/>
      <c r="CK965" s="110"/>
      <c r="CL965" s="110"/>
      <c r="CM965" s="110"/>
      <c r="CN965" s="110"/>
      <c r="CO965" s="110"/>
      <c r="CP965" s="110"/>
      <c r="CQ965" s="110"/>
      <c r="CR965" s="110"/>
      <c r="CS965" s="110"/>
      <c r="CT965" s="110"/>
      <c r="CU965" s="110"/>
      <c r="CV965" s="110"/>
      <c r="CW965" s="110"/>
    </row>
    <row r="966" spans="1:101" x14ac:dyDescent="0.25">
      <c r="A966" s="110"/>
      <c r="B966" s="110"/>
      <c r="C966" s="110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  <c r="AA966" s="110"/>
      <c r="AB966" s="110"/>
      <c r="AC966" s="110"/>
      <c r="AD966" s="110"/>
      <c r="AE966" s="110"/>
      <c r="AF966" s="110"/>
      <c r="AG966" s="110"/>
      <c r="AH966" s="110"/>
      <c r="AI966" s="110"/>
      <c r="AJ966" s="110"/>
      <c r="AK966" s="110"/>
      <c r="AL966" s="110"/>
      <c r="AM966" s="110"/>
      <c r="AN966" s="110"/>
      <c r="AO966" s="110"/>
      <c r="AP966" s="110"/>
      <c r="AQ966" s="110"/>
      <c r="AR966" s="110"/>
      <c r="AS966" s="110"/>
      <c r="AT966" s="110"/>
      <c r="AU966" s="110"/>
      <c r="AV966" s="110"/>
      <c r="AW966" s="110"/>
      <c r="AX966" s="110"/>
      <c r="AY966" s="110"/>
      <c r="AZ966" s="110"/>
      <c r="BA966" s="110"/>
      <c r="BB966" s="110"/>
      <c r="BC966" s="110"/>
      <c r="BD966" s="110"/>
      <c r="BE966" s="110"/>
      <c r="BF966" s="110"/>
      <c r="BG966" s="110"/>
      <c r="BH966" s="110"/>
      <c r="BI966" s="110"/>
      <c r="BJ966" s="110"/>
      <c r="BK966" s="110"/>
      <c r="BL966" s="110"/>
      <c r="BM966" s="110"/>
      <c r="BN966" s="110"/>
      <c r="BO966" s="110"/>
      <c r="BP966" s="110"/>
      <c r="BQ966" s="110"/>
      <c r="BR966" s="110"/>
      <c r="BS966" s="110"/>
      <c r="BT966" s="110"/>
      <c r="BU966" s="110"/>
      <c r="BV966" s="110"/>
      <c r="BW966" s="110"/>
      <c r="BX966" s="110"/>
      <c r="BY966" s="110"/>
      <c r="BZ966" s="110"/>
      <c r="CA966" s="110"/>
      <c r="CB966" s="110"/>
      <c r="CC966" s="110"/>
      <c r="CD966" s="110"/>
      <c r="CE966" s="110"/>
      <c r="CF966" s="110"/>
      <c r="CG966" s="110"/>
      <c r="CH966" s="110"/>
      <c r="CI966" s="110"/>
      <c r="CJ966" s="110"/>
      <c r="CK966" s="110"/>
      <c r="CL966" s="110"/>
      <c r="CM966" s="110"/>
      <c r="CN966" s="110"/>
      <c r="CO966" s="110"/>
      <c r="CP966" s="110"/>
      <c r="CQ966" s="110"/>
      <c r="CR966" s="110"/>
      <c r="CS966" s="110"/>
      <c r="CT966" s="110"/>
      <c r="CU966" s="110"/>
      <c r="CV966" s="110"/>
      <c r="CW966" s="110"/>
    </row>
    <row r="967" spans="1:101" x14ac:dyDescent="0.25">
      <c r="A967" s="110"/>
      <c r="B967" s="110"/>
      <c r="C967" s="110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  <c r="AA967" s="110"/>
      <c r="AB967" s="110"/>
      <c r="AC967" s="110"/>
      <c r="AD967" s="110"/>
      <c r="AE967" s="110"/>
      <c r="AF967" s="110"/>
      <c r="AG967" s="110"/>
      <c r="AH967" s="110"/>
      <c r="AI967" s="110"/>
      <c r="AJ967" s="110"/>
      <c r="AK967" s="110"/>
      <c r="AL967" s="110"/>
      <c r="AM967" s="110"/>
      <c r="AN967" s="110"/>
      <c r="AO967" s="110"/>
      <c r="AP967" s="110"/>
      <c r="AQ967" s="110"/>
      <c r="AR967" s="110"/>
      <c r="AS967" s="110"/>
      <c r="AT967" s="110"/>
      <c r="AU967" s="110"/>
      <c r="AV967" s="110"/>
      <c r="AW967" s="110"/>
      <c r="AX967" s="110"/>
      <c r="AY967" s="110"/>
      <c r="AZ967" s="110"/>
      <c r="BA967" s="110"/>
      <c r="BB967" s="110"/>
      <c r="BC967" s="110"/>
      <c r="BD967" s="110"/>
      <c r="BE967" s="110"/>
      <c r="BF967" s="110"/>
      <c r="BG967" s="110"/>
      <c r="BH967" s="110"/>
      <c r="BI967" s="110"/>
      <c r="BJ967" s="110"/>
      <c r="BK967" s="110"/>
      <c r="BL967" s="110"/>
      <c r="BM967" s="110"/>
      <c r="BN967" s="110"/>
      <c r="BO967" s="110"/>
      <c r="BP967" s="110"/>
      <c r="BQ967" s="110"/>
      <c r="BR967" s="110"/>
      <c r="BS967" s="110"/>
      <c r="BT967" s="110"/>
      <c r="BU967" s="110"/>
      <c r="BV967" s="110"/>
      <c r="BW967" s="110"/>
      <c r="BX967" s="110"/>
      <c r="BY967" s="110"/>
      <c r="BZ967" s="110"/>
      <c r="CA967" s="110"/>
      <c r="CB967" s="110"/>
      <c r="CC967" s="110"/>
      <c r="CD967" s="110"/>
      <c r="CE967" s="110"/>
      <c r="CF967" s="110"/>
      <c r="CG967" s="110"/>
      <c r="CH967" s="110"/>
      <c r="CI967" s="110"/>
      <c r="CJ967" s="110"/>
      <c r="CK967" s="110"/>
      <c r="CL967" s="110"/>
      <c r="CM967" s="110"/>
      <c r="CN967" s="110"/>
      <c r="CO967" s="110"/>
      <c r="CP967" s="110"/>
      <c r="CQ967" s="110"/>
      <c r="CR967" s="110"/>
      <c r="CS967" s="110"/>
      <c r="CT967" s="110"/>
      <c r="CU967" s="110"/>
      <c r="CV967" s="110"/>
      <c r="CW967" s="110"/>
    </row>
    <row r="968" spans="1:101" x14ac:dyDescent="0.25">
      <c r="A968" s="110"/>
      <c r="B968" s="110"/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  <c r="AA968" s="110"/>
      <c r="AB968" s="110"/>
      <c r="AC968" s="110"/>
      <c r="AD968" s="110"/>
      <c r="AE968" s="110"/>
      <c r="AF968" s="110"/>
      <c r="AG968" s="110"/>
      <c r="AH968" s="110"/>
      <c r="AI968" s="110"/>
      <c r="AJ968" s="110"/>
      <c r="AK968" s="110"/>
      <c r="AL968" s="110"/>
      <c r="AM968" s="110"/>
      <c r="AN968" s="110"/>
      <c r="AO968" s="110"/>
      <c r="AP968" s="110"/>
      <c r="AQ968" s="110"/>
      <c r="AR968" s="110"/>
      <c r="AS968" s="110"/>
      <c r="AT968" s="110"/>
      <c r="AU968" s="110"/>
      <c r="AV968" s="110"/>
      <c r="AW968" s="110"/>
      <c r="AX968" s="110"/>
      <c r="AY968" s="110"/>
      <c r="AZ968" s="110"/>
      <c r="BA968" s="110"/>
      <c r="BB968" s="110"/>
      <c r="BC968" s="110"/>
      <c r="BD968" s="110"/>
      <c r="BE968" s="110"/>
      <c r="BF968" s="110"/>
      <c r="BG968" s="110"/>
      <c r="BH968" s="110"/>
      <c r="BI968" s="110"/>
      <c r="BJ968" s="110"/>
      <c r="BK968" s="110"/>
      <c r="BL968" s="110"/>
      <c r="BM968" s="110"/>
      <c r="BN968" s="110"/>
      <c r="BO968" s="110"/>
      <c r="BP968" s="110"/>
      <c r="BQ968" s="110"/>
      <c r="BR968" s="110"/>
      <c r="BS968" s="110"/>
      <c r="BT968" s="110"/>
      <c r="BU968" s="110"/>
      <c r="BV968" s="110"/>
      <c r="BW968" s="110"/>
      <c r="BX968" s="110"/>
      <c r="BY968" s="110"/>
      <c r="BZ968" s="110"/>
      <c r="CA968" s="110"/>
      <c r="CB968" s="110"/>
      <c r="CC968" s="110"/>
      <c r="CD968" s="110"/>
      <c r="CE968" s="110"/>
      <c r="CF968" s="110"/>
      <c r="CG968" s="110"/>
      <c r="CH968" s="110"/>
      <c r="CI968" s="110"/>
      <c r="CJ968" s="110"/>
      <c r="CK968" s="110"/>
      <c r="CL968" s="110"/>
      <c r="CM968" s="110"/>
      <c r="CN968" s="110"/>
      <c r="CO968" s="110"/>
      <c r="CP968" s="110"/>
      <c r="CQ968" s="110"/>
      <c r="CR968" s="110"/>
      <c r="CS968" s="110"/>
      <c r="CT968" s="110"/>
      <c r="CU968" s="110"/>
      <c r="CV968" s="110"/>
      <c r="CW968" s="110"/>
    </row>
    <row r="969" spans="1:101" x14ac:dyDescent="0.25">
      <c r="A969" s="110"/>
      <c r="B969" s="110"/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  <c r="AA969" s="110"/>
      <c r="AB969" s="110"/>
      <c r="AC969" s="110"/>
      <c r="AD969" s="110"/>
      <c r="AE969" s="110"/>
      <c r="AF969" s="110"/>
      <c r="AG969" s="110"/>
      <c r="AH969" s="110"/>
      <c r="AI969" s="110"/>
      <c r="AJ969" s="110"/>
      <c r="AK969" s="110"/>
      <c r="AL969" s="110"/>
      <c r="AM969" s="110"/>
      <c r="AN969" s="110"/>
      <c r="AO969" s="110"/>
      <c r="AP969" s="110"/>
      <c r="AQ969" s="110"/>
      <c r="AR969" s="110"/>
      <c r="AS969" s="110"/>
      <c r="AT969" s="110"/>
      <c r="AU969" s="110"/>
      <c r="AV969" s="110"/>
      <c r="AW969" s="110"/>
      <c r="AX969" s="110"/>
      <c r="AY969" s="110"/>
      <c r="AZ969" s="110"/>
      <c r="BA969" s="110"/>
      <c r="BB969" s="110"/>
      <c r="BC969" s="110"/>
      <c r="BD969" s="110"/>
      <c r="BE969" s="110"/>
      <c r="BF969" s="110"/>
      <c r="BG969" s="110"/>
      <c r="BH969" s="110"/>
      <c r="BI969" s="110"/>
      <c r="BJ969" s="110"/>
      <c r="BK969" s="110"/>
      <c r="BL969" s="110"/>
      <c r="BM969" s="110"/>
      <c r="BN969" s="110"/>
      <c r="BO969" s="110"/>
      <c r="BP969" s="110"/>
      <c r="BQ969" s="110"/>
      <c r="BR969" s="110"/>
      <c r="BS969" s="110"/>
      <c r="BT969" s="110"/>
      <c r="BU969" s="110"/>
      <c r="BV969" s="110"/>
      <c r="BW969" s="110"/>
      <c r="BX969" s="110"/>
      <c r="BY969" s="110"/>
      <c r="BZ969" s="110"/>
      <c r="CA969" s="110"/>
      <c r="CB969" s="110"/>
      <c r="CC969" s="110"/>
      <c r="CD969" s="110"/>
      <c r="CE969" s="110"/>
      <c r="CF969" s="110"/>
      <c r="CG969" s="110"/>
      <c r="CH969" s="110"/>
      <c r="CI969" s="110"/>
      <c r="CJ969" s="110"/>
      <c r="CK969" s="110"/>
      <c r="CL969" s="110"/>
      <c r="CM969" s="110"/>
      <c r="CN969" s="110"/>
      <c r="CO969" s="110"/>
      <c r="CP969" s="110"/>
      <c r="CQ969" s="110"/>
      <c r="CR969" s="110"/>
      <c r="CS969" s="110"/>
      <c r="CT969" s="110"/>
      <c r="CU969" s="110"/>
      <c r="CV969" s="110"/>
      <c r="CW969" s="110"/>
    </row>
    <row r="970" spans="1:101" x14ac:dyDescent="0.25">
      <c r="A970" s="110"/>
      <c r="B970" s="110"/>
      <c r="C970" s="110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  <c r="AA970" s="110"/>
      <c r="AB970" s="110"/>
      <c r="AC970" s="110"/>
      <c r="AD970" s="110"/>
      <c r="AE970" s="110"/>
      <c r="AF970" s="110"/>
      <c r="AG970" s="110"/>
      <c r="AH970" s="110"/>
      <c r="AI970" s="110"/>
      <c r="AJ970" s="110"/>
      <c r="AK970" s="110"/>
      <c r="AL970" s="110"/>
      <c r="AM970" s="110"/>
      <c r="AN970" s="110"/>
      <c r="AO970" s="110"/>
      <c r="AP970" s="110"/>
      <c r="AQ970" s="110"/>
      <c r="AR970" s="110"/>
      <c r="AS970" s="110"/>
      <c r="AT970" s="110"/>
      <c r="AU970" s="110"/>
      <c r="AV970" s="110"/>
      <c r="AW970" s="110"/>
      <c r="AX970" s="110"/>
      <c r="AY970" s="110"/>
      <c r="AZ970" s="110"/>
      <c r="BA970" s="110"/>
      <c r="BB970" s="110"/>
      <c r="BC970" s="110"/>
      <c r="BD970" s="110"/>
      <c r="BE970" s="110"/>
      <c r="BF970" s="110"/>
      <c r="BG970" s="110"/>
      <c r="BH970" s="110"/>
      <c r="BI970" s="110"/>
      <c r="BJ970" s="110"/>
      <c r="BK970" s="110"/>
      <c r="BL970" s="110"/>
      <c r="BM970" s="110"/>
      <c r="BN970" s="110"/>
      <c r="BO970" s="110"/>
      <c r="BP970" s="110"/>
      <c r="BQ970" s="110"/>
      <c r="BR970" s="110"/>
      <c r="BS970" s="110"/>
      <c r="BT970" s="110"/>
      <c r="BU970" s="110"/>
      <c r="BV970" s="110"/>
      <c r="BW970" s="110"/>
      <c r="BX970" s="110"/>
      <c r="BY970" s="110"/>
      <c r="BZ970" s="110"/>
      <c r="CA970" s="110"/>
      <c r="CB970" s="110"/>
      <c r="CC970" s="110"/>
      <c r="CD970" s="110"/>
      <c r="CE970" s="110"/>
      <c r="CF970" s="110"/>
      <c r="CG970" s="110"/>
      <c r="CH970" s="110"/>
      <c r="CI970" s="110"/>
      <c r="CJ970" s="110"/>
      <c r="CK970" s="110"/>
      <c r="CL970" s="110"/>
      <c r="CM970" s="110"/>
      <c r="CN970" s="110"/>
      <c r="CO970" s="110"/>
      <c r="CP970" s="110"/>
      <c r="CQ970" s="110"/>
      <c r="CR970" s="110"/>
      <c r="CS970" s="110"/>
      <c r="CT970" s="110"/>
      <c r="CU970" s="110"/>
      <c r="CV970" s="110"/>
      <c r="CW970" s="110"/>
    </row>
    <row r="971" spans="1:101" x14ac:dyDescent="0.25">
      <c r="A971" s="110"/>
      <c r="B971" s="110"/>
      <c r="C971" s="110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  <c r="AA971" s="110"/>
      <c r="AB971" s="110"/>
      <c r="AC971" s="110"/>
      <c r="AD971" s="110"/>
      <c r="AE971" s="110"/>
      <c r="AF971" s="110"/>
      <c r="AG971" s="110"/>
      <c r="AH971" s="110"/>
      <c r="AI971" s="110"/>
      <c r="AJ971" s="110"/>
      <c r="AK971" s="110"/>
      <c r="AL971" s="110"/>
      <c r="AM971" s="110"/>
      <c r="AN971" s="110"/>
      <c r="AO971" s="110"/>
      <c r="AP971" s="110"/>
      <c r="AQ971" s="110"/>
      <c r="AR971" s="110"/>
      <c r="AS971" s="110"/>
      <c r="AT971" s="110"/>
      <c r="AU971" s="110"/>
      <c r="AV971" s="110"/>
      <c r="AW971" s="110"/>
      <c r="AX971" s="110"/>
      <c r="AY971" s="110"/>
      <c r="AZ971" s="110"/>
      <c r="BA971" s="110"/>
      <c r="BB971" s="110"/>
      <c r="BC971" s="110"/>
      <c r="BD971" s="110"/>
      <c r="BE971" s="110"/>
      <c r="BF971" s="110"/>
      <c r="BG971" s="110"/>
      <c r="BH971" s="110"/>
      <c r="BI971" s="110"/>
      <c r="BJ971" s="110"/>
      <c r="BK971" s="110"/>
      <c r="BL971" s="110"/>
      <c r="BM971" s="110"/>
      <c r="BN971" s="110"/>
      <c r="BO971" s="110"/>
      <c r="BP971" s="110"/>
      <c r="BQ971" s="110"/>
      <c r="BR971" s="110"/>
      <c r="BS971" s="110"/>
      <c r="BT971" s="110"/>
      <c r="BU971" s="110"/>
      <c r="BV971" s="110"/>
      <c r="BW971" s="110"/>
      <c r="BX971" s="110"/>
      <c r="BY971" s="110"/>
      <c r="BZ971" s="110"/>
      <c r="CA971" s="110"/>
      <c r="CB971" s="110"/>
      <c r="CC971" s="110"/>
      <c r="CD971" s="110"/>
      <c r="CE971" s="110"/>
      <c r="CF971" s="110"/>
      <c r="CG971" s="110"/>
      <c r="CH971" s="110"/>
      <c r="CI971" s="110"/>
      <c r="CJ971" s="110"/>
      <c r="CK971" s="110"/>
      <c r="CL971" s="110"/>
      <c r="CM971" s="110"/>
      <c r="CN971" s="110"/>
      <c r="CO971" s="110"/>
      <c r="CP971" s="110"/>
      <c r="CQ971" s="110"/>
      <c r="CR971" s="110"/>
      <c r="CS971" s="110"/>
      <c r="CT971" s="110"/>
      <c r="CU971" s="110"/>
      <c r="CV971" s="110"/>
      <c r="CW971" s="110"/>
    </row>
    <row r="972" spans="1:101" x14ac:dyDescent="0.25">
      <c r="A972" s="110"/>
      <c r="B972" s="110"/>
      <c r="C972" s="110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  <c r="AA972" s="110"/>
      <c r="AB972" s="110"/>
      <c r="AC972" s="110"/>
      <c r="AD972" s="110"/>
      <c r="AE972" s="110"/>
      <c r="AF972" s="110"/>
      <c r="AG972" s="110"/>
      <c r="AH972" s="110"/>
      <c r="AI972" s="110"/>
      <c r="AJ972" s="110"/>
      <c r="AK972" s="110"/>
      <c r="AL972" s="110"/>
      <c r="AM972" s="110"/>
      <c r="AN972" s="110"/>
      <c r="AO972" s="110"/>
      <c r="AP972" s="110"/>
      <c r="AQ972" s="110"/>
      <c r="AR972" s="110"/>
      <c r="AS972" s="110"/>
      <c r="AT972" s="110"/>
      <c r="AU972" s="110"/>
      <c r="AV972" s="110"/>
      <c r="AW972" s="110"/>
      <c r="AX972" s="110"/>
      <c r="AY972" s="110"/>
      <c r="AZ972" s="110"/>
      <c r="BA972" s="110"/>
      <c r="BB972" s="110"/>
      <c r="BC972" s="110"/>
      <c r="BD972" s="110"/>
      <c r="BE972" s="110"/>
      <c r="BF972" s="110"/>
      <c r="BG972" s="110"/>
      <c r="BH972" s="110"/>
      <c r="BI972" s="110"/>
      <c r="BJ972" s="110"/>
      <c r="BK972" s="110"/>
      <c r="BL972" s="110"/>
      <c r="BM972" s="110"/>
      <c r="BN972" s="110"/>
      <c r="BO972" s="110"/>
      <c r="BP972" s="110"/>
      <c r="BQ972" s="110"/>
      <c r="BR972" s="110"/>
      <c r="BS972" s="110"/>
      <c r="BT972" s="110"/>
      <c r="BU972" s="110"/>
      <c r="BV972" s="110"/>
      <c r="BW972" s="110"/>
      <c r="BX972" s="110"/>
      <c r="BY972" s="110"/>
      <c r="BZ972" s="110"/>
      <c r="CA972" s="110"/>
      <c r="CB972" s="110"/>
      <c r="CC972" s="110"/>
      <c r="CD972" s="110"/>
      <c r="CE972" s="110"/>
      <c r="CF972" s="110"/>
      <c r="CG972" s="110"/>
      <c r="CH972" s="110"/>
      <c r="CI972" s="110"/>
      <c r="CJ972" s="110"/>
      <c r="CK972" s="110"/>
      <c r="CL972" s="110"/>
      <c r="CM972" s="110"/>
      <c r="CN972" s="110"/>
      <c r="CO972" s="110"/>
      <c r="CP972" s="110"/>
      <c r="CQ972" s="110"/>
      <c r="CR972" s="110"/>
      <c r="CS972" s="110"/>
      <c r="CT972" s="110"/>
      <c r="CU972" s="110"/>
      <c r="CV972" s="110"/>
      <c r="CW972" s="110"/>
    </row>
    <row r="973" spans="1:101" x14ac:dyDescent="0.25">
      <c r="A973" s="110"/>
      <c r="B973" s="110"/>
      <c r="C973" s="110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  <c r="AA973" s="110"/>
      <c r="AB973" s="110"/>
      <c r="AC973" s="110"/>
      <c r="AD973" s="110"/>
      <c r="AE973" s="110"/>
      <c r="AF973" s="110"/>
      <c r="AG973" s="110"/>
      <c r="AH973" s="110"/>
      <c r="AI973" s="110"/>
      <c r="AJ973" s="110"/>
      <c r="AK973" s="110"/>
      <c r="AL973" s="110"/>
      <c r="AM973" s="110"/>
      <c r="AN973" s="110"/>
      <c r="AO973" s="110"/>
      <c r="AP973" s="110"/>
      <c r="AQ973" s="110"/>
      <c r="AR973" s="110"/>
      <c r="AS973" s="110"/>
      <c r="AT973" s="110"/>
      <c r="AU973" s="110"/>
      <c r="AV973" s="110"/>
      <c r="AW973" s="110"/>
      <c r="AX973" s="110"/>
      <c r="AY973" s="110"/>
      <c r="AZ973" s="110"/>
      <c r="BA973" s="110"/>
      <c r="BB973" s="110"/>
      <c r="BC973" s="110"/>
      <c r="BD973" s="110"/>
      <c r="BE973" s="110"/>
      <c r="BF973" s="110"/>
      <c r="BG973" s="110"/>
      <c r="BH973" s="110"/>
      <c r="BI973" s="110"/>
      <c r="BJ973" s="110"/>
      <c r="BK973" s="110"/>
      <c r="BL973" s="110"/>
      <c r="BM973" s="110"/>
      <c r="BN973" s="110"/>
      <c r="BO973" s="110"/>
      <c r="BP973" s="110"/>
      <c r="BQ973" s="110"/>
      <c r="BR973" s="110"/>
      <c r="BS973" s="110"/>
      <c r="BT973" s="110"/>
      <c r="BU973" s="110"/>
      <c r="BV973" s="110"/>
      <c r="BW973" s="110"/>
      <c r="BX973" s="110"/>
      <c r="BY973" s="110"/>
      <c r="BZ973" s="110"/>
      <c r="CA973" s="110"/>
      <c r="CB973" s="110"/>
      <c r="CC973" s="110"/>
      <c r="CD973" s="110"/>
      <c r="CE973" s="110"/>
      <c r="CF973" s="110"/>
      <c r="CG973" s="110"/>
      <c r="CH973" s="110"/>
      <c r="CI973" s="110"/>
      <c r="CJ973" s="110"/>
      <c r="CK973" s="110"/>
      <c r="CL973" s="110"/>
      <c r="CM973" s="110"/>
      <c r="CN973" s="110"/>
      <c r="CO973" s="110"/>
      <c r="CP973" s="110"/>
      <c r="CQ973" s="110"/>
      <c r="CR973" s="110"/>
      <c r="CS973" s="110"/>
      <c r="CT973" s="110"/>
      <c r="CU973" s="110"/>
      <c r="CV973" s="110"/>
      <c r="CW973" s="110"/>
    </row>
    <row r="974" spans="1:101" x14ac:dyDescent="0.25">
      <c r="A974" s="110"/>
      <c r="B974" s="110"/>
      <c r="C974" s="110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  <c r="AA974" s="110"/>
      <c r="AB974" s="110"/>
      <c r="AC974" s="110"/>
      <c r="AD974" s="110"/>
      <c r="AE974" s="110"/>
      <c r="AF974" s="110"/>
      <c r="AG974" s="110"/>
      <c r="AH974" s="110"/>
      <c r="AI974" s="110"/>
      <c r="AJ974" s="110"/>
      <c r="AK974" s="110"/>
      <c r="AL974" s="110"/>
      <c r="AM974" s="110"/>
      <c r="AN974" s="110"/>
      <c r="AO974" s="110"/>
      <c r="AP974" s="110"/>
      <c r="AQ974" s="110"/>
      <c r="AR974" s="110"/>
      <c r="AS974" s="110"/>
      <c r="AT974" s="110"/>
      <c r="AU974" s="110"/>
      <c r="AV974" s="110"/>
      <c r="AW974" s="110"/>
      <c r="AX974" s="110"/>
      <c r="AY974" s="110"/>
      <c r="AZ974" s="110"/>
      <c r="BA974" s="110"/>
      <c r="BB974" s="110"/>
      <c r="BC974" s="110"/>
      <c r="BD974" s="110"/>
      <c r="BE974" s="110"/>
      <c r="BF974" s="110"/>
      <c r="BG974" s="110"/>
      <c r="BH974" s="110"/>
      <c r="BI974" s="110"/>
      <c r="BJ974" s="110"/>
      <c r="BK974" s="110"/>
      <c r="BL974" s="110"/>
      <c r="BM974" s="110"/>
      <c r="BN974" s="110"/>
      <c r="BO974" s="110"/>
      <c r="BP974" s="110"/>
      <c r="BQ974" s="110"/>
      <c r="BR974" s="110"/>
      <c r="BS974" s="110"/>
      <c r="BT974" s="110"/>
      <c r="BU974" s="110"/>
      <c r="BV974" s="110"/>
      <c r="BW974" s="110"/>
      <c r="BX974" s="110"/>
      <c r="BY974" s="110"/>
      <c r="BZ974" s="110"/>
      <c r="CA974" s="110"/>
      <c r="CB974" s="110"/>
      <c r="CC974" s="110"/>
      <c r="CD974" s="110"/>
      <c r="CE974" s="110"/>
      <c r="CF974" s="110"/>
      <c r="CG974" s="110"/>
      <c r="CH974" s="110"/>
      <c r="CI974" s="110"/>
      <c r="CJ974" s="110"/>
      <c r="CK974" s="110"/>
      <c r="CL974" s="110"/>
      <c r="CM974" s="110"/>
      <c r="CN974" s="110"/>
      <c r="CO974" s="110"/>
      <c r="CP974" s="110"/>
      <c r="CQ974" s="110"/>
      <c r="CR974" s="110"/>
      <c r="CS974" s="110"/>
      <c r="CT974" s="110"/>
      <c r="CU974" s="110"/>
      <c r="CV974" s="110"/>
      <c r="CW974" s="110"/>
    </row>
    <row r="975" spans="1:101" x14ac:dyDescent="0.25">
      <c r="A975" s="110"/>
      <c r="B975" s="110"/>
      <c r="C975" s="110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  <c r="AA975" s="110"/>
      <c r="AB975" s="110"/>
      <c r="AC975" s="110"/>
      <c r="AD975" s="110"/>
      <c r="AE975" s="110"/>
      <c r="AF975" s="110"/>
      <c r="AG975" s="110"/>
      <c r="AH975" s="110"/>
      <c r="AI975" s="110"/>
      <c r="AJ975" s="110"/>
      <c r="AK975" s="110"/>
      <c r="AL975" s="110"/>
      <c r="AM975" s="110"/>
      <c r="AN975" s="110"/>
      <c r="AO975" s="110"/>
      <c r="AP975" s="110"/>
      <c r="AQ975" s="110"/>
      <c r="AR975" s="110"/>
      <c r="AS975" s="110"/>
      <c r="AT975" s="110"/>
      <c r="AU975" s="110"/>
      <c r="AV975" s="110"/>
      <c r="AW975" s="110"/>
      <c r="AX975" s="110"/>
      <c r="AY975" s="110"/>
      <c r="AZ975" s="110"/>
      <c r="BA975" s="110"/>
      <c r="BB975" s="110"/>
      <c r="BC975" s="110"/>
      <c r="BD975" s="110"/>
      <c r="BE975" s="110"/>
      <c r="BF975" s="110"/>
      <c r="BG975" s="110"/>
      <c r="BH975" s="110"/>
      <c r="BI975" s="110"/>
      <c r="BJ975" s="110"/>
      <c r="BK975" s="110"/>
      <c r="BL975" s="110"/>
      <c r="BM975" s="110"/>
      <c r="BN975" s="110"/>
      <c r="BO975" s="110"/>
      <c r="BP975" s="110"/>
      <c r="BQ975" s="110"/>
      <c r="BR975" s="110"/>
      <c r="BS975" s="110"/>
      <c r="BT975" s="110"/>
      <c r="BU975" s="110"/>
      <c r="BV975" s="110"/>
      <c r="BW975" s="110"/>
      <c r="BX975" s="110"/>
      <c r="BY975" s="110"/>
      <c r="BZ975" s="110"/>
      <c r="CA975" s="110"/>
      <c r="CB975" s="110"/>
      <c r="CC975" s="110"/>
      <c r="CD975" s="110"/>
      <c r="CE975" s="110"/>
      <c r="CF975" s="110"/>
      <c r="CG975" s="110"/>
      <c r="CH975" s="110"/>
      <c r="CI975" s="110"/>
      <c r="CJ975" s="110"/>
      <c r="CK975" s="110"/>
      <c r="CL975" s="110"/>
      <c r="CM975" s="110"/>
      <c r="CN975" s="110"/>
      <c r="CO975" s="110"/>
      <c r="CP975" s="110"/>
      <c r="CQ975" s="110"/>
      <c r="CR975" s="110"/>
      <c r="CS975" s="110"/>
      <c r="CT975" s="110"/>
      <c r="CU975" s="110"/>
      <c r="CV975" s="110"/>
      <c r="CW975" s="110"/>
    </row>
    <row r="976" spans="1:101" x14ac:dyDescent="0.25">
      <c r="A976" s="110"/>
      <c r="B976" s="110"/>
      <c r="C976" s="110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  <c r="AA976" s="110"/>
      <c r="AB976" s="110"/>
      <c r="AC976" s="110"/>
      <c r="AD976" s="110"/>
      <c r="AE976" s="110"/>
      <c r="AF976" s="110"/>
      <c r="AG976" s="110"/>
      <c r="AH976" s="110"/>
      <c r="AI976" s="110"/>
      <c r="AJ976" s="110"/>
      <c r="AK976" s="110"/>
      <c r="AL976" s="110"/>
      <c r="AM976" s="110"/>
      <c r="AN976" s="110"/>
      <c r="AO976" s="110"/>
      <c r="AP976" s="110"/>
      <c r="AQ976" s="110"/>
      <c r="AR976" s="110"/>
      <c r="AS976" s="110"/>
      <c r="AT976" s="110"/>
      <c r="AU976" s="110"/>
      <c r="AV976" s="110"/>
      <c r="AW976" s="110"/>
      <c r="AX976" s="110"/>
      <c r="AY976" s="110"/>
      <c r="AZ976" s="110"/>
      <c r="BA976" s="110"/>
      <c r="BB976" s="110"/>
      <c r="BC976" s="110"/>
      <c r="BD976" s="110"/>
      <c r="BE976" s="110"/>
      <c r="BF976" s="110"/>
      <c r="BG976" s="110"/>
      <c r="BH976" s="110"/>
      <c r="BI976" s="110"/>
      <c r="BJ976" s="110"/>
      <c r="BK976" s="110"/>
      <c r="BL976" s="110"/>
      <c r="BM976" s="110"/>
      <c r="BN976" s="110"/>
      <c r="BO976" s="110"/>
      <c r="BP976" s="110"/>
      <c r="BQ976" s="110"/>
      <c r="BR976" s="110"/>
      <c r="BS976" s="110"/>
      <c r="BT976" s="110"/>
      <c r="BU976" s="110"/>
      <c r="BV976" s="110"/>
      <c r="BW976" s="110"/>
      <c r="BX976" s="110"/>
      <c r="BY976" s="110"/>
      <c r="BZ976" s="110"/>
      <c r="CA976" s="110"/>
      <c r="CB976" s="110"/>
      <c r="CC976" s="110"/>
      <c r="CD976" s="110"/>
      <c r="CE976" s="110"/>
      <c r="CF976" s="110"/>
      <c r="CG976" s="110"/>
      <c r="CH976" s="110"/>
      <c r="CI976" s="110"/>
      <c r="CJ976" s="110"/>
      <c r="CK976" s="110"/>
      <c r="CL976" s="110"/>
      <c r="CM976" s="110"/>
      <c r="CN976" s="110"/>
      <c r="CO976" s="110"/>
      <c r="CP976" s="110"/>
      <c r="CQ976" s="110"/>
      <c r="CR976" s="110"/>
      <c r="CS976" s="110"/>
      <c r="CT976" s="110"/>
      <c r="CU976" s="110"/>
      <c r="CV976" s="110"/>
      <c r="CW976" s="110"/>
    </row>
    <row r="977" spans="1:101" x14ac:dyDescent="0.25">
      <c r="A977" s="110"/>
      <c r="B977" s="110"/>
      <c r="C977" s="110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  <c r="AA977" s="110"/>
      <c r="AB977" s="110"/>
      <c r="AC977" s="110"/>
      <c r="AD977" s="110"/>
      <c r="AE977" s="110"/>
      <c r="AF977" s="110"/>
      <c r="AG977" s="110"/>
      <c r="AH977" s="110"/>
      <c r="AI977" s="110"/>
      <c r="AJ977" s="110"/>
      <c r="AK977" s="110"/>
      <c r="AL977" s="110"/>
      <c r="AM977" s="110"/>
      <c r="AN977" s="110"/>
      <c r="AO977" s="110"/>
      <c r="AP977" s="110"/>
      <c r="AQ977" s="110"/>
      <c r="AR977" s="110"/>
      <c r="AS977" s="110"/>
      <c r="AT977" s="110"/>
      <c r="AU977" s="110"/>
      <c r="AV977" s="110"/>
      <c r="AW977" s="110"/>
      <c r="AX977" s="110"/>
      <c r="AY977" s="110"/>
      <c r="AZ977" s="110"/>
      <c r="BA977" s="110"/>
      <c r="BB977" s="110"/>
      <c r="BC977" s="110"/>
      <c r="BD977" s="110"/>
      <c r="BE977" s="110"/>
      <c r="BF977" s="110"/>
      <c r="BG977" s="110"/>
      <c r="BH977" s="110"/>
      <c r="BI977" s="110"/>
      <c r="BJ977" s="110"/>
      <c r="BK977" s="110"/>
      <c r="BL977" s="110"/>
      <c r="BM977" s="110"/>
      <c r="BN977" s="110"/>
      <c r="BO977" s="110"/>
      <c r="BP977" s="110"/>
      <c r="BQ977" s="110"/>
      <c r="BR977" s="110"/>
      <c r="BS977" s="110"/>
      <c r="BT977" s="110"/>
      <c r="BU977" s="110"/>
      <c r="BV977" s="110"/>
      <c r="BW977" s="110"/>
      <c r="BX977" s="110"/>
      <c r="BY977" s="110"/>
      <c r="BZ977" s="110"/>
      <c r="CA977" s="110"/>
      <c r="CB977" s="110"/>
      <c r="CC977" s="110"/>
      <c r="CD977" s="110"/>
      <c r="CE977" s="110"/>
      <c r="CF977" s="110"/>
      <c r="CG977" s="110"/>
      <c r="CH977" s="110"/>
      <c r="CI977" s="110"/>
      <c r="CJ977" s="110"/>
      <c r="CK977" s="110"/>
      <c r="CL977" s="110"/>
      <c r="CM977" s="110"/>
      <c r="CN977" s="110"/>
      <c r="CO977" s="110"/>
      <c r="CP977" s="110"/>
      <c r="CQ977" s="110"/>
      <c r="CR977" s="110"/>
      <c r="CS977" s="110"/>
      <c r="CT977" s="110"/>
      <c r="CU977" s="110"/>
      <c r="CV977" s="110"/>
      <c r="CW977" s="110"/>
    </row>
    <row r="978" spans="1:101" x14ac:dyDescent="0.25">
      <c r="A978" s="110"/>
      <c r="B978" s="110"/>
      <c r="C978" s="110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  <c r="AA978" s="110"/>
      <c r="AB978" s="110"/>
      <c r="AC978" s="110"/>
      <c r="AD978" s="110"/>
      <c r="AE978" s="110"/>
      <c r="AF978" s="110"/>
      <c r="AG978" s="110"/>
      <c r="AH978" s="110"/>
      <c r="AI978" s="110"/>
      <c r="AJ978" s="110"/>
      <c r="AK978" s="110"/>
      <c r="AL978" s="110"/>
      <c r="AM978" s="110"/>
      <c r="AN978" s="110"/>
      <c r="AO978" s="110"/>
      <c r="AP978" s="110"/>
      <c r="AQ978" s="110"/>
      <c r="AR978" s="110"/>
      <c r="AS978" s="110"/>
      <c r="AT978" s="110"/>
      <c r="AU978" s="110"/>
      <c r="AV978" s="110"/>
      <c r="AW978" s="110"/>
      <c r="AX978" s="110"/>
      <c r="AY978" s="110"/>
      <c r="AZ978" s="110"/>
      <c r="BA978" s="110"/>
      <c r="BB978" s="110"/>
      <c r="BC978" s="110"/>
      <c r="BD978" s="110"/>
      <c r="BE978" s="110"/>
      <c r="BF978" s="110"/>
      <c r="BG978" s="110"/>
      <c r="BH978" s="110"/>
      <c r="BI978" s="110"/>
      <c r="BJ978" s="110"/>
      <c r="BK978" s="110"/>
      <c r="BL978" s="110"/>
      <c r="BM978" s="110"/>
      <c r="BN978" s="110"/>
      <c r="BO978" s="110"/>
      <c r="BP978" s="110"/>
      <c r="BQ978" s="110"/>
      <c r="BR978" s="110"/>
      <c r="BS978" s="110"/>
      <c r="BT978" s="110"/>
      <c r="BU978" s="110"/>
      <c r="BV978" s="110"/>
      <c r="BW978" s="110"/>
      <c r="BX978" s="110"/>
      <c r="BY978" s="110"/>
      <c r="BZ978" s="110"/>
      <c r="CA978" s="110"/>
      <c r="CB978" s="110"/>
      <c r="CC978" s="110"/>
      <c r="CD978" s="110"/>
      <c r="CE978" s="110"/>
      <c r="CF978" s="110"/>
      <c r="CG978" s="110"/>
      <c r="CH978" s="110"/>
      <c r="CI978" s="110"/>
      <c r="CJ978" s="110"/>
      <c r="CK978" s="110"/>
      <c r="CL978" s="110"/>
      <c r="CM978" s="110"/>
      <c r="CN978" s="110"/>
      <c r="CO978" s="110"/>
      <c r="CP978" s="110"/>
      <c r="CQ978" s="110"/>
      <c r="CR978" s="110"/>
      <c r="CS978" s="110"/>
      <c r="CT978" s="110"/>
      <c r="CU978" s="110"/>
      <c r="CV978" s="110"/>
      <c r="CW978" s="110"/>
    </row>
    <row r="979" spans="1:101" x14ac:dyDescent="0.25">
      <c r="A979" s="110"/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  <c r="AA979" s="110"/>
      <c r="AB979" s="110"/>
      <c r="AC979" s="110"/>
      <c r="AD979" s="110"/>
      <c r="AE979" s="110"/>
      <c r="AF979" s="110"/>
      <c r="AG979" s="110"/>
      <c r="AH979" s="110"/>
      <c r="AI979" s="110"/>
      <c r="AJ979" s="110"/>
      <c r="AK979" s="110"/>
      <c r="AL979" s="110"/>
      <c r="AM979" s="110"/>
      <c r="AN979" s="110"/>
      <c r="AO979" s="110"/>
      <c r="AP979" s="110"/>
      <c r="AQ979" s="110"/>
      <c r="AR979" s="110"/>
      <c r="AS979" s="110"/>
      <c r="AT979" s="110"/>
      <c r="AU979" s="110"/>
      <c r="AV979" s="110"/>
      <c r="AW979" s="110"/>
      <c r="AX979" s="110"/>
      <c r="AY979" s="110"/>
      <c r="AZ979" s="110"/>
      <c r="BA979" s="110"/>
      <c r="BB979" s="110"/>
      <c r="BC979" s="110"/>
      <c r="BD979" s="110"/>
      <c r="BE979" s="110"/>
      <c r="BF979" s="110"/>
      <c r="BG979" s="110"/>
      <c r="BH979" s="110"/>
      <c r="BI979" s="110"/>
      <c r="BJ979" s="110"/>
      <c r="BK979" s="110"/>
      <c r="BL979" s="110"/>
      <c r="BM979" s="110"/>
      <c r="BN979" s="110"/>
      <c r="BO979" s="110"/>
      <c r="BP979" s="110"/>
      <c r="BQ979" s="110"/>
      <c r="BR979" s="110"/>
      <c r="BS979" s="110"/>
      <c r="BT979" s="110"/>
      <c r="BU979" s="110"/>
      <c r="BV979" s="110"/>
      <c r="BW979" s="110"/>
      <c r="BX979" s="110"/>
      <c r="BY979" s="110"/>
      <c r="BZ979" s="110"/>
      <c r="CA979" s="110"/>
      <c r="CB979" s="110"/>
      <c r="CC979" s="110"/>
      <c r="CD979" s="110"/>
      <c r="CE979" s="110"/>
      <c r="CF979" s="110"/>
      <c r="CG979" s="110"/>
      <c r="CH979" s="110"/>
      <c r="CI979" s="110"/>
      <c r="CJ979" s="110"/>
      <c r="CK979" s="110"/>
      <c r="CL979" s="110"/>
      <c r="CM979" s="110"/>
      <c r="CN979" s="110"/>
      <c r="CO979" s="110"/>
      <c r="CP979" s="110"/>
      <c r="CQ979" s="110"/>
      <c r="CR979" s="110"/>
      <c r="CS979" s="110"/>
      <c r="CT979" s="110"/>
      <c r="CU979" s="110"/>
      <c r="CV979" s="110"/>
      <c r="CW979" s="110"/>
    </row>
    <row r="980" spans="1:101" x14ac:dyDescent="0.25">
      <c r="A980" s="110"/>
      <c r="B980" s="110"/>
      <c r="C980" s="110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  <c r="AA980" s="110"/>
      <c r="AB980" s="110"/>
      <c r="AC980" s="110"/>
      <c r="AD980" s="110"/>
      <c r="AE980" s="110"/>
      <c r="AF980" s="110"/>
      <c r="AG980" s="110"/>
      <c r="AH980" s="110"/>
      <c r="AI980" s="110"/>
      <c r="AJ980" s="110"/>
      <c r="AK980" s="110"/>
      <c r="AL980" s="110"/>
      <c r="AM980" s="110"/>
      <c r="AN980" s="110"/>
      <c r="AO980" s="110"/>
      <c r="AP980" s="110"/>
      <c r="AQ980" s="110"/>
      <c r="AR980" s="110"/>
      <c r="AS980" s="110"/>
      <c r="AT980" s="110"/>
      <c r="AU980" s="110"/>
      <c r="AV980" s="110"/>
      <c r="AW980" s="110"/>
      <c r="AX980" s="110"/>
      <c r="AY980" s="110"/>
      <c r="AZ980" s="110"/>
      <c r="BA980" s="110"/>
      <c r="BB980" s="110"/>
      <c r="BC980" s="110"/>
      <c r="BD980" s="110"/>
      <c r="BE980" s="110"/>
      <c r="BF980" s="110"/>
      <c r="BG980" s="110"/>
      <c r="BH980" s="110"/>
      <c r="BI980" s="110"/>
      <c r="BJ980" s="110"/>
      <c r="BK980" s="110"/>
      <c r="BL980" s="110"/>
      <c r="BM980" s="110"/>
      <c r="BN980" s="110"/>
      <c r="BO980" s="110"/>
      <c r="BP980" s="110"/>
      <c r="BQ980" s="110"/>
      <c r="BR980" s="110"/>
      <c r="BS980" s="110"/>
      <c r="BT980" s="110"/>
      <c r="BU980" s="110"/>
      <c r="BV980" s="110"/>
      <c r="BW980" s="110"/>
      <c r="BX980" s="110"/>
      <c r="BY980" s="110"/>
      <c r="BZ980" s="110"/>
      <c r="CA980" s="110"/>
      <c r="CB980" s="110"/>
      <c r="CC980" s="110"/>
      <c r="CD980" s="110"/>
      <c r="CE980" s="110"/>
      <c r="CF980" s="110"/>
      <c r="CG980" s="110"/>
      <c r="CH980" s="110"/>
      <c r="CI980" s="110"/>
      <c r="CJ980" s="110"/>
      <c r="CK980" s="110"/>
      <c r="CL980" s="110"/>
      <c r="CM980" s="110"/>
      <c r="CN980" s="110"/>
      <c r="CO980" s="110"/>
      <c r="CP980" s="110"/>
      <c r="CQ980" s="110"/>
      <c r="CR980" s="110"/>
      <c r="CS980" s="110"/>
      <c r="CT980" s="110"/>
      <c r="CU980" s="110"/>
      <c r="CV980" s="110"/>
      <c r="CW980" s="110"/>
    </row>
    <row r="981" spans="1:101" x14ac:dyDescent="0.25">
      <c r="A981" s="110"/>
      <c r="B981" s="110"/>
      <c r="C981" s="110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  <c r="AA981" s="110"/>
      <c r="AB981" s="110"/>
      <c r="AC981" s="110"/>
      <c r="AD981" s="110"/>
      <c r="AE981" s="110"/>
      <c r="AF981" s="110"/>
      <c r="AG981" s="110"/>
      <c r="AH981" s="110"/>
      <c r="AI981" s="110"/>
      <c r="AJ981" s="110"/>
      <c r="AK981" s="110"/>
      <c r="AL981" s="110"/>
      <c r="AM981" s="110"/>
      <c r="AN981" s="110"/>
      <c r="AO981" s="110"/>
      <c r="AP981" s="110"/>
      <c r="AQ981" s="110"/>
      <c r="AR981" s="110"/>
      <c r="AS981" s="110"/>
      <c r="AT981" s="110"/>
      <c r="AU981" s="110"/>
      <c r="AV981" s="110"/>
      <c r="AW981" s="110"/>
      <c r="AX981" s="110"/>
      <c r="AY981" s="110"/>
      <c r="AZ981" s="110"/>
      <c r="BA981" s="110"/>
      <c r="BB981" s="110"/>
      <c r="BC981" s="110"/>
      <c r="BD981" s="110"/>
      <c r="BE981" s="110"/>
      <c r="BF981" s="110"/>
      <c r="BG981" s="110"/>
      <c r="BH981" s="110"/>
      <c r="BI981" s="110"/>
      <c r="BJ981" s="110"/>
      <c r="BK981" s="110"/>
      <c r="BL981" s="110"/>
      <c r="BM981" s="110"/>
      <c r="BN981" s="110"/>
      <c r="BO981" s="110"/>
      <c r="BP981" s="110"/>
      <c r="BQ981" s="110"/>
      <c r="BR981" s="110"/>
      <c r="BS981" s="110"/>
      <c r="BT981" s="110"/>
      <c r="BU981" s="110"/>
      <c r="BV981" s="110"/>
      <c r="BW981" s="110"/>
      <c r="BX981" s="110"/>
      <c r="BY981" s="110"/>
      <c r="BZ981" s="110"/>
      <c r="CA981" s="110"/>
      <c r="CB981" s="110"/>
      <c r="CC981" s="110"/>
      <c r="CD981" s="110"/>
      <c r="CE981" s="110"/>
      <c r="CF981" s="110"/>
      <c r="CG981" s="110"/>
      <c r="CH981" s="110"/>
      <c r="CI981" s="110"/>
      <c r="CJ981" s="110"/>
      <c r="CK981" s="110"/>
      <c r="CL981" s="110"/>
      <c r="CM981" s="110"/>
      <c r="CN981" s="110"/>
      <c r="CO981" s="110"/>
      <c r="CP981" s="110"/>
      <c r="CQ981" s="110"/>
      <c r="CR981" s="110"/>
      <c r="CS981" s="110"/>
      <c r="CT981" s="110"/>
      <c r="CU981" s="110"/>
      <c r="CV981" s="110"/>
      <c r="CW981" s="110"/>
    </row>
    <row r="982" spans="1:101" x14ac:dyDescent="0.25">
      <c r="A982" s="110"/>
      <c r="B982" s="110"/>
      <c r="C982" s="110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  <c r="AA982" s="110"/>
      <c r="AB982" s="110"/>
      <c r="AC982" s="110"/>
      <c r="AD982" s="110"/>
      <c r="AE982" s="110"/>
      <c r="AF982" s="110"/>
      <c r="AG982" s="110"/>
      <c r="AH982" s="110"/>
      <c r="AI982" s="110"/>
      <c r="AJ982" s="110"/>
      <c r="AK982" s="110"/>
      <c r="AL982" s="110"/>
      <c r="AM982" s="110"/>
      <c r="AN982" s="110"/>
      <c r="AO982" s="110"/>
      <c r="AP982" s="110"/>
      <c r="AQ982" s="110"/>
      <c r="AR982" s="110"/>
      <c r="AS982" s="110"/>
      <c r="AT982" s="110"/>
      <c r="AU982" s="110"/>
      <c r="AV982" s="110"/>
      <c r="AW982" s="110"/>
      <c r="AX982" s="110"/>
      <c r="AY982" s="110"/>
      <c r="AZ982" s="110"/>
      <c r="BA982" s="110"/>
      <c r="BB982" s="110"/>
      <c r="BC982" s="110"/>
      <c r="BD982" s="110"/>
      <c r="BE982" s="110"/>
      <c r="BF982" s="110"/>
      <c r="BG982" s="110"/>
      <c r="BH982" s="110"/>
      <c r="BI982" s="110"/>
      <c r="BJ982" s="110"/>
      <c r="BK982" s="110"/>
      <c r="BL982" s="110"/>
      <c r="BM982" s="110"/>
      <c r="BN982" s="110"/>
      <c r="BO982" s="110"/>
      <c r="BP982" s="110"/>
      <c r="BQ982" s="110"/>
      <c r="BR982" s="110"/>
      <c r="BS982" s="110"/>
      <c r="BT982" s="110"/>
      <c r="BU982" s="110"/>
      <c r="BV982" s="110"/>
      <c r="BW982" s="110"/>
      <c r="BX982" s="110"/>
      <c r="BY982" s="110"/>
      <c r="BZ982" s="110"/>
      <c r="CA982" s="110"/>
      <c r="CB982" s="110"/>
      <c r="CC982" s="110"/>
      <c r="CD982" s="110"/>
      <c r="CE982" s="110"/>
      <c r="CF982" s="110"/>
      <c r="CG982" s="110"/>
      <c r="CH982" s="110"/>
      <c r="CI982" s="110"/>
      <c r="CJ982" s="110"/>
      <c r="CK982" s="110"/>
      <c r="CL982" s="110"/>
      <c r="CM982" s="110"/>
      <c r="CN982" s="110"/>
      <c r="CO982" s="110"/>
      <c r="CP982" s="110"/>
      <c r="CQ982" s="110"/>
      <c r="CR982" s="110"/>
      <c r="CS982" s="110"/>
      <c r="CT982" s="110"/>
      <c r="CU982" s="110"/>
      <c r="CV982" s="110"/>
      <c r="CW982" s="110"/>
    </row>
    <row r="983" spans="1:101" x14ac:dyDescent="0.25">
      <c r="A983" s="110"/>
      <c r="B983" s="110"/>
      <c r="C983" s="110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  <c r="AA983" s="110"/>
      <c r="AB983" s="110"/>
      <c r="AC983" s="110"/>
      <c r="AD983" s="110"/>
      <c r="AE983" s="110"/>
      <c r="AF983" s="110"/>
      <c r="AG983" s="110"/>
      <c r="AH983" s="110"/>
      <c r="AI983" s="110"/>
      <c r="AJ983" s="110"/>
      <c r="AK983" s="110"/>
      <c r="AL983" s="110"/>
      <c r="AM983" s="110"/>
      <c r="AN983" s="110"/>
      <c r="AO983" s="110"/>
      <c r="AP983" s="110"/>
      <c r="AQ983" s="110"/>
      <c r="AR983" s="110"/>
      <c r="AS983" s="110"/>
      <c r="AT983" s="110"/>
      <c r="AU983" s="110"/>
      <c r="AV983" s="110"/>
      <c r="AW983" s="110"/>
      <c r="AX983" s="110"/>
      <c r="AY983" s="110"/>
      <c r="AZ983" s="110"/>
      <c r="BA983" s="110"/>
      <c r="BB983" s="110"/>
      <c r="BC983" s="110"/>
      <c r="BD983" s="110"/>
      <c r="BE983" s="110"/>
      <c r="BF983" s="110"/>
      <c r="BG983" s="110"/>
      <c r="BH983" s="110"/>
      <c r="BI983" s="110"/>
      <c r="BJ983" s="110"/>
      <c r="BK983" s="110"/>
      <c r="BL983" s="110"/>
      <c r="BM983" s="110"/>
      <c r="BN983" s="110"/>
      <c r="BO983" s="110"/>
      <c r="BP983" s="110"/>
      <c r="BQ983" s="110"/>
      <c r="BR983" s="110"/>
      <c r="BS983" s="110"/>
      <c r="BT983" s="110"/>
      <c r="BU983" s="110"/>
      <c r="BV983" s="110"/>
      <c r="BW983" s="110"/>
      <c r="BX983" s="110"/>
      <c r="BY983" s="110"/>
      <c r="BZ983" s="110"/>
      <c r="CA983" s="110"/>
      <c r="CB983" s="110"/>
      <c r="CC983" s="110"/>
      <c r="CD983" s="110"/>
      <c r="CE983" s="110"/>
      <c r="CF983" s="110"/>
      <c r="CG983" s="110"/>
      <c r="CH983" s="110"/>
      <c r="CI983" s="110"/>
      <c r="CJ983" s="110"/>
      <c r="CK983" s="110"/>
      <c r="CL983" s="110"/>
      <c r="CM983" s="110"/>
      <c r="CN983" s="110"/>
      <c r="CO983" s="110"/>
      <c r="CP983" s="110"/>
      <c r="CQ983" s="110"/>
      <c r="CR983" s="110"/>
      <c r="CS983" s="110"/>
      <c r="CT983" s="110"/>
      <c r="CU983" s="110"/>
      <c r="CV983" s="110"/>
      <c r="CW983" s="110"/>
    </row>
    <row r="984" spans="1:101" x14ac:dyDescent="0.25">
      <c r="A984" s="110"/>
      <c r="B984" s="110"/>
      <c r="C984" s="110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  <c r="AA984" s="110"/>
      <c r="AB984" s="110"/>
      <c r="AC984" s="110"/>
      <c r="AD984" s="110"/>
      <c r="AE984" s="110"/>
      <c r="AF984" s="110"/>
      <c r="AG984" s="110"/>
      <c r="AH984" s="110"/>
      <c r="AI984" s="110"/>
      <c r="AJ984" s="110"/>
      <c r="AK984" s="110"/>
      <c r="AL984" s="110"/>
      <c r="AM984" s="110"/>
      <c r="AN984" s="110"/>
      <c r="AO984" s="110"/>
      <c r="AP984" s="110"/>
      <c r="AQ984" s="110"/>
      <c r="AR984" s="110"/>
      <c r="AS984" s="110"/>
      <c r="AT984" s="110"/>
      <c r="AU984" s="110"/>
      <c r="AV984" s="110"/>
      <c r="AW984" s="110"/>
      <c r="AX984" s="110"/>
      <c r="AY984" s="110"/>
      <c r="AZ984" s="110"/>
      <c r="BA984" s="110"/>
      <c r="BB984" s="110"/>
      <c r="BC984" s="110"/>
      <c r="BD984" s="110"/>
      <c r="BE984" s="110"/>
      <c r="BF984" s="110"/>
      <c r="BG984" s="110"/>
      <c r="BH984" s="110"/>
      <c r="BI984" s="110"/>
      <c r="BJ984" s="110"/>
      <c r="BK984" s="110"/>
      <c r="BL984" s="110"/>
      <c r="BM984" s="110"/>
      <c r="BN984" s="110"/>
      <c r="BO984" s="110"/>
      <c r="BP984" s="110"/>
      <c r="BQ984" s="110"/>
      <c r="BR984" s="110"/>
      <c r="BS984" s="110"/>
      <c r="BT984" s="110"/>
      <c r="BU984" s="110"/>
      <c r="BV984" s="110"/>
      <c r="BW984" s="110"/>
      <c r="BX984" s="110"/>
      <c r="BY984" s="110"/>
      <c r="BZ984" s="110"/>
      <c r="CA984" s="110"/>
      <c r="CB984" s="110"/>
      <c r="CC984" s="110"/>
      <c r="CD984" s="110"/>
      <c r="CE984" s="110"/>
      <c r="CF984" s="110"/>
      <c r="CG984" s="110"/>
      <c r="CH984" s="110"/>
      <c r="CI984" s="110"/>
      <c r="CJ984" s="110"/>
      <c r="CK984" s="110"/>
      <c r="CL984" s="110"/>
      <c r="CM984" s="110"/>
      <c r="CN984" s="110"/>
      <c r="CO984" s="110"/>
      <c r="CP984" s="110"/>
      <c r="CQ984" s="110"/>
      <c r="CR984" s="110"/>
      <c r="CS984" s="110"/>
      <c r="CT984" s="110"/>
      <c r="CU984" s="110"/>
      <c r="CV984" s="110"/>
      <c r="CW984" s="110"/>
    </row>
    <row r="985" spans="1:101" x14ac:dyDescent="0.25">
      <c r="A985" s="110"/>
      <c r="B985" s="110"/>
      <c r="C985" s="110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  <c r="AA985" s="110"/>
      <c r="AB985" s="110"/>
      <c r="AC985" s="110"/>
      <c r="AD985" s="110"/>
      <c r="AE985" s="110"/>
      <c r="AF985" s="110"/>
      <c r="AG985" s="110"/>
      <c r="AH985" s="110"/>
      <c r="AI985" s="110"/>
      <c r="AJ985" s="110"/>
      <c r="AK985" s="110"/>
      <c r="AL985" s="110"/>
      <c r="AM985" s="110"/>
      <c r="AN985" s="110"/>
      <c r="AO985" s="110"/>
      <c r="AP985" s="110"/>
      <c r="AQ985" s="110"/>
      <c r="AR985" s="110"/>
      <c r="AS985" s="110"/>
      <c r="AT985" s="110"/>
      <c r="AU985" s="110"/>
      <c r="AV985" s="110"/>
      <c r="AW985" s="110"/>
      <c r="AX985" s="110"/>
      <c r="AY985" s="110"/>
      <c r="AZ985" s="110"/>
      <c r="BA985" s="110"/>
      <c r="BB985" s="110"/>
      <c r="BC985" s="110"/>
      <c r="BD985" s="110"/>
      <c r="BE985" s="110"/>
      <c r="BF985" s="110"/>
      <c r="BG985" s="110"/>
      <c r="BH985" s="110"/>
      <c r="BI985" s="110"/>
      <c r="BJ985" s="110"/>
      <c r="BK985" s="110"/>
      <c r="BL985" s="110"/>
      <c r="BM985" s="110"/>
      <c r="BN985" s="110"/>
      <c r="BO985" s="110"/>
      <c r="BP985" s="110"/>
      <c r="BQ985" s="110"/>
      <c r="BR985" s="110"/>
      <c r="BS985" s="110"/>
      <c r="BT985" s="110"/>
      <c r="BU985" s="110"/>
      <c r="BV985" s="110"/>
      <c r="BW985" s="110"/>
      <c r="BX985" s="110"/>
      <c r="BY985" s="110"/>
      <c r="BZ985" s="110"/>
      <c r="CA985" s="110"/>
      <c r="CB985" s="110"/>
      <c r="CC985" s="110"/>
      <c r="CD985" s="110"/>
      <c r="CE985" s="110"/>
      <c r="CF985" s="110"/>
      <c r="CG985" s="110"/>
      <c r="CH985" s="110"/>
      <c r="CI985" s="110"/>
      <c r="CJ985" s="110"/>
      <c r="CK985" s="110"/>
      <c r="CL985" s="110"/>
      <c r="CM985" s="110"/>
      <c r="CN985" s="110"/>
      <c r="CO985" s="110"/>
      <c r="CP985" s="110"/>
      <c r="CQ985" s="110"/>
      <c r="CR985" s="110"/>
      <c r="CS985" s="110"/>
      <c r="CT985" s="110"/>
      <c r="CU985" s="110"/>
      <c r="CV985" s="110"/>
      <c r="CW985" s="110"/>
    </row>
    <row r="986" spans="1:101" x14ac:dyDescent="0.25">
      <c r="A986" s="110"/>
      <c r="B986" s="110"/>
      <c r="C986" s="110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  <c r="AA986" s="110"/>
      <c r="AB986" s="110"/>
      <c r="AC986" s="110"/>
      <c r="AD986" s="110"/>
      <c r="AE986" s="110"/>
      <c r="AF986" s="110"/>
      <c r="AG986" s="110"/>
      <c r="AH986" s="110"/>
      <c r="AI986" s="110"/>
      <c r="AJ986" s="110"/>
      <c r="AK986" s="110"/>
      <c r="AL986" s="110"/>
      <c r="AM986" s="110"/>
      <c r="AN986" s="110"/>
      <c r="AO986" s="110"/>
      <c r="AP986" s="110"/>
      <c r="AQ986" s="110"/>
      <c r="AR986" s="110"/>
      <c r="AS986" s="110"/>
      <c r="AT986" s="110"/>
      <c r="AU986" s="110"/>
      <c r="AV986" s="110"/>
      <c r="AW986" s="110"/>
      <c r="AX986" s="110"/>
      <c r="AY986" s="110"/>
      <c r="AZ986" s="110"/>
      <c r="BA986" s="110"/>
      <c r="BB986" s="110"/>
      <c r="BC986" s="110"/>
      <c r="BD986" s="110"/>
      <c r="BE986" s="110"/>
      <c r="BF986" s="110"/>
      <c r="BG986" s="110"/>
      <c r="BH986" s="110"/>
      <c r="BI986" s="110"/>
      <c r="BJ986" s="110"/>
      <c r="BK986" s="110"/>
      <c r="BL986" s="110"/>
      <c r="BM986" s="110"/>
      <c r="BN986" s="110"/>
      <c r="BO986" s="110"/>
      <c r="BP986" s="110"/>
      <c r="BQ986" s="110"/>
      <c r="BR986" s="110"/>
      <c r="BS986" s="110"/>
      <c r="BT986" s="110"/>
      <c r="BU986" s="110"/>
      <c r="BV986" s="110"/>
      <c r="BW986" s="110"/>
      <c r="BX986" s="110"/>
      <c r="BY986" s="110"/>
      <c r="BZ986" s="110"/>
      <c r="CA986" s="110"/>
      <c r="CB986" s="110"/>
      <c r="CC986" s="110"/>
      <c r="CD986" s="110"/>
      <c r="CE986" s="110"/>
      <c r="CF986" s="110"/>
      <c r="CG986" s="110"/>
      <c r="CH986" s="110"/>
      <c r="CI986" s="110"/>
      <c r="CJ986" s="110"/>
      <c r="CK986" s="110"/>
      <c r="CL986" s="110"/>
      <c r="CM986" s="110"/>
      <c r="CN986" s="110"/>
      <c r="CO986" s="110"/>
      <c r="CP986" s="110"/>
      <c r="CQ986" s="110"/>
      <c r="CR986" s="110"/>
      <c r="CS986" s="110"/>
      <c r="CT986" s="110"/>
      <c r="CU986" s="110"/>
      <c r="CV986" s="110"/>
      <c r="CW986" s="110"/>
    </row>
    <row r="987" spans="1:101" x14ac:dyDescent="0.25">
      <c r="A987" s="110"/>
      <c r="B987" s="110"/>
      <c r="C987" s="110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  <c r="AA987" s="110"/>
      <c r="AB987" s="110"/>
      <c r="AC987" s="110"/>
      <c r="AD987" s="110"/>
      <c r="AE987" s="110"/>
      <c r="AF987" s="110"/>
      <c r="AG987" s="110"/>
      <c r="AH987" s="110"/>
      <c r="AI987" s="110"/>
      <c r="AJ987" s="110"/>
      <c r="AK987" s="110"/>
      <c r="AL987" s="110"/>
      <c r="AM987" s="110"/>
      <c r="AN987" s="110"/>
      <c r="AO987" s="110"/>
      <c r="AP987" s="110"/>
      <c r="AQ987" s="110"/>
      <c r="AR987" s="110"/>
      <c r="AS987" s="110"/>
      <c r="AT987" s="110"/>
      <c r="AU987" s="110"/>
      <c r="AV987" s="110"/>
      <c r="AW987" s="110"/>
      <c r="AX987" s="110"/>
      <c r="AY987" s="110"/>
      <c r="AZ987" s="110"/>
      <c r="BA987" s="110"/>
      <c r="BB987" s="110"/>
      <c r="BC987" s="110"/>
      <c r="BD987" s="110"/>
      <c r="BE987" s="110"/>
      <c r="BF987" s="110"/>
      <c r="BG987" s="110"/>
      <c r="BH987" s="110"/>
      <c r="BI987" s="110"/>
      <c r="BJ987" s="110"/>
      <c r="BK987" s="110"/>
      <c r="BL987" s="110"/>
      <c r="BM987" s="110"/>
      <c r="BN987" s="110"/>
      <c r="BO987" s="110"/>
      <c r="BP987" s="110"/>
      <c r="BQ987" s="110"/>
      <c r="BR987" s="110"/>
      <c r="BS987" s="110"/>
      <c r="BT987" s="110"/>
      <c r="BU987" s="110"/>
      <c r="BV987" s="110"/>
      <c r="BW987" s="110"/>
      <c r="BX987" s="110"/>
      <c r="BY987" s="110"/>
      <c r="BZ987" s="110"/>
      <c r="CA987" s="110"/>
      <c r="CB987" s="110"/>
      <c r="CC987" s="110"/>
      <c r="CD987" s="110"/>
      <c r="CE987" s="110"/>
      <c r="CF987" s="110"/>
      <c r="CG987" s="110"/>
      <c r="CH987" s="110"/>
      <c r="CI987" s="110"/>
      <c r="CJ987" s="110"/>
      <c r="CK987" s="110"/>
      <c r="CL987" s="110"/>
      <c r="CM987" s="110"/>
      <c r="CN987" s="110"/>
      <c r="CO987" s="110"/>
      <c r="CP987" s="110"/>
      <c r="CQ987" s="110"/>
      <c r="CR987" s="110"/>
      <c r="CS987" s="110"/>
      <c r="CT987" s="110"/>
      <c r="CU987" s="110"/>
      <c r="CV987" s="110"/>
      <c r="CW987" s="110"/>
    </row>
    <row r="988" spans="1:101" x14ac:dyDescent="0.25">
      <c r="A988" s="110"/>
      <c r="B988" s="110"/>
      <c r="C988" s="110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  <c r="AA988" s="110"/>
      <c r="AB988" s="110"/>
      <c r="AC988" s="110"/>
      <c r="AD988" s="110"/>
      <c r="AE988" s="110"/>
      <c r="AF988" s="110"/>
      <c r="AG988" s="110"/>
      <c r="AH988" s="110"/>
      <c r="AI988" s="110"/>
      <c r="AJ988" s="110"/>
      <c r="AK988" s="110"/>
      <c r="AL988" s="110"/>
      <c r="AM988" s="110"/>
      <c r="AN988" s="110"/>
      <c r="AO988" s="110"/>
      <c r="AP988" s="110"/>
      <c r="AQ988" s="110"/>
      <c r="AR988" s="110"/>
      <c r="AS988" s="110"/>
      <c r="AT988" s="110"/>
      <c r="AU988" s="110"/>
      <c r="AV988" s="110"/>
      <c r="AW988" s="110"/>
      <c r="AX988" s="110"/>
      <c r="AY988" s="110"/>
      <c r="AZ988" s="110"/>
      <c r="BA988" s="110"/>
      <c r="BB988" s="110"/>
      <c r="BC988" s="110"/>
      <c r="BD988" s="110"/>
      <c r="BE988" s="110"/>
      <c r="BF988" s="110"/>
      <c r="BG988" s="110"/>
      <c r="BH988" s="110"/>
      <c r="BI988" s="110"/>
      <c r="BJ988" s="110"/>
      <c r="BK988" s="110"/>
      <c r="BL988" s="110"/>
      <c r="BM988" s="110"/>
      <c r="BN988" s="110"/>
      <c r="BO988" s="110"/>
      <c r="BP988" s="110"/>
      <c r="BQ988" s="110"/>
      <c r="BR988" s="110"/>
      <c r="BS988" s="110"/>
      <c r="BT988" s="110"/>
      <c r="BU988" s="110"/>
      <c r="BV988" s="110"/>
      <c r="BW988" s="110"/>
      <c r="BX988" s="110"/>
      <c r="BY988" s="110"/>
      <c r="BZ988" s="110"/>
      <c r="CA988" s="110"/>
      <c r="CB988" s="110"/>
      <c r="CC988" s="110"/>
      <c r="CD988" s="110"/>
      <c r="CE988" s="110"/>
      <c r="CF988" s="110"/>
      <c r="CG988" s="110"/>
      <c r="CH988" s="110"/>
      <c r="CI988" s="110"/>
      <c r="CJ988" s="110"/>
      <c r="CK988" s="110"/>
      <c r="CL988" s="110"/>
      <c r="CM988" s="110"/>
      <c r="CN988" s="110"/>
      <c r="CO988" s="110"/>
      <c r="CP988" s="110"/>
      <c r="CQ988" s="110"/>
      <c r="CR988" s="110"/>
      <c r="CS988" s="110"/>
      <c r="CT988" s="110"/>
      <c r="CU988" s="110"/>
      <c r="CV988" s="110"/>
      <c r="CW988" s="110"/>
    </row>
    <row r="989" spans="1:101" x14ac:dyDescent="0.25">
      <c r="A989" s="110"/>
      <c r="B989" s="110"/>
      <c r="C989" s="110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  <c r="AA989" s="110"/>
      <c r="AB989" s="110"/>
      <c r="AC989" s="110"/>
      <c r="AD989" s="110"/>
      <c r="AE989" s="110"/>
      <c r="AF989" s="110"/>
      <c r="AG989" s="110"/>
      <c r="AH989" s="110"/>
      <c r="AI989" s="110"/>
      <c r="AJ989" s="110"/>
      <c r="AK989" s="110"/>
      <c r="AL989" s="110"/>
      <c r="AM989" s="110"/>
      <c r="AN989" s="110"/>
      <c r="AO989" s="110"/>
      <c r="AP989" s="110"/>
      <c r="AQ989" s="110"/>
      <c r="AR989" s="110"/>
      <c r="AS989" s="110"/>
      <c r="AT989" s="110"/>
      <c r="AU989" s="110"/>
      <c r="AV989" s="110"/>
      <c r="AW989" s="110"/>
      <c r="AX989" s="110"/>
      <c r="AY989" s="110"/>
      <c r="AZ989" s="110"/>
      <c r="BA989" s="110"/>
      <c r="BB989" s="110"/>
      <c r="BC989" s="110"/>
      <c r="BD989" s="110"/>
      <c r="BE989" s="110"/>
      <c r="BF989" s="110"/>
      <c r="BG989" s="110"/>
      <c r="BH989" s="110"/>
      <c r="BI989" s="110"/>
      <c r="BJ989" s="110"/>
      <c r="BK989" s="110"/>
      <c r="BL989" s="110"/>
      <c r="BM989" s="110"/>
      <c r="BN989" s="110"/>
      <c r="BO989" s="110"/>
      <c r="BP989" s="110"/>
      <c r="BQ989" s="110"/>
      <c r="BR989" s="110"/>
      <c r="BS989" s="110"/>
      <c r="BT989" s="110"/>
      <c r="BU989" s="110"/>
      <c r="BV989" s="110"/>
      <c r="BW989" s="110"/>
      <c r="BX989" s="110"/>
      <c r="BY989" s="110"/>
      <c r="BZ989" s="110"/>
      <c r="CA989" s="110"/>
      <c r="CB989" s="110"/>
      <c r="CC989" s="110"/>
      <c r="CD989" s="110"/>
      <c r="CE989" s="110"/>
      <c r="CF989" s="110"/>
      <c r="CG989" s="110"/>
      <c r="CH989" s="110"/>
      <c r="CI989" s="110"/>
      <c r="CJ989" s="110"/>
      <c r="CK989" s="110"/>
      <c r="CL989" s="110"/>
      <c r="CM989" s="110"/>
      <c r="CN989" s="110"/>
      <c r="CO989" s="110"/>
      <c r="CP989" s="110"/>
      <c r="CQ989" s="110"/>
      <c r="CR989" s="110"/>
      <c r="CS989" s="110"/>
      <c r="CT989" s="110"/>
      <c r="CU989" s="110"/>
      <c r="CV989" s="110"/>
      <c r="CW989" s="110"/>
    </row>
    <row r="990" spans="1:101" x14ac:dyDescent="0.25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  <c r="AV990" s="110"/>
      <c r="AW990" s="110"/>
      <c r="AX990" s="110"/>
      <c r="AY990" s="110"/>
      <c r="AZ990" s="110"/>
      <c r="BA990" s="110"/>
      <c r="BB990" s="110"/>
      <c r="BC990" s="110"/>
      <c r="BD990" s="110"/>
      <c r="BE990" s="110"/>
      <c r="BF990" s="110"/>
      <c r="BG990" s="110"/>
      <c r="BH990" s="110"/>
      <c r="BI990" s="110"/>
      <c r="BJ990" s="110"/>
      <c r="BK990" s="110"/>
      <c r="BL990" s="110"/>
      <c r="BM990" s="110"/>
      <c r="BN990" s="110"/>
      <c r="BO990" s="110"/>
      <c r="BP990" s="110"/>
      <c r="BQ990" s="110"/>
      <c r="BR990" s="110"/>
      <c r="BS990" s="110"/>
      <c r="BT990" s="110"/>
      <c r="BU990" s="110"/>
      <c r="BV990" s="110"/>
      <c r="BW990" s="110"/>
      <c r="BX990" s="110"/>
      <c r="BY990" s="110"/>
      <c r="BZ990" s="110"/>
      <c r="CA990" s="110"/>
      <c r="CB990" s="110"/>
      <c r="CC990" s="110"/>
      <c r="CD990" s="110"/>
      <c r="CE990" s="110"/>
      <c r="CF990" s="110"/>
      <c r="CG990" s="110"/>
      <c r="CH990" s="110"/>
      <c r="CI990" s="110"/>
      <c r="CJ990" s="110"/>
      <c r="CK990" s="110"/>
      <c r="CL990" s="110"/>
      <c r="CM990" s="110"/>
      <c r="CN990" s="110"/>
      <c r="CO990" s="110"/>
      <c r="CP990" s="110"/>
      <c r="CQ990" s="110"/>
      <c r="CR990" s="110"/>
      <c r="CS990" s="110"/>
      <c r="CT990" s="110"/>
      <c r="CU990" s="110"/>
      <c r="CV990" s="110"/>
      <c r="CW990" s="110"/>
    </row>
    <row r="991" spans="1:101" x14ac:dyDescent="0.25">
      <c r="A991" s="110"/>
      <c r="B991" s="110"/>
      <c r="C991" s="110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  <c r="AA991" s="110"/>
      <c r="AB991" s="110"/>
      <c r="AC991" s="110"/>
      <c r="AD991" s="110"/>
      <c r="AE991" s="110"/>
      <c r="AF991" s="110"/>
      <c r="AG991" s="110"/>
      <c r="AH991" s="110"/>
      <c r="AI991" s="110"/>
      <c r="AJ991" s="110"/>
      <c r="AK991" s="110"/>
      <c r="AL991" s="110"/>
      <c r="AM991" s="110"/>
      <c r="AN991" s="110"/>
      <c r="AO991" s="110"/>
      <c r="AP991" s="110"/>
      <c r="AQ991" s="110"/>
      <c r="AR991" s="110"/>
      <c r="AS991" s="110"/>
      <c r="AT991" s="110"/>
      <c r="AU991" s="110"/>
      <c r="AV991" s="110"/>
      <c r="AW991" s="110"/>
      <c r="AX991" s="110"/>
      <c r="AY991" s="110"/>
      <c r="AZ991" s="110"/>
      <c r="BA991" s="110"/>
      <c r="BB991" s="110"/>
      <c r="BC991" s="110"/>
      <c r="BD991" s="110"/>
      <c r="BE991" s="110"/>
      <c r="BF991" s="110"/>
      <c r="BG991" s="110"/>
      <c r="BH991" s="110"/>
      <c r="BI991" s="110"/>
      <c r="BJ991" s="110"/>
      <c r="BK991" s="110"/>
      <c r="BL991" s="110"/>
      <c r="BM991" s="110"/>
      <c r="BN991" s="110"/>
      <c r="BO991" s="110"/>
      <c r="BP991" s="110"/>
      <c r="BQ991" s="110"/>
      <c r="BR991" s="110"/>
      <c r="BS991" s="110"/>
      <c r="BT991" s="110"/>
      <c r="BU991" s="110"/>
      <c r="BV991" s="110"/>
      <c r="BW991" s="110"/>
      <c r="BX991" s="110"/>
      <c r="BY991" s="110"/>
      <c r="BZ991" s="110"/>
      <c r="CA991" s="110"/>
      <c r="CB991" s="110"/>
      <c r="CC991" s="110"/>
      <c r="CD991" s="110"/>
      <c r="CE991" s="110"/>
      <c r="CF991" s="110"/>
      <c r="CG991" s="110"/>
      <c r="CH991" s="110"/>
      <c r="CI991" s="110"/>
      <c r="CJ991" s="110"/>
      <c r="CK991" s="110"/>
      <c r="CL991" s="110"/>
      <c r="CM991" s="110"/>
      <c r="CN991" s="110"/>
      <c r="CO991" s="110"/>
      <c r="CP991" s="110"/>
      <c r="CQ991" s="110"/>
      <c r="CR991" s="110"/>
      <c r="CS991" s="110"/>
      <c r="CT991" s="110"/>
      <c r="CU991" s="110"/>
      <c r="CV991" s="110"/>
      <c r="CW991" s="110"/>
    </row>
    <row r="992" spans="1:101" x14ac:dyDescent="0.25">
      <c r="A992" s="110"/>
      <c r="B992" s="110"/>
      <c r="C992" s="110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  <c r="AA992" s="110"/>
      <c r="AB992" s="110"/>
      <c r="AC992" s="110"/>
      <c r="AD992" s="110"/>
      <c r="AE992" s="110"/>
      <c r="AF992" s="110"/>
      <c r="AG992" s="110"/>
      <c r="AH992" s="110"/>
      <c r="AI992" s="110"/>
      <c r="AJ992" s="110"/>
      <c r="AK992" s="110"/>
      <c r="AL992" s="110"/>
      <c r="AM992" s="110"/>
      <c r="AN992" s="110"/>
      <c r="AO992" s="110"/>
      <c r="AP992" s="110"/>
      <c r="AQ992" s="110"/>
      <c r="AR992" s="110"/>
      <c r="AS992" s="110"/>
      <c r="AT992" s="110"/>
      <c r="AU992" s="110"/>
      <c r="AV992" s="110"/>
      <c r="AW992" s="110"/>
      <c r="AX992" s="110"/>
      <c r="AY992" s="110"/>
      <c r="AZ992" s="110"/>
      <c r="BA992" s="110"/>
      <c r="BB992" s="110"/>
      <c r="BC992" s="110"/>
      <c r="BD992" s="110"/>
      <c r="BE992" s="110"/>
      <c r="BF992" s="110"/>
      <c r="BG992" s="110"/>
      <c r="BH992" s="110"/>
      <c r="BI992" s="110"/>
      <c r="BJ992" s="110"/>
      <c r="BK992" s="110"/>
      <c r="BL992" s="110"/>
      <c r="BM992" s="110"/>
      <c r="BN992" s="110"/>
      <c r="BO992" s="110"/>
      <c r="BP992" s="110"/>
      <c r="BQ992" s="110"/>
      <c r="BR992" s="110"/>
      <c r="BS992" s="110"/>
      <c r="BT992" s="110"/>
      <c r="BU992" s="110"/>
      <c r="BV992" s="110"/>
      <c r="BW992" s="110"/>
      <c r="BX992" s="110"/>
      <c r="BY992" s="110"/>
      <c r="BZ992" s="110"/>
      <c r="CA992" s="110"/>
      <c r="CB992" s="110"/>
      <c r="CC992" s="110"/>
      <c r="CD992" s="110"/>
      <c r="CE992" s="110"/>
      <c r="CF992" s="110"/>
      <c r="CG992" s="110"/>
      <c r="CH992" s="110"/>
      <c r="CI992" s="110"/>
      <c r="CJ992" s="110"/>
      <c r="CK992" s="110"/>
      <c r="CL992" s="110"/>
      <c r="CM992" s="110"/>
      <c r="CN992" s="110"/>
      <c r="CO992" s="110"/>
      <c r="CP992" s="110"/>
      <c r="CQ992" s="110"/>
      <c r="CR992" s="110"/>
      <c r="CS992" s="110"/>
      <c r="CT992" s="110"/>
      <c r="CU992" s="110"/>
      <c r="CV992" s="110"/>
      <c r="CW992" s="110"/>
    </row>
    <row r="993" spans="1:101" x14ac:dyDescent="0.25">
      <c r="A993" s="110"/>
      <c r="B993" s="110"/>
      <c r="C993" s="110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  <c r="AA993" s="110"/>
      <c r="AB993" s="110"/>
      <c r="AC993" s="110"/>
      <c r="AD993" s="110"/>
      <c r="AE993" s="110"/>
      <c r="AF993" s="110"/>
      <c r="AG993" s="110"/>
      <c r="AH993" s="110"/>
      <c r="AI993" s="110"/>
      <c r="AJ993" s="110"/>
      <c r="AK993" s="110"/>
      <c r="AL993" s="110"/>
      <c r="AM993" s="110"/>
      <c r="AN993" s="110"/>
      <c r="AO993" s="110"/>
      <c r="AP993" s="110"/>
      <c r="AQ993" s="110"/>
      <c r="AR993" s="110"/>
      <c r="AS993" s="110"/>
      <c r="AT993" s="110"/>
      <c r="AU993" s="110"/>
      <c r="AV993" s="110"/>
      <c r="AW993" s="110"/>
      <c r="AX993" s="110"/>
      <c r="AY993" s="110"/>
      <c r="AZ993" s="110"/>
      <c r="BA993" s="110"/>
      <c r="BB993" s="110"/>
      <c r="BC993" s="110"/>
      <c r="BD993" s="110"/>
      <c r="BE993" s="110"/>
      <c r="BF993" s="110"/>
      <c r="BG993" s="110"/>
      <c r="BH993" s="110"/>
      <c r="BI993" s="110"/>
      <c r="BJ993" s="110"/>
      <c r="BK993" s="110"/>
      <c r="BL993" s="110"/>
      <c r="BM993" s="110"/>
      <c r="BN993" s="110"/>
      <c r="BO993" s="110"/>
      <c r="BP993" s="110"/>
      <c r="BQ993" s="110"/>
      <c r="BR993" s="110"/>
      <c r="BS993" s="110"/>
      <c r="BT993" s="110"/>
      <c r="BU993" s="110"/>
      <c r="BV993" s="110"/>
      <c r="BW993" s="110"/>
      <c r="BX993" s="110"/>
      <c r="BY993" s="110"/>
      <c r="BZ993" s="110"/>
      <c r="CA993" s="110"/>
      <c r="CB993" s="110"/>
      <c r="CC993" s="110"/>
      <c r="CD993" s="110"/>
      <c r="CE993" s="110"/>
      <c r="CF993" s="110"/>
      <c r="CG993" s="110"/>
      <c r="CH993" s="110"/>
      <c r="CI993" s="110"/>
      <c r="CJ993" s="110"/>
      <c r="CK993" s="110"/>
      <c r="CL993" s="110"/>
      <c r="CM993" s="110"/>
      <c r="CN993" s="110"/>
      <c r="CO993" s="110"/>
      <c r="CP993" s="110"/>
      <c r="CQ993" s="110"/>
      <c r="CR993" s="110"/>
      <c r="CS993" s="110"/>
      <c r="CT993" s="110"/>
      <c r="CU993" s="110"/>
      <c r="CV993" s="110"/>
      <c r="CW993" s="110"/>
    </row>
    <row r="994" spans="1:101" x14ac:dyDescent="0.25">
      <c r="A994" s="110"/>
      <c r="B994" s="110"/>
      <c r="C994" s="110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  <c r="AA994" s="110"/>
      <c r="AB994" s="110"/>
      <c r="AC994" s="110"/>
      <c r="AD994" s="110"/>
      <c r="AE994" s="110"/>
      <c r="AF994" s="110"/>
      <c r="AG994" s="110"/>
      <c r="AH994" s="110"/>
      <c r="AI994" s="110"/>
      <c r="AJ994" s="110"/>
      <c r="AK994" s="110"/>
      <c r="AL994" s="110"/>
      <c r="AM994" s="110"/>
      <c r="AN994" s="110"/>
      <c r="AO994" s="110"/>
      <c r="AP994" s="110"/>
      <c r="AQ994" s="110"/>
      <c r="AR994" s="110"/>
      <c r="AS994" s="110"/>
      <c r="AT994" s="110"/>
      <c r="AU994" s="110"/>
      <c r="AV994" s="110"/>
      <c r="AW994" s="110"/>
      <c r="AX994" s="110"/>
      <c r="AY994" s="110"/>
      <c r="AZ994" s="110"/>
      <c r="BA994" s="110"/>
      <c r="BB994" s="110"/>
      <c r="BC994" s="110"/>
      <c r="BD994" s="110"/>
      <c r="BE994" s="110"/>
      <c r="BF994" s="110"/>
      <c r="BG994" s="110"/>
      <c r="BH994" s="110"/>
      <c r="BI994" s="110"/>
      <c r="BJ994" s="110"/>
      <c r="BK994" s="110"/>
      <c r="BL994" s="110"/>
      <c r="BM994" s="110"/>
      <c r="BN994" s="110"/>
      <c r="BO994" s="110"/>
      <c r="BP994" s="110"/>
      <c r="BQ994" s="110"/>
      <c r="BR994" s="110"/>
      <c r="BS994" s="110"/>
      <c r="BT994" s="110"/>
      <c r="BU994" s="110"/>
      <c r="BV994" s="110"/>
      <c r="BW994" s="110"/>
      <c r="BX994" s="110"/>
      <c r="BY994" s="110"/>
      <c r="BZ994" s="110"/>
      <c r="CA994" s="110"/>
      <c r="CB994" s="110"/>
      <c r="CC994" s="110"/>
      <c r="CD994" s="110"/>
      <c r="CE994" s="110"/>
      <c r="CF994" s="110"/>
      <c r="CG994" s="110"/>
      <c r="CH994" s="110"/>
      <c r="CI994" s="110"/>
      <c r="CJ994" s="110"/>
      <c r="CK994" s="110"/>
      <c r="CL994" s="110"/>
      <c r="CM994" s="110"/>
      <c r="CN994" s="110"/>
      <c r="CO994" s="110"/>
      <c r="CP994" s="110"/>
      <c r="CQ994" s="110"/>
      <c r="CR994" s="110"/>
      <c r="CS994" s="110"/>
      <c r="CT994" s="110"/>
      <c r="CU994" s="110"/>
      <c r="CV994" s="110"/>
      <c r="CW994" s="110"/>
    </row>
    <row r="995" spans="1:101" x14ac:dyDescent="0.25">
      <c r="A995" s="110"/>
      <c r="B995" s="110"/>
      <c r="C995" s="110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  <c r="AA995" s="110"/>
      <c r="AB995" s="110"/>
      <c r="AC995" s="110"/>
      <c r="AD995" s="110"/>
      <c r="AE995" s="110"/>
      <c r="AF995" s="110"/>
      <c r="AG995" s="110"/>
      <c r="AH995" s="110"/>
      <c r="AI995" s="110"/>
      <c r="AJ995" s="110"/>
      <c r="AK995" s="110"/>
      <c r="AL995" s="110"/>
      <c r="AM995" s="110"/>
      <c r="AN995" s="110"/>
      <c r="AO995" s="110"/>
      <c r="AP995" s="110"/>
      <c r="AQ995" s="110"/>
      <c r="AR995" s="110"/>
      <c r="AS995" s="110"/>
      <c r="AT995" s="110"/>
      <c r="AU995" s="110"/>
      <c r="AV995" s="110"/>
      <c r="AW995" s="110"/>
      <c r="AX995" s="110"/>
      <c r="AY995" s="110"/>
      <c r="AZ995" s="110"/>
      <c r="BA995" s="110"/>
      <c r="BB995" s="110"/>
      <c r="BC995" s="110"/>
      <c r="BD995" s="110"/>
      <c r="BE995" s="110"/>
      <c r="BF995" s="110"/>
      <c r="BG995" s="110"/>
      <c r="BH995" s="110"/>
      <c r="BI995" s="110"/>
      <c r="BJ995" s="110"/>
      <c r="BK995" s="110"/>
      <c r="BL995" s="110"/>
      <c r="BM995" s="110"/>
      <c r="BN995" s="110"/>
      <c r="BO995" s="110"/>
      <c r="BP995" s="110"/>
      <c r="BQ995" s="110"/>
      <c r="BR995" s="110"/>
      <c r="BS995" s="110"/>
      <c r="BT995" s="110"/>
      <c r="BU995" s="110"/>
      <c r="BV995" s="110"/>
      <c r="BW995" s="110"/>
      <c r="BX995" s="110"/>
      <c r="BY995" s="110"/>
      <c r="BZ995" s="110"/>
      <c r="CA995" s="110"/>
      <c r="CB995" s="110"/>
      <c r="CC995" s="110"/>
      <c r="CD995" s="110"/>
      <c r="CE995" s="110"/>
      <c r="CF995" s="110"/>
      <c r="CG995" s="110"/>
      <c r="CH995" s="110"/>
      <c r="CI995" s="110"/>
      <c r="CJ995" s="110"/>
      <c r="CK995" s="110"/>
      <c r="CL995" s="110"/>
      <c r="CM995" s="110"/>
      <c r="CN995" s="110"/>
      <c r="CO995" s="110"/>
      <c r="CP995" s="110"/>
      <c r="CQ995" s="110"/>
      <c r="CR995" s="110"/>
      <c r="CS995" s="110"/>
      <c r="CT995" s="110"/>
      <c r="CU995" s="110"/>
      <c r="CV995" s="110"/>
      <c r="CW995" s="110"/>
    </row>
    <row r="996" spans="1:101" x14ac:dyDescent="0.25">
      <c r="A996" s="110"/>
      <c r="B996" s="110"/>
      <c r="C996" s="110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  <c r="AA996" s="110"/>
      <c r="AB996" s="110"/>
      <c r="AC996" s="110"/>
      <c r="AD996" s="110"/>
      <c r="AE996" s="110"/>
      <c r="AF996" s="110"/>
      <c r="AG996" s="110"/>
      <c r="AH996" s="110"/>
      <c r="AI996" s="110"/>
      <c r="AJ996" s="110"/>
      <c r="AK996" s="110"/>
      <c r="AL996" s="110"/>
      <c r="AM996" s="110"/>
      <c r="AN996" s="110"/>
      <c r="AO996" s="110"/>
      <c r="AP996" s="110"/>
      <c r="AQ996" s="110"/>
      <c r="AR996" s="110"/>
      <c r="AS996" s="110"/>
      <c r="AT996" s="110"/>
      <c r="AU996" s="110"/>
      <c r="AV996" s="110"/>
      <c r="AW996" s="110"/>
      <c r="AX996" s="110"/>
      <c r="AY996" s="110"/>
      <c r="AZ996" s="110"/>
      <c r="BA996" s="110"/>
      <c r="BB996" s="110"/>
      <c r="BC996" s="110"/>
      <c r="BD996" s="110"/>
      <c r="BE996" s="110"/>
      <c r="BF996" s="110"/>
      <c r="BG996" s="110"/>
      <c r="BH996" s="110"/>
      <c r="BI996" s="110"/>
      <c r="BJ996" s="110"/>
      <c r="BK996" s="110"/>
      <c r="BL996" s="110"/>
      <c r="BM996" s="110"/>
      <c r="BN996" s="110"/>
      <c r="BO996" s="110"/>
      <c r="BP996" s="110"/>
      <c r="BQ996" s="110"/>
      <c r="BR996" s="110"/>
      <c r="BS996" s="110"/>
      <c r="BT996" s="110"/>
      <c r="BU996" s="110"/>
      <c r="BV996" s="110"/>
      <c r="BW996" s="110"/>
      <c r="BX996" s="110"/>
      <c r="BY996" s="110"/>
      <c r="BZ996" s="110"/>
      <c r="CA996" s="110"/>
      <c r="CB996" s="110"/>
      <c r="CC996" s="110"/>
      <c r="CD996" s="110"/>
      <c r="CE996" s="110"/>
      <c r="CF996" s="110"/>
      <c r="CG996" s="110"/>
      <c r="CH996" s="110"/>
      <c r="CI996" s="110"/>
      <c r="CJ996" s="110"/>
      <c r="CK996" s="110"/>
      <c r="CL996" s="110"/>
      <c r="CM996" s="110"/>
      <c r="CN996" s="110"/>
      <c r="CO996" s="110"/>
      <c r="CP996" s="110"/>
      <c r="CQ996" s="110"/>
      <c r="CR996" s="110"/>
      <c r="CS996" s="110"/>
      <c r="CT996" s="110"/>
      <c r="CU996" s="110"/>
      <c r="CV996" s="110"/>
      <c r="CW996" s="110"/>
    </row>
    <row r="997" spans="1:101" x14ac:dyDescent="0.25">
      <c r="A997" s="110"/>
      <c r="B997" s="110"/>
      <c r="C997" s="110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  <c r="AA997" s="110"/>
      <c r="AB997" s="110"/>
      <c r="AC997" s="110"/>
      <c r="AD997" s="110"/>
      <c r="AE997" s="110"/>
      <c r="AF997" s="110"/>
      <c r="AG997" s="110"/>
      <c r="AH997" s="110"/>
      <c r="AI997" s="110"/>
      <c r="AJ997" s="110"/>
      <c r="AK997" s="110"/>
      <c r="AL997" s="110"/>
      <c r="AM997" s="110"/>
      <c r="AN997" s="110"/>
      <c r="AO997" s="110"/>
      <c r="AP997" s="110"/>
      <c r="AQ997" s="110"/>
      <c r="AR997" s="110"/>
      <c r="AS997" s="110"/>
      <c r="AT997" s="110"/>
      <c r="AU997" s="110"/>
      <c r="AV997" s="110"/>
      <c r="AW997" s="110"/>
      <c r="AX997" s="110"/>
      <c r="AY997" s="110"/>
      <c r="AZ997" s="110"/>
      <c r="BA997" s="110"/>
      <c r="BB997" s="110"/>
      <c r="BC997" s="110"/>
      <c r="BD997" s="110"/>
      <c r="BE997" s="110"/>
      <c r="BF997" s="110"/>
      <c r="BG997" s="110"/>
      <c r="BH997" s="110"/>
      <c r="BI997" s="110"/>
      <c r="BJ997" s="110"/>
      <c r="BK997" s="110"/>
      <c r="BL997" s="110"/>
      <c r="BM997" s="110"/>
      <c r="BN997" s="110"/>
      <c r="BO997" s="110"/>
      <c r="BP997" s="110"/>
      <c r="BQ997" s="110"/>
      <c r="BR997" s="110"/>
      <c r="BS997" s="110"/>
      <c r="BT997" s="110"/>
      <c r="BU997" s="110"/>
      <c r="BV997" s="110"/>
      <c r="BW997" s="110"/>
      <c r="BX997" s="110"/>
      <c r="BY997" s="110"/>
      <c r="BZ997" s="110"/>
      <c r="CA997" s="110"/>
      <c r="CB997" s="110"/>
      <c r="CC997" s="110"/>
      <c r="CD997" s="110"/>
      <c r="CE997" s="110"/>
      <c r="CF997" s="110"/>
      <c r="CG997" s="110"/>
      <c r="CH997" s="110"/>
      <c r="CI997" s="110"/>
      <c r="CJ997" s="110"/>
      <c r="CK997" s="110"/>
      <c r="CL997" s="110"/>
      <c r="CM997" s="110"/>
      <c r="CN997" s="110"/>
      <c r="CO997" s="110"/>
      <c r="CP997" s="110"/>
      <c r="CQ997" s="110"/>
      <c r="CR997" s="110"/>
      <c r="CS997" s="110"/>
      <c r="CT997" s="110"/>
      <c r="CU997" s="110"/>
      <c r="CV997" s="110"/>
      <c r="CW997" s="110"/>
    </row>
    <row r="998" spans="1:101" x14ac:dyDescent="0.25">
      <c r="A998" s="110"/>
      <c r="B998" s="110"/>
      <c r="C998" s="110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  <c r="AA998" s="110"/>
      <c r="AB998" s="110"/>
      <c r="AC998" s="110"/>
      <c r="AD998" s="110"/>
      <c r="AE998" s="110"/>
      <c r="AF998" s="110"/>
      <c r="AG998" s="110"/>
      <c r="AH998" s="110"/>
      <c r="AI998" s="110"/>
      <c r="AJ998" s="110"/>
      <c r="AK998" s="110"/>
      <c r="AL998" s="110"/>
      <c r="AM998" s="110"/>
      <c r="AN998" s="110"/>
      <c r="AO998" s="110"/>
      <c r="AP998" s="110"/>
      <c r="AQ998" s="110"/>
      <c r="AR998" s="110"/>
      <c r="AS998" s="110"/>
      <c r="AT998" s="110"/>
      <c r="AU998" s="110"/>
      <c r="AV998" s="110"/>
      <c r="AW998" s="110"/>
      <c r="AX998" s="110"/>
      <c r="AY998" s="110"/>
      <c r="AZ998" s="110"/>
      <c r="BA998" s="110"/>
      <c r="BB998" s="110"/>
      <c r="BC998" s="110"/>
      <c r="BD998" s="110"/>
      <c r="BE998" s="110"/>
      <c r="BF998" s="110"/>
      <c r="BG998" s="110"/>
      <c r="BH998" s="110"/>
      <c r="BI998" s="110"/>
      <c r="BJ998" s="110"/>
      <c r="BK998" s="110"/>
      <c r="BL998" s="110"/>
      <c r="BM998" s="110"/>
      <c r="BN998" s="110"/>
      <c r="BO998" s="110"/>
      <c r="BP998" s="110"/>
      <c r="BQ998" s="110"/>
      <c r="BR998" s="110"/>
      <c r="BS998" s="110"/>
      <c r="BT998" s="110"/>
      <c r="BU998" s="110"/>
      <c r="BV998" s="110"/>
      <c r="BW998" s="110"/>
      <c r="BX998" s="110"/>
      <c r="BY998" s="110"/>
      <c r="BZ998" s="110"/>
      <c r="CA998" s="110"/>
      <c r="CB998" s="110"/>
      <c r="CC998" s="110"/>
      <c r="CD998" s="110"/>
      <c r="CE998" s="110"/>
      <c r="CF998" s="110"/>
      <c r="CG998" s="110"/>
      <c r="CH998" s="110"/>
      <c r="CI998" s="110"/>
      <c r="CJ998" s="110"/>
      <c r="CK998" s="110"/>
      <c r="CL998" s="110"/>
      <c r="CM998" s="110"/>
      <c r="CN998" s="110"/>
      <c r="CO998" s="110"/>
      <c r="CP998" s="110"/>
      <c r="CQ998" s="110"/>
      <c r="CR998" s="110"/>
      <c r="CS998" s="110"/>
      <c r="CT998" s="110"/>
      <c r="CU998" s="110"/>
      <c r="CV998" s="110"/>
      <c r="CW998" s="110"/>
    </row>
    <row r="999" spans="1:101" x14ac:dyDescent="0.25">
      <c r="A999" s="110"/>
      <c r="B999" s="110"/>
      <c r="C999" s="110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  <c r="AA999" s="110"/>
      <c r="AB999" s="110"/>
      <c r="AC999" s="110"/>
      <c r="AD999" s="110"/>
      <c r="AE999" s="110"/>
      <c r="AF999" s="110"/>
      <c r="AG999" s="110"/>
      <c r="AH999" s="110"/>
      <c r="AI999" s="110"/>
      <c r="AJ999" s="110"/>
      <c r="AK999" s="110"/>
      <c r="AL999" s="110"/>
      <c r="AM999" s="110"/>
      <c r="AN999" s="110"/>
      <c r="AO999" s="110"/>
      <c r="AP999" s="110"/>
      <c r="AQ999" s="110"/>
      <c r="AR999" s="110"/>
      <c r="AS999" s="110"/>
      <c r="AT999" s="110"/>
      <c r="AU999" s="110"/>
      <c r="AV999" s="110"/>
      <c r="AW999" s="110"/>
      <c r="AX999" s="110"/>
      <c r="AY999" s="110"/>
      <c r="AZ999" s="110"/>
      <c r="BA999" s="110"/>
      <c r="BB999" s="110"/>
      <c r="BC999" s="110"/>
      <c r="BD999" s="110"/>
      <c r="BE999" s="110"/>
      <c r="BF999" s="110"/>
      <c r="BG999" s="110"/>
      <c r="BH999" s="110"/>
      <c r="BI999" s="110"/>
      <c r="BJ999" s="110"/>
      <c r="BK999" s="110"/>
      <c r="BL999" s="110"/>
      <c r="BM999" s="110"/>
      <c r="BN999" s="110"/>
      <c r="BO999" s="110"/>
      <c r="BP999" s="110"/>
      <c r="BQ999" s="110"/>
      <c r="BR999" s="110"/>
      <c r="BS999" s="110"/>
      <c r="BT999" s="110"/>
      <c r="BU999" s="110"/>
      <c r="BV999" s="110"/>
      <c r="BW999" s="110"/>
      <c r="BX999" s="110"/>
      <c r="BY999" s="110"/>
      <c r="BZ999" s="110"/>
      <c r="CA999" s="110"/>
      <c r="CB999" s="110"/>
      <c r="CC999" s="110"/>
      <c r="CD999" s="110"/>
      <c r="CE999" s="110"/>
      <c r="CF999" s="110"/>
      <c r="CG999" s="110"/>
      <c r="CH999" s="110"/>
      <c r="CI999" s="110"/>
      <c r="CJ999" s="110"/>
      <c r="CK999" s="110"/>
      <c r="CL999" s="110"/>
      <c r="CM999" s="110"/>
      <c r="CN999" s="110"/>
      <c r="CO999" s="110"/>
      <c r="CP999" s="110"/>
      <c r="CQ999" s="110"/>
      <c r="CR999" s="110"/>
      <c r="CS999" s="110"/>
      <c r="CT999" s="110"/>
      <c r="CU999" s="110"/>
      <c r="CV999" s="110"/>
      <c r="CW999" s="110"/>
    </row>
    <row r="1000" spans="1:101" x14ac:dyDescent="0.25">
      <c r="A1000" s="110"/>
      <c r="B1000" s="110"/>
      <c r="C1000" s="110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0"/>
      <c r="AC1000" s="110"/>
      <c r="AD1000" s="110"/>
      <c r="AE1000" s="110"/>
      <c r="AF1000" s="110"/>
      <c r="AG1000" s="110"/>
      <c r="AH1000" s="110"/>
      <c r="AI1000" s="110"/>
      <c r="AJ1000" s="110"/>
      <c r="AK1000" s="110"/>
      <c r="AL1000" s="110"/>
      <c r="AM1000" s="110"/>
      <c r="AN1000" s="110"/>
      <c r="AO1000" s="110"/>
      <c r="AP1000" s="110"/>
      <c r="AQ1000" s="110"/>
      <c r="AR1000" s="110"/>
      <c r="AS1000" s="110"/>
      <c r="AT1000" s="110"/>
      <c r="AU1000" s="110"/>
      <c r="AV1000" s="110"/>
      <c r="AW1000" s="110"/>
      <c r="AX1000" s="110"/>
      <c r="AY1000" s="110"/>
      <c r="AZ1000" s="110"/>
      <c r="BA1000" s="110"/>
      <c r="BB1000" s="110"/>
      <c r="BC1000" s="110"/>
      <c r="BD1000" s="110"/>
      <c r="BE1000" s="110"/>
      <c r="BF1000" s="110"/>
      <c r="BG1000" s="110"/>
      <c r="BH1000" s="110"/>
      <c r="BI1000" s="110"/>
      <c r="BJ1000" s="110"/>
      <c r="BK1000" s="110"/>
      <c r="BL1000" s="110"/>
      <c r="BM1000" s="110"/>
      <c r="BN1000" s="110"/>
      <c r="BO1000" s="110"/>
      <c r="BP1000" s="110"/>
      <c r="BQ1000" s="110"/>
      <c r="BR1000" s="110"/>
      <c r="BS1000" s="110"/>
      <c r="BT1000" s="110"/>
      <c r="BU1000" s="110"/>
      <c r="BV1000" s="110"/>
      <c r="BW1000" s="110"/>
      <c r="BX1000" s="110"/>
      <c r="BY1000" s="110"/>
      <c r="BZ1000" s="110"/>
      <c r="CA1000" s="110"/>
      <c r="CB1000" s="110"/>
      <c r="CC1000" s="110"/>
      <c r="CD1000" s="110"/>
      <c r="CE1000" s="110"/>
      <c r="CF1000" s="110"/>
      <c r="CG1000" s="110"/>
      <c r="CH1000" s="110"/>
      <c r="CI1000" s="110"/>
      <c r="CJ1000" s="110"/>
      <c r="CK1000" s="110"/>
      <c r="CL1000" s="110"/>
      <c r="CM1000" s="110"/>
      <c r="CN1000" s="110"/>
      <c r="CO1000" s="110"/>
      <c r="CP1000" s="110"/>
      <c r="CQ1000" s="110"/>
      <c r="CR1000" s="110"/>
      <c r="CS1000" s="110"/>
      <c r="CT1000" s="110"/>
      <c r="CU1000" s="110"/>
      <c r="CV1000" s="110"/>
      <c r="CW1000" s="110"/>
    </row>
    <row r="1001" spans="1:101" x14ac:dyDescent="0.25">
      <c r="A1001" s="110"/>
      <c r="B1001" s="110"/>
      <c r="C1001" s="110"/>
      <c r="D1001" s="110"/>
      <c r="E1001" s="110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  <c r="AA1001" s="110"/>
      <c r="AB1001" s="110"/>
      <c r="AC1001" s="110"/>
      <c r="AD1001" s="110"/>
      <c r="AE1001" s="110"/>
      <c r="AF1001" s="110"/>
      <c r="AG1001" s="110"/>
      <c r="AH1001" s="110"/>
      <c r="AI1001" s="110"/>
      <c r="AJ1001" s="110"/>
      <c r="AK1001" s="110"/>
      <c r="AL1001" s="110"/>
      <c r="AM1001" s="110"/>
      <c r="AN1001" s="110"/>
      <c r="AO1001" s="110"/>
      <c r="AP1001" s="110"/>
      <c r="AQ1001" s="110"/>
      <c r="AR1001" s="110"/>
      <c r="AS1001" s="110"/>
      <c r="AT1001" s="110"/>
      <c r="AU1001" s="110"/>
      <c r="AV1001" s="110"/>
      <c r="AW1001" s="110"/>
      <c r="AX1001" s="110"/>
      <c r="AY1001" s="110"/>
      <c r="AZ1001" s="110"/>
      <c r="BA1001" s="110"/>
      <c r="BB1001" s="110"/>
      <c r="BC1001" s="110"/>
      <c r="BD1001" s="110"/>
      <c r="BE1001" s="110"/>
      <c r="BF1001" s="110"/>
      <c r="BG1001" s="110"/>
      <c r="BH1001" s="110"/>
      <c r="BI1001" s="110"/>
      <c r="BJ1001" s="110"/>
      <c r="BK1001" s="110"/>
      <c r="BL1001" s="110"/>
      <c r="BM1001" s="110"/>
      <c r="BN1001" s="110"/>
      <c r="BO1001" s="110"/>
      <c r="BP1001" s="110"/>
      <c r="BQ1001" s="110"/>
      <c r="BR1001" s="110"/>
      <c r="BS1001" s="110"/>
      <c r="BT1001" s="110"/>
      <c r="BU1001" s="110"/>
      <c r="BV1001" s="110"/>
      <c r="BW1001" s="110"/>
      <c r="BX1001" s="110"/>
      <c r="BY1001" s="110"/>
      <c r="BZ1001" s="110"/>
      <c r="CA1001" s="110"/>
      <c r="CB1001" s="110"/>
      <c r="CC1001" s="110"/>
      <c r="CD1001" s="110"/>
      <c r="CE1001" s="110"/>
      <c r="CF1001" s="110"/>
      <c r="CG1001" s="110"/>
      <c r="CH1001" s="110"/>
      <c r="CI1001" s="110"/>
      <c r="CJ1001" s="110"/>
      <c r="CK1001" s="110"/>
      <c r="CL1001" s="110"/>
      <c r="CM1001" s="110"/>
      <c r="CN1001" s="110"/>
      <c r="CO1001" s="110"/>
      <c r="CP1001" s="110"/>
      <c r="CQ1001" s="110"/>
      <c r="CR1001" s="110"/>
      <c r="CS1001" s="110"/>
      <c r="CT1001" s="110"/>
      <c r="CU1001" s="110"/>
      <c r="CV1001" s="110"/>
      <c r="CW1001" s="110"/>
    </row>
    <row r="1002" spans="1:101" x14ac:dyDescent="0.25">
      <c r="A1002" s="110"/>
      <c r="B1002" s="110"/>
      <c r="C1002" s="110"/>
      <c r="D1002" s="110"/>
      <c r="E1002" s="110"/>
      <c r="F1002" s="110"/>
      <c r="G1002" s="110"/>
      <c r="H1002" s="110"/>
      <c r="I1002" s="110"/>
      <c r="J1002" s="110"/>
      <c r="K1002" s="110"/>
      <c r="L1002" s="110"/>
      <c r="M1002" s="110"/>
      <c r="N1002" s="110"/>
      <c r="O1002" s="110"/>
      <c r="P1002" s="110"/>
      <c r="Q1002" s="110"/>
      <c r="R1002" s="110"/>
      <c r="S1002" s="110"/>
      <c r="T1002" s="110"/>
      <c r="U1002" s="110"/>
      <c r="V1002" s="110"/>
      <c r="W1002" s="110"/>
      <c r="X1002" s="110"/>
      <c r="Y1002" s="110"/>
      <c r="Z1002" s="110"/>
      <c r="AA1002" s="110"/>
      <c r="AB1002" s="110"/>
      <c r="AC1002" s="110"/>
      <c r="AD1002" s="110"/>
      <c r="AE1002" s="110"/>
      <c r="AF1002" s="110"/>
      <c r="AG1002" s="110"/>
      <c r="AH1002" s="110"/>
      <c r="AI1002" s="110"/>
      <c r="AJ1002" s="110"/>
      <c r="AK1002" s="110"/>
      <c r="AL1002" s="110"/>
      <c r="AM1002" s="110"/>
      <c r="AN1002" s="110"/>
      <c r="AO1002" s="110"/>
      <c r="AP1002" s="110"/>
      <c r="AQ1002" s="110"/>
      <c r="AR1002" s="110"/>
      <c r="AS1002" s="110"/>
      <c r="AT1002" s="110"/>
      <c r="AU1002" s="110"/>
      <c r="AV1002" s="110"/>
      <c r="AW1002" s="110"/>
      <c r="AX1002" s="110"/>
      <c r="AY1002" s="110"/>
      <c r="AZ1002" s="110"/>
      <c r="BA1002" s="110"/>
      <c r="BB1002" s="110"/>
      <c r="BC1002" s="110"/>
      <c r="BD1002" s="110"/>
      <c r="BE1002" s="110"/>
      <c r="BF1002" s="110"/>
      <c r="BG1002" s="110"/>
      <c r="BH1002" s="110"/>
      <c r="BI1002" s="110"/>
      <c r="BJ1002" s="110"/>
      <c r="BK1002" s="110"/>
      <c r="BL1002" s="110"/>
      <c r="BM1002" s="110"/>
      <c r="BN1002" s="110"/>
      <c r="BO1002" s="110"/>
      <c r="BP1002" s="110"/>
      <c r="BQ1002" s="110"/>
      <c r="BR1002" s="110"/>
      <c r="BS1002" s="110"/>
      <c r="BT1002" s="110"/>
      <c r="BU1002" s="110"/>
      <c r="BV1002" s="110"/>
      <c r="BW1002" s="110"/>
      <c r="BX1002" s="110"/>
      <c r="BY1002" s="110"/>
      <c r="BZ1002" s="110"/>
      <c r="CA1002" s="110"/>
      <c r="CB1002" s="110"/>
      <c r="CC1002" s="110"/>
      <c r="CD1002" s="110"/>
      <c r="CE1002" s="110"/>
      <c r="CF1002" s="110"/>
      <c r="CG1002" s="110"/>
      <c r="CH1002" s="110"/>
      <c r="CI1002" s="110"/>
      <c r="CJ1002" s="110"/>
      <c r="CK1002" s="110"/>
      <c r="CL1002" s="110"/>
      <c r="CM1002" s="110"/>
      <c r="CN1002" s="110"/>
      <c r="CO1002" s="110"/>
      <c r="CP1002" s="110"/>
      <c r="CQ1002" s="110"/>
      <c r="CR1002" s="110"/>
      <c r="CS1002" s="110"/>
      <c r="CT1002" s="110"/>
      <c r="CU1002" s="110"/>
      <c r="CV1002" s="110"/>
      <c r="CW1002" s="110"/>
    </row>
    <row r="1003" spans="1:101" x14ac:dyDescent="0.25">
      <c r="A1003" s="110"/>
      <c r="B1003" s="110"/>
      <c r="C1003" s="110"/>
      <c r="D1003" s="110"/>
      <c r="E1003" s="110"/>
      <c r="F1003" s="110"/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  <c r="W1003" s="110"/>
      <c r="X1003" s="110"/>
      <c r="Y1003" s="110"/>
      <c r="Z1003" s="110"/>
      <c r="AA1003" s="110"/>
      <c r="AB1003" s="110"/>
      <c r="AC1003" s="110"/>
      <c r="AD1003" s="110"/>
      <c r="AE1003" s="110"/>
      <c r="AF1003" s="110"/>
      <c r="AG1003" s="110"/>
      <c r="AH1003" s="110"/>
      <c r="AI1003" s="110"/>
      <c r="AJ1003" s="110"/>
      <c r="AK1003" s="110"/>
      <c r="AL1003" s="110"/>
      <c r="AM1003" s="110"/>
      <c r="AN1003" s="110"/>
      <c r="AO1003" s="110"/>
      <c r="AP1003" s="110"/>
      <c r="AQ1003" s="110"/>
      <c r="AR1003" s="110"/>
      <c r="AS1003" s="110"/>
      <c r="AT1003" s="110"/>
      <c r="AU1003" s="110"/>
      <c r="AV1003" s="110"/>
      <c r="AW1003" s="110"/>
      <c r="AX1003" s="110"/>
      <c r="AY1003" s="110"/>
      <c r="AZ1003" s="110"/>
      <c r="BA1003" s="110"/>
      <c r="BB1003" s="110"/>
      <c r="BC1003" s="110"/>
      <c r="BD1003" s="110"/>
      <c r="BE1003" s="110"/>
      <c r="BF1003" s="110"/>
      <c r="BG1003" s="110"/>
      <c r="BH1003" s="110"/>
      <c r="BI1003" s="110"/>
      <c r="BJ1003" s="110"/>
      <c r="BK1003" s="110"/>
      <c r="BL1003" s="110"/>
      <c r="BM1003" s="110"/>
      <c r="BN1003" s="110"/>
      <c r="BO1003" s="110"/>
      <c r="BP1003" s="110"/>
      <c r="BQ1003" s="110"/>
      <c r="BR1003" s="110"/>
      <c r="BS1003" s="110"/>
      <c r="BT1003" s="110"/>
      <c r="BU1003" s="110"/>
      <c r="BV1003" s="110"/>
      <c r="BW1003" s="110"/>
      <c r="BX1003" s="110"/>
      <c r="BY1003" s="110"/>
      <c r="BZ1003" s="110"/>
      <c r="CA1003" s="110"/>
      <c r="CB1003" s="110"/>
      <c r="CC1003" s="110"/>
      <c r="CD1003" s="110"/>
      <c r="CE1003" s="110"/>
      <c r="CF1003" s="110"/>
      <c r="CG1003" s="110"/>
      <c r="CH1003" s="110"/>
      <c r="CI1003" s="110"/>
      <c r="CJ1003" s="110"/>
      <c r="CK1003" s="110"/>
      <c r="CL1003" s="110"/>
      <c r="CM1003" s="110"/>
      <c r="CN1003" s="110"/>
      <c r="CO1003" s="110"/>
      <c r="CP1003" s="110"/>
      <c r="CQ1003" s="110"/>
      <c r="CR1003" s="110"/>
      <c r="CS1003" s="110"/>
      <c r="CT1003" s="110"/>
      <c r="CU1003" s="110"/>
      <c r="CV1003" s="110"/>
      <c r="CW1003" s="110"/>
    </row>
    <row r="1004" spans="1:101" x14ac:dyDescent="0.25">
      <c r="A1004" s="110"/>
      <c r="B1004" s="110"/>
      <c r="C1004" s="110"/>
      <c r="D1004" s="110"/>
      <c r="E1004" s="110"/>
      <c r="F1004" s="110"/>
      <c r="G1004" s="110"/>
      <c r="H1004" s="110"/>
      <c r="I1004" s="110"/>
      <c r="J1004" s="110"/>
      <c r="K1004" s="110"/>
      <c r="L1004" s="110"/>
      <c r="M1004" s="110"/>
      <c r="N1004" s="110"/>
      <c r="O1004" s="110"/>
      <c r="P1004" s="110"/>
      <c r="Q1004" s="110"/>
      <c r="R1004" s="110"/>
      <c r="S1004" s="110"/>
      <c r="T1004" s="110"/>
      <c r="U1004" s="110"/>
      <c r="V1004" s="110"/>
      <c r="W1004" s="110"/>
      <c r="X1004" s="110"/>
      <c r="Y1004" s="110"/>
      <c r="Z1004" s="110"/>
      <c r="AA1004" s="110"/>
      <c r="AB1004" s="110"/>
      <c r="AC1004" s="110"/>
      <c r="AD1004" s="110"/>
      <c r="AE1004" s="110"/>
      <c r="AF1004" s="110"/>
      <c r="AG1004" s="110"/>
      <c r="AH1004" s="110"/>
      <c r="AI1004" s="110"/>
      <c r="AJ1004" s="110"/>
      <c r="AK1004" s="110"/>
      <c r="AL1004" s="110"/>
      <c r="AM1004" s="110"/>
      <c r="AN1004" s="110"/>
      <c r="AO1004" s="110"/>
      <c r="AP1004" s="110"/>
      <c r="AQ1004" s="110"/>
      <c r="AR1004" s="110"/>
      <c r="AS1004" s="110"/>
      <c r="AT1004" s="110"/>
      <c r="AU1004" s="110"/>
      <c r="AV1004" s="110"/>
      <c r="AW1004" s="110"/>
      <c r="AX1004" s="110"/>
      <c r="AY1004" s="110"/>
      <c r="AZ1004" s="110"/>
      <c r="BA1004" s="110"/>
      <c r="BB1004" s="110"/>
      <c r="BC1004" s="110"/>
      <c r="BD1004" s="110"/>
      <c r="BE1004" s="110"/>
      <c r="BF1004" s="110"/>
      <c r="BG1004" s="110"/>
      <c r="BH1004" s="110"/>
      <c r="BI1004" s="110"/>
      <c r="BJ1004" s="110"/>
      <c r="BK1004" s="110"/>
      <c r="BL1004" s="110"/>
      <c r="BM1004" s="110"/>
      <c r="BN1004" s="110"/>
      <c r="BO1004" s="110"/>
      <c r="BP1004" s="110"/>
      <c r="BQ1004" s="110"/>
      <c r="BR1004" s="110"/>
      <c r="BS1004" s="110"/>
      <c r="BT1004" s="110"/>
      <c r="BU1004" s="110"/>
      <c r="BV1004" s="110"/>
      <c r="BW1004" s="110"/>
      <c r="BX1004" s="110"/>
      <c r="BY1004" s="110"/>
      <c r="BZ1004" s="110"/>
      <c r="CA1004" s="110"/>
      <c r="CB1004" s="110"/>
      <c r="CC1004" s="110"/>
      <c r="CD1004" s="110"/>
      <c r="CE1004" s="110"/>
      <c r="CF1004" s="110"/>
      <c r="CG1004" s="110"/>
      <c r="CH1004" s="110"/>
      <c r="CI1004" s="110"/>
      <c r="CJ1004" s="110"/>
      <c r="CK1004" s="110"/>
      <c r="CL1004" s="110"/>
      <c r="CM1004" s="110"/>
      <c r="CN1004" s="110"/>
      <c r="CO1004" s="110"/>
      <c r="CP1004" s="110"/>
      <c r="CQ1004" s="110"/>
      <c r="CR1004" s="110"/>
      <c r="CS1004" s="110"/>
      <c r="CT1004" s="110"/>
      <c r="CU1004" s="110"/>
      <c r="CV1004" s="110"/>
      <c r="CW1004" s="110"/>
    </row>
    <row r="1005" spans="1:101" x14ac:dyDescent="0.25">
      <c r="A1005" s="110"/>
      <c r="B1005" s="110"/>
      <c r="C1005" s="110"/>
      <c r="D1005" s="110"/>
      <c r="E1005" s="110"/>
      <c r="F1005" s="110"/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  <c r="W1005" s="110"/>
      <c r="X1005" s="110"/>
      <c r="Y1005" s="110"/>
      <c r="Z1005" s="110"/>
      <c r="AA1005" s="110"/>
      <c r="AB1005" s="110"/>
      <c r="AC1005" s="110"/>
      <c r="AD1005" s="110"/>
      <c r="AE1005" s="110"/>
      <c r="AF1005" s="110"/>
      <c r="AG1005" s="110"/>
      <c r="AH1005" s="110"/>
      <c r="AI1005" s="110"/>
      <c r="AJ1005" s="110"/>
      <c r="AK1005" s="110"/>
      <c r="AL1005" s="110"/>
      <c r="AM1005" s="110"/>
      <c r="AN1005" s="110"/>
      <c r="AO1005" s="110"/>
      <c r="AP1005" s="110"/>
      <c r="AQ1005" s="110"/>
      <c r="AR1005" s="110"/>
      <c r="AS1005" s="110"/>
      <c r="AT1005" s="110"/>
      <c r="AU1005" s="110"/>
      <c r="AV1005" s="110"/>
      <c r="AW1005" s="110"/>
      <c r="AX1005" s="110"/>
      <c r="AY1005" s="110"/>
      <c r="AZ1005" s="110"/>
      <c r="BA1005" s="110"/>
      <c r="BB1005" s="110"/>
      <c r="BC1005" s="110"/>
      <c r="BD1005" s="110"/>
      <c r="BE1005" s="110"/>
      <c r="BF1005" s="110"/>
      <c r="BG1005" s="110"/>
      <c r="BH1005" s="110"/>
      <c r="BI1005" s="110"/>
      <c r="BJ1005" s="110"/>
      <c r="BK1005" s="110"/>
      <c r="BL1005" s="110"/>
      <c r="BM1005" s="110"/>
      <c r="BN1005" s="110"/>
      <c r="BO1005" s="110"/>
      <c r="BP1005" s="110"/>
      <c r="BQ1005" s="110"/>
      <c r="BR1005" s="110"/>
      <c r="BS1005" s="110"/>
      <c r="BT1005" s="110"/>
      <c r="BU1005" s="110"/>
      <c r="BV1005" s="110"/>
      <c r="BW1005" s="110"/>
      <c r="BX1005" s="110"/>
      <c r="BY1005" s="110"/>
      <c r="BZ1005" s="110"/>
      <c r="CA1005" s="110"/>
      <c r="CB1005" s="110"/>
      <c r="CC1005" s="110"/>
      <c r="CD1005" s="110"/>
      <c r="CE1005" s="110"/>
      <c r="CF1005" s="110"/>
      <c r="CG1005" s="110"/>
      <c r="CH1005" s="110"/>
      <c r="CI1005" s="110"/>
      <c r="CJ1005" s="110"/>
      <c r="CK1005" s="110"/>
      <c r="CL1005" s="110"/>
      <c r="CM1005" s="110"/>
      <c r="CN1005" s="110"/>
      <c r="CO1005" s="110"/>
      <c r="CP1005" s="110"/>
      <c r="CQ1005" s="110"/>
      <c r="CR1005" s="110"/>
      <c r="CS1005" s="110"/>
      <c r="CT1005" s="110"/>
      <c r="CU1005" s="110"/>
      <c r="CV1005" s="110"/>
      <c r="CW1005" s="110"/>
    </row>
    <row r="1006" spans="1:101" x14ac:dyDescent="0.25">
      <c r="A1006" s="110"/>
      <c r="B1006" s="110"/>
      <c r="C1006" s="110"/>
      <c r="D1006" s="110"/>
      <c r="E1006" s="110"/>
      <c r="F1006" s="110"/>
      <c r="G1006" s="110"/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  <c r="W1006" s="110"/>
      <c r="X1006" s="110"/>
      <c r="Y1006" s="110"/>
      <c r="Z1006" s="110"/>
      <c r="AA1006" s="110"/>
      <c r="AB1006" s="110"/>
      <c r="AC1006" s="110"/>
      <c r="AD1006" s="110"/>
      <c r="AE1006" s="110"/>
      <c r="AF1006" s="110"/>
      <c r="AG1006" s="110"/>
      <c r="AH1006" s="110"/>
      <c r="AI1006" s="110"/>
      <c r="AJ1006" s="110"/>
      <c r="AK1006" s="110"/>
      <c r="AL1006" s="110"/>
      <c r="AM1006" s="110"/>
      <c r="AN1006" s="110"/>
      <c r="AO1006" s="110"/>
      <c r="AP1006" s="110"/>
      <c r="AQ1006" s="110"/>
      <c r="AR1006" s="110"/>
      <c r="AS1006" s="110"/>
      <c r="AT1006" s="110"/>
      <c r="AU1006" s="110"/>
      <c r="AV1006" s="110"/>
      <c r="AW1006" s="110"/>
      <c r="AX1006" s="110"/>
      <c r="AY1006" s="110"/>
      <c r="AZ1006" s="110"/>
      <c r="BA1006" s="110"/>
      <c r="BB1006" s="110"/>
      <c r="BC1006" s="110"/>
      <c r="BD1006" s="110"/>
      <c r="BE1006" s="110"/>
      <c r="BF1006" s="110"/>
      <c r="BG1006" s="110"/>
      <c r="BH1006" s="110"/>
      <c r="BI1006" s="110"/>
      <c r="BJ1006" s="110"/>
      <c r="BK1006" s="110"/>
      <c r="BL1006" s="110"/>
      <c r="BM1006" s="110"/>
      <c r="BN1006" s="110"/>
      <c r="BO1006" s="110"/>
      <c r="BP1006" s="110"/>
      <c r="BQ1006" s="110"/>
      <c r="BR1006" s="110"/>
      <c r="BS1006" s="110"/>
      <c r="BT1006" s="110"/>
      <c r="BU1006" s="110"/>
      <c r="BV1006" s="110"/>
      <c r="BW1006" s="110"/>
      <c r="BX1006" s="110"/>
      <c r="BY1006" s="110"/>
      <c r="BZ1006" s="110"/>
      <c r="CA1006" s="110"/>
      <c r="CB1006" s="110"/>
      <c r="CC1006" s="110"/>
      <c r="CD1006" s="110"/>
      <c r="CE1006" s="110"/>
      <c r="CF1006" s="110"/>
      <c r="CG1006" s="110"/>
      <c r="CH1006" s="110"/>
      <c r="CI1006" s="110"/>
      <c r="CJ1006" s="110"/>
      <c r="CK1006" s="110"/>
      <c r="CL1006" s="110"/>
      <c r="CM1006" s="110"/>
      <c r="CN1006" s="110"/>
      <c r="CO1006" s="110"/>
      <c r="CP1006" s="110"/>
      <c r="CQ1006" s="110"/>
      <c r="CR1006" s="110"/>
      <c r="CS1006" s="110"/>
      <c r="CT1006" s="110"/>
      <c r="CU1006" s="110"/>
      <c r="CV1006" s="110"/>
      <c r="CW1006" s="110"/>
    </row>
    <row r="1007" spans="1:101" x14ac:dyDescent="0.25">
      <c r="A1007" s="110"/>
      <c r="B1007" s="110"/>
      <c r="C1007" s="110"/>
      <c r="D1007" s="110"/>
      <c r="E1007" s="110"/>
      <c r="F1007" s="110"/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  <c r="W1007" s="110"/>
      <c r="X1007" s="110"/>
      <c r="Y1007" s="110"/>
      <c r="Z1007" s="110"/>
      <c r="AA1007" s="110"/>
      <c r="AB1007" s="110"/>
      <c r="AC1007" s="110"/>
      <c r="AD1007" s="110"/>
      <c r="AE1007" s="110"/>
      <c r="AF1007" s="110"/>
      <c r="AG1007" s="110"/>
      <c r="AH1007" s="110"/>
      <c r="AI1007" s="110"/>
      <c r="AJ1007" s="110"/>
      <c r="AK1007" s="110"/>
      <c r="AL1007" s="110"/>
      <c r="AM1007" s="110"/>
      <c r="AN1007" s="110"/>
      <c r="AO1007" s="110"/>
      <c r="AP1007" s="110"/>
      <c r="AQ1007" s="110"/>
      <c r="AR1007" s="110"/>
      <c r="AS1007" s="110"/>
      <c r="AT1007" s="110"/>
      <c r="AU1007" s="110"/>
      <c r="AV1007" s="110"/>
      <c r="AW1007" s="110"/>
      <c r="AX1007" s="110"/>
      <c r="AY1007" s="110"/>
      <c r="AZ1007" s="110"/>
      <c r="BA1007" s="110"/>
      <c r="BB1007" s="110"/>
      <c r="BC1007" s="110"/>
      <c r="BD1007" s="110"/>
      <c r="BE1007" s="110"/>
      <c r="BF1007" s="110"/>
      <c r="BG1007" s="110"/>
      <c r="BH1007" s="110"/>
      <c r="BI1007" s="110"/>
      <c r="BJ1007" s="110"/>
      <c r="BK1007" s="110"/>
      <c r="BL1007" s="110"/>
      <c r="BM1007" s="110"/>
      <c r="BN1007" s="110"/>
      <c r="BO1007" s="110"/>
      <c r="BP1007" s="110"/>
      <c r="BQ1007" s="110"/>
      <c r="BR1007" s="110"/>
      <c r="BS1007" s="110"/>
      <c r="BT1007" s="110"/>
      <c r="BU1007" s="110"/>
      <c r="BV1007" s="110"/>
      <c r="BW1007" s="110"/>
      <c r="BX1007" s="110"/>
      <c r="BY1007" s="110"/>
      <c r="BZ1007" s="110"/>
      <c r="CA1007" s="110"/>
      <c r="CB1007" s="110"/>
      <c r="CC1007" s="110"/>
      <c r="CD1007" s="110"/>
      <c r="CE1007" s="110"/>
      <c r="CF1007" s="110"/>
      <c r="CG1007" s="110"/>
      <c r="CH1007" s="110"/>
      <c r="CI1007" s="110"/>
      <c r="CJ1007" s="110"/>
      <c r="CK1007" s="110"/>
      <c r="CL1007" s="110"/>
      <c r="CM1007" s="110"/>
      <c r="CN1007" s="110"/>
      <c r="CO1007" s="110"/>
      <c r="CP1007" s="110"/>
      <c r="CQ1007" s="110"/>
      <c r="CR1007" s="110"/>
      <c r="CS1007" s="110"/>
      <c r="CT1007" s="110"/>
      <c r="CU1007" s="110"/>
      <c r="CV1007" s="110"/>
      <c r="CW1007" s="110"/>
    </row>
    <row r="1008" spans="1:101" x14ac:dyDescent="0.25">
      <c r="A1008" s="110"/>
      <c r="B1008" s="110"/>
      <c r="C1008" s="110"/>
      <c r="D1008" s="110"/>
      <c r="E1008" s="110"/>
      <c r="F1008" s="110"/>
      <c r="G1008" s="110"/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  <c r="W1008" s="110"/>
      <c r="X1008" s="110"/>
      <c r="Y1008" s="110"/>
      <c r="Z1008" s="110"/>
      <c r="AA1008" s="110"/>
      <c r="AB1008" s="110"/>
      <c r="AC1008" s="110"/>
      <c r="AD1008" s="110"/>
      <c r="AE1008" s="110"/>
      <c r="AF1008" s="110"/>
      <c r="AG1008" s="110"/>
      <c r="AH1008" s="110"/>
      <c r="AI1008" s="110"/>
      <c r="AJ1008" s="110"/>
      <c r="AK1008" s="110"/>
      <c r="AL1008" s="110"/>
      <c r="AM1008" s="110"/>
      <c r="AN1008" s="110"/>
      <c r="AO1008" s="110"/>
      <c r="AP1008" s="110"/>
      <c r="AQ1008" s="110"/>
      <c r="AR1008" s="110"/>
      <c r="AS1008" s="110"/>
      <c r="AT1008" s="110"/>
      <c r="AU1008" s="110"/>
      <c r="AV1008" s="110"/>
      <c r="AW1008" s="110"/>
      <c r="AX1008" s="110"/>
      <c r="AY1008" s="110"/>
      <c r="AZ1008" s="110"/>
      <c r="BA1008" s="110"/>
      <c r="BB1008" s="110"/>
      <c r="BC1008" s="110"/>
      <c r="BD1008" s="110"/>
      <c r="BE1008" s="110"/>
      <c r="BF1008" s="110"/>
      <c r="BG1008" s="110"/>
      <c r="BH1008" s="110"/>
      <c r="BI1008" s="110"/>
      <c r="BJ1008" s="110"/>
      <c r="BK1008" s="110"/>
      <c r="BL1008" s="110"/>
      <c r="BM1008" s="110"/>
      <c r="BN1008" s="110"/>
      <c r="BO1008" s="110"/>
      <c r="BP1008" s="110"/>
      <c r="BQ1008" s="110"/>
      <c r="BR1008" s="110"/>
      <c r="BS1008" s="110"/>
      <c r="BT1008" s="110"/>
      <c r="BU1008" s="110"/>
      <c r="BV1008" s="110"/>
      <c r="BW1008" s="110"/>
      <c r="BX1008" s="110"/>
      <c r="BY1008" s="110"/>
      <c r="BZ1008" s="110"/>
      <c r="CA1008" s="110"/>
      <c r="CB1008" s="110"/>
      <c r="CC1008" s="110"/>
      <c r="CD1008" s="110"/>
      <c r="CE1008" s="110"/>
      <c r="CF1008" s="110"/>
      <c r="CG1008" s="110"/>
      <c r="CH1008" s="110"/>
      <c r="CI1008" s="110"/>
      <c r="CJ1008" s="110"/>
      <c r="CK1008" s="110"/>
      <c r="CL1008" s="110"/>
      <c r="CM1008" s="110"/>
      <c r="CN1008" s="110"/>
      <c r="CO1008" s="110"/>
      <c r="CP1008" s="110"/>
      <c r="CQ1008" s="110"/>
      <c r="CR1008" s="110"/>
      <c r="CS1008" s="110"/>
      <c r="CT1008" s="110"/>
      <c r="CU1008" s="110"/>
      <c r="CV1008" s="110"/>
      <c r="CW1008" s="110"/>
    </row>
    <row r="1009" spans="1:101" x14ac:dyDescent="0.25">
      <c r="A1009" s="110"/>
      <c r="B1009" s="110"/>
      <c r="C1009" s="110"/>
      <c r="D1009" s="110"/>
      <c r="E1009" s="110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  <c r="W1009" s="110"/>
      <c r="X1009" s="110"/>
      <c r="Y1009" s="110"/>
      <c r="Z1009" s="110"/>
      <c r="AA1009" s="110"/>
      <c r="AB1009" s="110"/>
      <c r="AC1009" s="110"/>
      <c r="AD1009" s="110"/>
      <c r="AE1009" s="110"/>
      <c r="AF1009" s="110"/>
      <c r="AG1009" s="110"/>
      <c r="AH1009" s="110"/>
      <c r="AI1009" s="110"/>
      <c r="AJ1009" s="110"/>
      <c r="AK1009" s="110"/>
      <c r="AL1009" s="110"/>
      <c r="AM1009" s="110"/>
      <c r="AN1009" s="110"/>
      <c r="AO1009" s="110"/>
      <c r="AP1009" s="110"/>
      <c r="AQ1009" s="110"/>
      <c r="AR1009" s="110"/>
      <c r="AS1009" s="110"/>
      <c r="AT1009" s="110"/>
      <c r="AU1009" s="110"/>
      <c r="AV1009" s="110"/>
      <c r="AW1009" s="110"/>
      <c r="AX1009" s="110"/>
      <c r="AY1009" s="110"/>
      <c r="AZ1009" s="110"/>
      <c r="BA1009" s="110"/>
      <c r="BB1009" s="110"/>
      <c r="BC1009" s="110"/>
      <c r="BD1009" s="110"/>
      <c r="BE1009" s="110"/>
      <c r="BF1009" s="110"/>
      <c r="BG1009" s="110"/>
      <c r="BH1009" s="110"/>
      <c r="BI1009" s="110"/>
      <c r="BJ1009" s="110"/>
      <c r="BK1009" s="110"/>
      <c r="BL1009" s="110"/>
      <c r="BM1009" s="110"/>
      <c r="BN1009" s="110"/>
      <c r="BO1009" s="110"/>
      <c r="BP1009" s="110"/>
      <c r="BQ1009" s="110"/>
      <c r="BR1009" s="110"/>
      <c r="BS1009" s="110"/>
      <c r="BT1009" s="110"/>
      <c r="BU1009" s="110"/>
      <c r="BV1009" s="110"/>
      <c r="BW1009" s="110"/>
      <c r="BX1009" s="110"/>
      <c r="BY1009" s="110"/>
      <c r="BZ1009" s="110"/>
      <c r="CA1009" s="110"/>
      <c r="CB1009" s="110"/>
      <c r="CC1009" s="110"/>
      <c r="CD1009" s="110"/>
      <c r="CE1009" s="110"/>
      <c r="CF1009" s="110"/>
      <c r="CG1009" s="110"/>
      <c r="CH1009" s="110"/>
      <c r="CI1009" s="110"/>
      <c r="CJ1009" s="110"/>
      <c r="CK1009" s="110"/>
      <c r="CL1009" s="110"/>
      <c r="CM1009" s="110"/>
      <c r="CN1009" s="110"/>
      <c r="CO1009" s="110"/>
      <c r="CP1009" s="110"/>
      <c r="CQ1009" s="110"/>
      <c r="CR1009" s="110"/>
      <c r="CS1009" s="110"/>
      <c r="CT1009" s="110"/>
      <c r="CU1009" s="110"/>
      <c r="CV1009" s="110"/>
      <c r="CW1009" s="110"/>
    </row>
    <row r="1010" spans="1:101" x14ac:dyDescent="0.25">
      <c r="A1010" s="110"/>
      <c r="B1010" s="110"/>
      <c r="C1010" s="110"/>
      <c r="D1010" s="110"/>
      <c r="E1010" s="110"/>
      <c r="F1010" s="110"/>
      <c r="G1010" s="110"/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  <c r="S1010" s="110"/>
      <c r="T1010" s="110"/>
      <c r="U1010" s="110"/>
      <c r="V1010" s="110"/>
      <c r="W1010" s="110"/>
      <c r="X1010" s="110"/>
      <c r="Y1010" s="110"/>
      <c r="Z1010" s="110"/>
      <c r="AA1010" s="110"/>
      <c r="AB1010" s="110"/>
      <c r="AC1010" s="110"/>
      <c r="AD1010" s="110"/>
      <c r="AE1010" s="110"/>
      <c r="AF1010" s="110"/>
      <c r="AG1010" s="110"/>
      <c r="AH1010" s="110"/>
      <c r="AI1010" s="110"/>
      <c r="AJ1010" s="110"/>
      <c r="AK1010" s="110"/>
      <c r="AL1010" s="110"/>
      <c r="AM1010" s="110"/>
      <c r="AN1010" s="110"/>
      <c r="AO1010" s="110"/>
      <c r="AP1010" s="110"/>
      <c r="AQ1010" s="110"/>
      <c r="AR1010" s="110"/>
      <c r="AS1010" s="110"/>
      <c r="AT1010" s="110"/>
      <c r="AU1010" s="110"/>
      <c r="AV1010" s="110"/>
      <c r="AW1010" s="110"/>
      <c r="AX1010" s="110"/>
      <c r="AY1010" s="110"/>
      <c r="AZ1010" s="110"/>
      <c r="BA1010" s="110"/>
      <c r="BB1010" s="110"/>
      <c r="BC1010" s="110"/>
      <c r="BD1010" s="110"/>
      <c r="BE1010" s="110"/>
      <c r="BF1010" s="110"/>
      <c r="BG1010" s="110"/>
      <c r="BH1010" s="110"/>
      <c r="BI1010" s="110"/>
      <c r="BJ1010" s="110"/>
      <c r="BK1010" s="110"/>
      <c r="BL1010" s="110"/>
      <c r="BM1010" s="110"/>
      <c r="BN1010" s="110"/>
      <c r="BO1010" s="110"/>
      <c r="BP1010" s="110"/>
      <c r="BQ1010" s="110"/>
      <c r="BR1010" s="110"/>
      <c r="BS1010" s="110"/>
      <c r="BT1010" s="110"/>
      <c r="BU1010" s="110"/>
      <c r="BV1010" s="110"/>
      <c r="BW1010" s="110"/>
      <c r="BX1010" s="110"/>
      <c r="BY1010" s="110"/>
      <c r="BZ1010" s="110"/>
      <c r="CA1010" s="110"/>
      <c r="CB1010" s="110"/>
      <c r="CC1010" s="110"/>
      <c r="CD1010" s="110"/>
      <c r="CE1010" s="110"/>
      <c r="CF1010" s="110"/>
      <c r="CG1010" s="110"/>
      <c r="CH1010" s="110"/>
      <c r="CI1010" s="110"/>
      <c r="CJ1010" s="110"/>
      <c r="CK1010" s="110"/>
      <c r="CL1010" s="110"/>
      <c r="CM1010" s="110"/>
      <c r="CN1010" s="110"/>
      <c r="CO1010" s="110"/>
      <c r="CP1010" s="110"/>
      <c r="CQ1010" s="110"/>
      <c r="CR1010" s="110"/>
      <c r="CS1010" s="110"/>
      <c r="CT1010" s="110"/>
      <c r="CU1010" s="110"/>
      <c r="CV1010" s="110"/>
      <c r="CW1010" s="110"/>
    </row>
    <row r="1011" spans="1:101" x14ac:dyDescent="0.25">
      <c r="A1011" s="110"/>
      <c r="B1011" s="110"/>
      <c r="C1011" s="110"/>
      <c r="D1011" s="110"/>
      <c r="E1011" s="110"/>
      <c r="F1011" s="110"/>
      <c r="G1011" s="110"/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  <c r="S1011" s="110"/>
      <c r="T1011" s="110"/>
      <c r="U1011" s="110"/>
      <c r="V1011" s="110"/>
      <c r="W1011" s="110"/>
      <c r="X1011" s="110"/>
      <c r="Y1011" s="110"/>
      <c r="Z1011" s="110"/>
      <c r="AA1011" s="110"/>
      <c r="AB1011" s="110"/>
      <c r="AC1011" s="110"/>
      <c r="AD1011" s="110"/>
      <c r="AE1011" s="110"/>
      <c r="AF1011" s="110"/>
      <c r="AG1011" s="110"/>
      <c r="AH1011" s="110"/>
      <c r="AI1011" s="110"/>
      <c r="AJ1011" s="110"/>
      <c r="AK1011" s="110"/>
      <c r="AL1011" s="110"/>
      <c r="AM1011" s="110"/>
      <c r="AN1011" s="110"/>
      <c r="AO1011" s="110"/>
      <c r="AP1011" s="110"/>
      <c r="AQ1011" s="110"/>
      <c r="AR1011" s="110"/>
      <c r="AS1011" s="110"/>
      <c r="AT1011" s="110"/>
      <c r="AU1011" s="110"/>
      <c r="AV1011" s="110"/>
      <c r="AW1011" s="110"/>
      <c r="AX1011" s="110"/>
      <c r="AY1011" s="110"/>
      <c r="AZ1011" s="110"/>
      <c r="BA1011" s="110"/>
      <c r="BB1011" s="110"/>
      <c r="BC1011" s="110"/>
      <c r="BD1011" s="110"/>
      <c r="BE1011" s="110"/>
      <c r="BF1011" s="110"/>
      <c r="BG1011" s="110"/>
      <c r="BH1011" s="110"/>
      <c r="BI1011" s="110"/>
      <c r="BJ1011" s="110"/>
      <c r="BK1011" s="110"/>
      <c r="BL1011" s="110"/>
      <c r="BM1011" s="110"/>
      <c r="BN1011" s="110"/>
      <c r="BO1011" s="110"/>
      <c r="BP1011" s="110"/>
      <c r="BQ1011" s="110"/>
      <c r="BR1011" s="110"/>
      <c r="BS1011" s="110"/>
      <c r="BT1011" s="110"/>
      <c r="BU1011" s="110"/>
      <c r="BV1011" s="110"/>
      <c r="BW1011" s="110"/>
      <c r="BX1011" s="110"/>
      <c r="BY1011" s="110"/>
      <c r="BZ1011" s="110"/>
      <c r="CA1011" s="110"/>
      <c r="CB1011" s="110"/>
      <c r="CC1011" s="110"/>
      <c r="CD1011" s="110"/>
      <c r="CE1011" s="110"/>
      <c r="CF1011" s="110"/>
      <c r="CG1011" s="110"/>
      <c r="CH1011" s="110"/>
      <c r="CI1011" s="110"/>
      <c r="CJ1011" s="110"/>
      <c r="CK1011" s="110"/>
      <c r="CL1011" s="110"/>
      <c r="CM1011" s="110"/>
      <c r="CN1011" s="110"/>
      <c r="CO1011" s="110"/>
      <c r="CP1011" s="110"/>
      <c r="CQ1011" s="110"/>
      <c r="CR1011" s="110"/>
      <c r="CS1011" s="110"/>
      <c r="CT1011" s="110"/>
      <c r="CU1011" s="110"/>
      <c r="CV1011" s="110"/>
      <c r="CW1011" s="110"/>
    </row>
    <row r="1012" spans="1:101" x14ac:dyDescent="0.25">
      <c r="A1012" s="110"/>
      <c r="B1012" s="110"/>
      <c r="C1012" s="110"/>
      <c r="D1012" s="110"/>
      <c r="E1012" s="110"/>
      <c r="F1012" s="110"/>
      <c r="G1012" s="110"/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  <c r="S1012" s="110"/>
      <c r="T1012" s="110"/>
      <c r="U1012" s="110"/>
      <c r="V1012" s="110"/>
      <c r="W1012" s="110"/>
      <c r="X1012" s="110"/>
      <c r="Y1012" s="110"/>
      <c r="Z1012" s="110"/>
      <c r="AA1012" s="110"/>
      <c r="AB1012" s="110"/>
      <c r="AC1012" s="110"/>
      <c r="AD1012" s="110"/>
      <c r="AE1012" s="110"/>
      <c r="AF1012" s="110"/>
      <c r="AG1012" s="110"/>
      <c r="AH1012" s="110"/>
      <c r="AI1012" s="110"/>
      <c r="AJ1012" s="110"/>
      <c r="AK1012" s="110"/>
      <c r="AL1012" s="110"/>
      <c r="AM1012" s="110"/>
      <c r="AN1012" s="110"/>
      <c r="AO1012" s="110"/>
      <c r="AP1012" s="110"/>
      <c r="AQ1012" s="110"/>
      <c r="AR1012" s="110"/>
      <c r="AS1012" s="110"/>
      <c r="AT1012" s="110"/>
      <c r="AU1012" s="110"/>
      <c r="AV1012" s="110"/>
      <c r="AW1012" s="110"/>
      <c r="AX1012" s="110"/>
      <c r="AY1012" s="110"/>
      <c r="AZ1012" s="110"/>
      <c r="BA1012" s="110"/>
      <c r="BB1012" s="110"/>
      <c r="BC1012" s="110"/>
      <c r="BD1012" s="110"/>
      <c r="BE1012" s="110"/>
      <c r="BF1012" s="110"/>
      <c r="BG1012" s="110"/>
      <c r="BH1012" s="110"/>
      <c r="BI1012" s="110"/>
      <c r="BJ1012" s="110"/>
      <c r="BK1012" s="110"/>
      <c r="BL1012" s="110"/>
      <c r="BM1012" s="110"/>
      <c r="BN1012" s="110"/>
      <c r="BO1012" s="110"/>
      <c r="BP1012" s="110"/>
      <c r="BQ1012" s="110"/>
      <c r="BR1012" s="110"/>
      <c r="BS1012" s="110"/>
      <c r="BT1012" s="110"/>
      <c r="BU1012" s="110"/>
      <c r="BV1012" s="110"/>
      <c r="BW1012" s="110"/>
      <c r="BX1012" s="110"/>
      <c r="BY1012" s="110"/>
      <c r="BZ1012" s="110"/>
      <c r="CA1012" s="110"/>
      <c r="CB1012" s="110"/>
      <c r="CC1012" s="110"/>
      <c r="CD1012" s="110"/>
      <c r="CE1012" s="110"/>
      <c r="CF1012" s="110"/>
      <c r="CG1012" s="110"/>
      <c r="CH1012" s="110"/>
      <c r="CI1012" s="110"/>
      <c r="CJ1012" s="110"/>
      <c r="CK1012" s="110"/>
      <c r="CL1012" s="110"/>
      <c r="CM1012" s="110"/>
      <c r="CN1012" s="110"/>
      <c r="CO1012" s="110"/>
      <c r="CP1012" s="110"/>
      <c r="CQ1012" s="110"/>
      <c r="CR1012" s="110"/>
      <c r="CS1012" s="110"/>
      <c r="CT1012" s="110"/>
      <c r="CU1012" s="110"/>
      <c r="CV1012" s="110"/>
      <c r="CW1012" s="110"/>
    </row>
    <row r="1013" spans="1:101" x14ac:dyDescent="0.25">
      <c r="A1013" s="110"/>
      <c r="B1013" s="110"/>
      <c r="C1013" s="110"/>
      <c r="D1013" s="110"/>
      <c r="E1013" s="110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  <c r="S1013" s="110"/>
      <c r="T1013" s="110"/>
      <c r="U1013" s="110"/>
      <c r="V1013" s="110"/>
      <c r="W1013" s="110"/>
      <c r="X1013" s="110"/>
      <c r="Y1013" s="110"/>
      <c r="Z1013" s="110"/>
      <c r="AA1013" s="110"/>
      <c r="AB1013" s="110"/>
      <c r="AC1013" s="110"/>
      <c r="AD1013" s="110"/>
      <c r="AE1013" s="110"/>
      <c r="AF1013" s="110"/>
      <c r="AG1013" s="110"/>
      <c r="AH1013" s="110"/>
      <c r="AI1013" s="110"/>
      <c r="AJ1013" s="110"/>
      <c r="AK1013" s="110"/>
      <c r="AL1013" s="110"/>
      <c r="AM1013" s="110"/>
      <c r="AN1013" s="110"/>
      <c r="AO1013" s="110"/>
      <c r="AP1013" s="110"/>
      <c r="AQ1013" s="110"/>
      <c r="AR1013" s="110"/>
      <c r="AS1013" s="110"/>
      <c r="AT1013" s="110"/>
      <c r="AU1013" s="110"/>
      <c r="AV1013" s="110"/>
      <c r="AW1013" s="110"/>
      <c r="AX1013" s="110"/>
      <c r="AY1013" s="110"/>
      <c r="AZ1013" s="110"/>
      <c r="BA1013" s="110"/>
      <c r="BB1013" s="110"/>
      <c r="BC1013" s="110"/>
      <c r="BD1013" s="110"/>
      <c r="BE1013" s="110"/>
      <c r="BF1013" s="110"/>
      <c r="BG1013" s="110"/>
      <c r="BH1013" s="110"/>
      <c r="BI1013" s="110"/>
      <c r="BJ1013" s="110"/>
      <c r="BK1013" s="110"/>
      <c r="BL1013" s="110"/>
      <c r="BM1013" s="110"/>
      <c r="BN1013" s="110"/>
      <c r="BO1013" s="110"/>
      <c r="BP1013" s="110"/>
      <c r="BQ1013" s="110"/>
      <c r="BR1013" s="110"/>
      <c r="BS1013" s="110"/>
      <c r="BT1013" s="110"/>
      <c r="BU1013" s="110"/>
      <c r="BV1013" s="110"/>
      <c r="BW1013" s="110"/>
      <c r="BX1013" s="110"/>
      <c r="BY1013" s="110"/>
      <c r="BZ1013" s="110"/>
      <c r="CA1013" s="110"/>
      <c r="CB1013" s="110"/>
      <c r="CC1013" s="110"/>
      <c r="CD1013" s="110"/>
      <c r="CE1013" s="110"/>
      <c r="CF1013" s="110"/>
      <c r="CG1013" s="110"/>
      <c r="CH1013" s="110"/>
      <c r="CI1013" s="110"/>
      <c r="CJ1013" s="110"/>
      <c r="CK1013" s="110"/>
      <c r="CL1013" s="110"/>
      <c r="CM1013" s="110"/>
      <c r="CN1013" s="110"/>
      <c r="CO1013" s="110"/>
      <c r="CP1013" s="110"/>
      <c r="CQ1013" s="110"/>
      <c r="CR1013" s="110"/>
      <c r="CS1013" s="110"/>
      <c r="CT1013" s="110"/>
      <c r="CU1013" s="110"/>
      <c r="CV1013" s="110"/>
      <c r="CW1013" s="110"/>
    </row>
    <row r="1014" spans="1:101" x14ac:dyDescent="0.25">
      <c r="A1014" s="110"/>
      <c r="B1014" s="110"/>
      <c r="C1014" s="110"/>
      <c r="D1014" s="110"/>
      <c r="E1014" s="110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  <c r="P1014" s="110"/>
      <c r="Q1014" s="110"/>
      <c r="R1014" s="110"/>
      <c r="S1014" s="110"/>
      <c r="T1014" s="110"/>
      <c r="U1014" s="110"/>
      <c r="V1014" s="110"/>
      <c r="W1014" s="110"/>
      <c r="X1014" s="110"/>
      <c r="Y1014" s="110"/>
      <c r="Z1014" s="110"/>
      <c r="AA1014" s="110"/>
      <c r="AB1014" s="110"/>
      <c r="AC1014" s="110"/>
      <c r="AD1014" s="110"/>
      <c r="AE1014" s="110"/>
      <c r="AF1014" s="110"/>
      <c r="AG1014" s="110"/>
      <c r="AH1014" s="110"/>
      <c r="AI1014" s="110"/>
      <c r="AJ1014" s="110"/>
      <c r="AK1014" s="110"/>
      <c r="AL1014" s="110"/>
      <c r="AM1014" s="110"/>
      <c r="AN1014" s="110"/>
      <c r="AO1014" s="110"/>
      <c r="AP1014" s="110"/>
      <c r="AQ1014" s="110"/>
      <c r="AR1014" s="110"/>
      <c r="AS1014" s="110"/>
      <c r="AT1014" s="110"/>
      <c r="AU1014" s="110"/>
      <c r="AV1014" s="110"/>
      <c r="AW1014" s="110"/>
      <c r="AX1014" s="110"/>
      <c r="AY1014" s="110"/>
      <c r="AZ1014" s="110"/>
      <c r="BA1014" s="110"/>
      <c r="BB1014" s="110"/>
      <c r="BC1014" s="110"/>
      <c r="BD1014" s="110"/>
      <c r="BE1014" s="110"/>
      <c r="BF1014" s="110"/>
      <c r="BG1014" s="110"/>
      <c r="BH1014" s="110"/>
      <c r="BI1014" s="110"/>
      <c r="BJ1014" s="110"/>
      <c r="BK1014" s="110"/>
      <c r="BL1014" s="110"/>
      <c r="BM1014" s="110"/>
      <c r="BN1014" s="110"/>
      <c r="BO1014" s="110"/>
      <c r="BP1014" s="110"/>
      <c r="BQ1014" s="110"/>
      <c r="BR1014" s="110"/>
      <c r="BS1014" s="110"/>
      <c r="BT1014" s="110"/>
      <c r="BU1014" s="110"/>
      <c r="BV1014" s="110"/>
      <c r="BW1014" s="110"/>
      <c r="BX1014" s="110"/>
      <c r="BY1014" s="110"/>
      <c r="BZ1014" s="110"/>
      <c r="CA1014" s="110"/>
      <c r="CB1014" s="110"/>
      <c r="CC1014" s="110"/>
      <c r="CD1014" s="110"/>
      <c r="CE1014" s="110"/>
      <c r="CF1014" s="110"/>
      <c r="CG1014" s="110"/>
      <c r="CH1014" s="110"/>
      <c r="CI1014" s="110"/>
      <c r="CJ1014" s="110"/>
      <c r="CK1014" s="110"/>
      <c r="CL1014" s="110"/>
      <c r="CM1014" s="110"/>
      <c r="CN1014" s="110"/>
      <c r="CO1014" s="110"/>
      <c r="CP1014" s="110"/>
      <c r="CQ1014" s="110"/>
      <c r="CR1014" s="110"/>
      <c r="CS1014" s="110"/>
      <c r="CT1014" s="110"/>
      <c r="CU1014" s="110"/>
      <c r="CV1014" s="110"/>
      <c r="CW1014" s="110"/>
    </row>
    <row r="1015" spans="1:101" x14ac:dyDescent="0.25">
      <c r="A1015" s="110"/>
      <c r="B1015" s="110"/>
      <c r="C1015" s="110"/>
      <c r="D1015" s="110"/>
      <c r="E1015" s="110"/>
      <c r="F1015" s="110"/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  <c r="V1015" s="110"/>
      <c r="W1015" s="110"/>
      <c r="X1015" s="110"/>
      <c r="Y1015" s="110"/>
      <c r="Z1015" s="110"/>
      <c r="AA1015" s="110"/>
      <c r="AB1015" s="110"/>
      <c r="AC1015" s="110"/>
      <c r="AD1015" s="110"/>
      <c r="AE1015" s="110"/>
      <c r="AF1015" s="110"/>
      <c r="AG1015" s="110"/>
      <c r="AH1015" s="110"/>
      <c r="AI1015" s="110"/>
      <c r="AJ1015" s="110"/>
      <c r="AK1015" s="110"/>
      <c r="AL1015" s="110"/>
      <c r="AM1015" s="110"/>
      <c r="AN1015" s="110"/>
      <c r="AO1015" s="110"/>
      <c r="AP1015" s="110"/>
      <c r="AQ1015" s="110"/>
      <c r="AR1015" s="110"/>
      <c r="AS1015" s="110"/>
      <c r="AT1015" s="110"/>
      <c r="AU1015" s="110"/>
      <c r="AV1015" s="110"/>
      <c r="AW1015" s="110"/>
      <c r="AX1015" s="110"/>
      <c r="AY1015" s="110"/>
      <c r="AZ1015" s="110"/>
      <c r="BA1015" s="110"/>
      <c r="BB1015" s="110"/>
      <c r="BC1015" s="110"/>
      <c r="BD1015" s="110"/>
      <c r="BE1015" s="110"/>
      <c r="BF1015" s="110"/>
      <c r="BG1015" s="110"/>
      <c r="BH1015" s="110"/>
      <c r="BI1015" s="110"/>
      <c r="BJ1015" s="110"/>
      <c r="BK1015" s="110"/>
      <c r="BL1015" s="110"/>
      <c r="BM1015" s="110"/>
      <c r="BN1015" s="110"/>
      <c r="BO1015" s="110"/>
      <c r="BP1015" s="110"/>
      <c r="BQ1015" s="110"/>
      <c r="BR1015" s="110"/>
      <c r="BS1015" s="110"/>
      <c r="BT1015" s="110"/>
      <c r="BU1015" s="110"/>
      <c r="BV1015" s="110"/>
      <c r="BW1015" s="110"/>
      <c r="BX1015" s="110"/>
      <c r="BY1015" s="110"/>
      <c r="BZ1015" s="110"/>
      <c r="CA1015" s="110"/>
      <c r="CB1015" s="110"/>
      <c r="CC1015" s="110"/>
      <c r="CD1015" s="110"/>
      <c r="CE1015" s="110"/>
      <c r="CF1015" s="110"/>
      <c r="CG1015" s="110"/>
      <c r="CH1015" s="110"/>
      <c r="CI1015" s="110"/>
      <c r="CJ1015" s="110"/>
      <c r="CK1015" s="110"/>
      <c r="CL1015" s="110"/>
      <c r="CM1015" s="110"/>
      <c r="CN1015" s="110"/>
      <c r="CO1015" s="110"/>
      <c r="CP1015" s="110"/>
      <c r="CQ1015" s="110"/>
      <c r="CR1015" s="110"/>
      <c r="CS1015" s="110"/>
      <c r="CT1015" s="110"/>
      <c r="CU1015" s="110"/>
      <c r="CV1015" s="110"/>
      <c r="CW1015" s="110"/>
    </row>
    <row r="1016" spans="1:101" x14ac:dyDescent="0.25">
      <c r="A1016" s="110"/>
      <c r="B1016" s="110"/>
      <c r="C1016" s="110"/>
      <c r="D1016" s="110"/>
      <c r="E1016" s="110"/>
      <c r="F1016" s="110"/>
      <c r="G1016" s="110"/>
      <c r="H1016" s="110"/>
      <c r="I1016" s="110"/>
      <c r="J1016" s="110"/>
      <c r="K1016" s="110"/>
      <c r="L1016" s="110"/>
      <c r="M1016" s="110"/>
      <c r="N1016" s="110"/>
      <c r="O1016" s="110"/>
      <c r="P1016" s="110"/>
      <c r="Q1016" s="110"/>
      <c r="R1016" s="110"/>
      <c r="S1016" s="110"/>
      <c r="T1016" s="110"/>
      <c r="U1016" s="110"/>
      <c r="V1016" s="110"/>
      <c r="W1016" s="110"/>
      <c r="X1016" s="110"/>
      <c r="Y1016" s="110"/>
      <c r="Z1016" s="110"/>
      <c r="AA1016" s="110"/>
      <c r="AB1016" s="110"/>
      <c r="AC1016" s="110"/>
      <c r="AD1016" s="110"/>
      <c r="AE1016" s="110"/>
      <c r="AF1016" s="110"/>
      <c r="AG1016" s="110"/>
      <c r="AH1016" s="110"/>
      <c r="AI1016" s="110"/>
      <c r="AJ1016" s="110"/>
      <c r="AK1016" s="110"/>
      <c r="AL1016" s="110"/>
      <c r="AM1016" s="110"/>
      <c r="AN1016" s="110"/>
      <c r="AO1016" s="110"/>
      <c r="AP1016" s="110"/>
      <c r="AQ1016" s="110"/>
      <c r="AR1016" s="110"/>
      <c r="AS1016" s="110"/>
      <c r="AT1016" s="110"/>
      <c r="AU1016" s="110"/>
      <c r="AV1016" s="110"/>
      <c r="AW1016" s="110"/>
      <c r="AX1016" s="110"/>
      <c r="AY1016" s="110"/>
      <c r="AZ1016" s="110"/>
      <c r="BA1016" s="110"/>
      <c r="BB1016" s="110"/>
      <c r="BC1016" s="110"/>
      <c r="BD1016" s="110"/>
      <c r="BE1016" s="110"/>
      <c r="BF1016" s="110"/>
      <c r="BG1016" s="110"/>
      <c r="BH1016" s="110"/>
      <c r="BI1016" s="110"/>
      <c r="BJ1016" s="110"/>
      <c r="BK1016" s="110"/>
      <c r="BL1016" s="110"/>
      <c r="BM1016" s="110"/>
      <c r="BN1016" s="110"/>
      <c r="BO1016" s="110"/>
      <c r="BP1016" s="110"/>
      <c r="BQ1016" s="110"/>
      <c r="BR1016" s="110"/>
      <c r="BS1016" s="110"/>
      <c r="BT1016" s="110"/>
      <c r="BU1016" s="110"/>
      <c r="BV1016" s="110"/>
      <c r="BW1016" s="110"/>
      <c r="BX1016" s="110"/>
      <c r="BY1016" s="110"/>
      <c r="BZ1016" s="110"/>
      <c r="CA1016" s="110"/>
      <c r="CB1016" s="110"/>
      <c r="CC1016" s="110"/>
      <c r="CD1016" s="110"/>
      <c r="CE1016" s="110"/>
      <c r="CF1016" s="110"/>
      <c r="CG1016" s="110"/>
      <c r="CH1016" s="110"/>
      <c r="CI1016" s="110"/>
      <c r="CJ1016" s="110"/>
      <c r="CK1016" s="110"/>
      <c r="CL1016" s="110"/>
      <c r="CM1016" s="110"/>
      <c r="CN1016" s="110"/>
      <c r="CO1016" s="110"/>
      <c r="CP1016" s="110"/>
      <c r="CQ1016" s="110"/>
      <c r="CR1016" s="110"/>
      <c r="CS1016" s="110"/>
      <c r="CT1016" s="110"/>
      <c r="CU1016" s="110"/>
      <c r="CV1016" s="110"/>
      <c r="CW1016" s="110"/>
    </row>
    <row r="1017" spans="1:101" x14ac:dyDescent="0.25">
      <c r="A1017" s="110"/>
      <c r="B1017" s="110"/>
      <c r="C1017" s="110"/>
      <c r="D1017" s="110"/>
      <c r="E1017" s="110"/>
      <c r="F1017" s="110"/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  <c r="W1017" s="110"/>
      <c r="X1017" s="110"/>
      <c r="Y1017" s="110"/>
      <c r="Z1017" s="110"/>
      <c r="AA1017" s="110"/>
      <c r="AB1017" s="110"/>
      <c r="AC1017" s="110"/>
      <c r="AD1017" s="110"/>
      <c r="AE1017" s="110"/>
      <c r="AF1017" s="110"/>
      <c r="AG1017" s="110"/>
      <c r="AH1017" s="110"/>
      <c r="AI1017" s="110"/>
      <c r="AJ1017" s="110"/>
      <c r="AK1017" s="110"/>
      <c r="AL1017" s="110"/>
      <c r="AM1017" s="110"/>
      <c r="AN1017" s="110"/>
      <c r="AO1017" s="110"/>
      <c r="AP1017" s="110"/>
      <c r="AQ1017" s="110"/>
      <c r="AR1017" s="110"/>
      <c r="AS1017" s="110"/>
      <c r="AT1017" s="110"/>
      <c r="AU1017" s="110"/>
      <c r="AV1017" s="110"/>
      <c r="AW1017" s="110"/>
      <c r="AX1017" s="110"/>
      <c r="AY1017" s="110"/>
      <c r="AZ1017" s="110"/>
      <c r="BA1017" s="110"/>
      <c r="BB1017" s="110"/>
      <c r="BC1017" s="110"/>
      <c r="BD1017" s="110"/>
      <c r="BE1017" s="110"/>
      <c r="BF1017" s="110"/>
      <c r="BG1017" s="110"/>
      <c r="BH1017" s="110"/>
      <c r="BI1017" s="110"/>
      <c r="BJ1017" s="110"/>
      <c r="BK1017" s="110"/>
      <c r="BL1017" s="110"/>
      <c r="BM1017" s="110"/>
      <c r="BN1017" s="110"/>
      <c r="BO1017" s="110"/>
      <c r="BP1017" s="110"/>
      <c r="BQ1017" s="110"/>
      <c r="BR1017" s="110"/>
      <c r="BS1017" s="110"/>
      <c r="BT1017" s="110"/>
      <c r="BU1017" s="110"/>
      <c r="BV1017" s="110"/>
      <c r="BW1017" s="110"/>
      <c r="BX1017" s="110"/>
      <c r="BY1017" s="110"/>
      <c r="BZ1017" s="110"/>
      <c r="CA1017" s="110"/>
      <c r="CB1017" s="110"/>
      <c r="CC1017" s="110"/>
      <c r="CD1017" s="110"/>
      <c r="CE1017" s="110"/>
      <c r="CF1017" s="110"/>
      <c r="CG1017" s="110"/>
      <c r="CH1017" s="110"/>
      <c r="CI1017" s="110"/>
      <c r="CJ1017" s="110"/>
      <c r="CK1017" s="110"/>
      <c r="CL1017" s="110"/>
      <c r="CM1017" s="110"/>
      <c r="CN1017" s="110"/>
      <c r="CO1017" s="110"/>
      <c r="CP1017" s="110"/>
      <c r="CQ1017" s="110"/>
      <c r="CR1017" s="110"/>
      <c r="CS1017" s="110"/>
      <c r="CT1017" s="110"/>
      <c r="CU1017" s="110"/>
      <c r="CV1017" s="110"/>
      <c r="CW1017" s="110"/>
    </row>
    <row r="1018" spans="1:101" x14ac:dyDescent="0.25">
      <c r="A1018" s="110"/>
      <c r="B1018" s="110"/>
      <c r="C1018" s="110"/>
      <c r="D1018" s="110"/>
      <c r="E1018" s="110"/>
      <c r="F1018" s="110"/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  <c r="W1018" s="110"/>
      <c r="X1018" s="110"/>
      <c r="Y1018" s="110"/>
      <c r="Z1018" s="110"/>
      <c r="AA1018" s="110"/>
      <c r="AB1018" s="110"/>
      <c r="AC1018" s="110"/>
      <c r="AD1018" s="110"/>
      <c r="AE1018" s="110"/>
      <c r="AF1018" s="110"/>
      <c r="AG1018" s="110"/>
      <c r="AH1018" s="110"/>
      <c r="AI1018" s="110"/>
      <c r="AJ1018" s="110"/>
      <c r="AK1018" s="110"/>
      <c r="AL1018" s="110"/>
      <c r="AM1018" s="110"/>
      <c r="AN1018" s="110"/>
      <c r="AO1018" s="110"/>
      <c r="AP1018" s="110"/>
      <c r="AQ1018" s="110"/>
      <c r="AR1018" s="110"/>
      <c r="AS1018" s="110"/>
      <c r="AT1018" s="110"/>
      <c r="AU1018" s="110"/>
      <c r="AV1018" s="110"/>
      <c r="AW1018" s="110"/>
      <c r="AX1018" s="110"/>
      <c r="AY1018" s="110"/>
      <c r="AZ1018" s="110"/>
      <c r="BA1018" s="110"/>
      <c r="BB1018" s="110"/>
      <c r="BC1018" s="110"/>
      <c r="BD1018" s="110"/>
      <c r="BE1018" s="110"/>
      <c r="BF1018" s="110"/>
      <c r="BG1018" s="110"/>
      <c r="BH1018" s="110"/>
      <c r="BI1018" s="110"/>
      <c r="BJ1018" s="110"/>
      <c r="BK1018" s="110"/>
      <c r="BL1018" s="110"/>
      <c r="BM1018" s="110"/>
      <c r="BN1018" s="110"/>
      <c r="BO1018" s="110"/>
      <c r="BP1018" s="110"/>
      <c r="BQ1018" s="110"/>
      <c r="BR1018" s="110"/>
      <c r="BS1018" s="110"/>
      <c r="BT1018" s="110"/>
      <c r="BU1018" s="110"/>
      <c r="BV1018" s="110"/>
      <c r="BW1018" s="110"/>
      <c r="BX1018" s="110"/>
      <c r="BY1018" s="110"/>
      <c r="BZ1018" s="110"/>
      <c r="CA1018" s="110"/>
      <c r="CB1018" s="110"/>
      <c r="CC1018" s="110"/>
      <c r="CD1018" s="110"/>
      <c r="CE1018" s="110"/>
      <c r="CF1018" s="110"/>
      <c r="CG1018" s="110"/>
      <c r="CH1018" s="110"/>
      <c r="CI1018" s="110"/>
      <c r="CJ1018" s="110"/>
      <c r="CK1018" s="110"/>
      <c r="CL1018" s="110"/>
      <c r="CM1018" s="110"/>
      <c r="CN1018" s="110"/>
      <c r="CO1018" s="110"/>
      <c r="CP1018" s="110"/>
      <c r="CQ1018" s="110"/>
      <c r="CR1018" s="110"/>
      <c r="CS1018" s="110"/>
      <c r="CT1018" s="110"/>
      <c r="CU1018" s="110"/>
      <c r="CV1018" s="110"/>
      <c r="CW1018" s="110"/>
    </row>
    <row r="1019" spans="1:101" x14ac:dyDescent="0.25">
      <c r="A1019" s="110"/>
      <c r="B1019" s="110"/>
      <c r="C1019" s="110"/>
      <c r="D1019" s="110"/>
      <c r="E1019" s="110"/>
      <c r="F1019" s="110"/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  <c r="W1019" s="110"/>
      <c r="X1019" s="110"/>
      <c r="Y1019" s="110"/>
      <c r="Z1019" s="110"/>
      <c r="AA1019" s="110"/>
      <c r="AB1019" s="110"/>
      <c r="AC1019" s="110"/>
      <c r="AD1019" s="110"/>
      <c r="AE1019" s="110"/>
      <c r="AF1019" s="110"/>
      <c r="AG1019" s="110"/>
      <c r="AH1019" s="110"/>
      <c r="AI1019" s="110"/>
      <c r="AJ1019" s="110"/>
      <c r="AK1019" s="110"/>
      <c r="AL1019" s="110"/>
      <c r="AM1019" s="110"/>
      <c r="AN1019" s="110"/>
      <c r="AO1019" s="110"/>
      <c r="AP1019" s="110"/>
      <c r="AQ1019" s="110"/>
      <c r="AR1019" s="110"/>
      <c r="AS1019" s="110"/>
      <c r="AT1019" s="110"/>
      <c r="AU1019" s="110"/>
      <c r="AV1019" s="110"/>
      <c r="AW1019" s="110"/>
      <c r="AX1019" s="110"/>
      <c r="AY1019" s="110"/>
      <c r="AZ1019" s="110"/>
      <c r="BA1019" s="110"/>
      <c r="BB1019" s="110"/>
      <c r="BC1019" s="110"/>
      <c r="BD1019" s="110"/>
      <c r="BE1019" s="110"/>
      <c r="BF1019" s="110"/>
      <c r="BG1019" s="110"/>
      <c r="BH1019" s="110"/>
      <c r="BI1019" s="110"/>
      <c r="BJ1019" s="110"/>
      <c r="BK1019" s="110"/>
      <c r="BL1019" s="110"/>
      <c r="BM1019" s="110"/>
      <c r="BN1019" s="110"/>
      <c r="BO1019" s="110"/>
      <c r="BP1019" s="110"/>
      <c r="BQ1019" s="110"/>
      <c r="BR1019" s="110"/>
      <c r="BS1019" s="110"/>
      <c r="BT1019" s="110"/>
      <c r="BU1019" s="110"/>
      <c r="BV1019" s="110"/>
      <c r="BW1019" s="110"/>
      <c r="BX1019" s="110"/>
      <c r="BY1019" s="110"/>
      <c r="BZ1019" s="110"/>
      <c r="CA1019" s="110"/>
      <c r="CB1019" s="110"/>
      <c r="CC1019" s="110"/>
      <c r="CD1019" s="110"/>
      <c r="CE1019" s="110"/>
      <c r="CF1019" s="110"/>
      <c r="CG1019" s="110"/>
      <c r="CH1019" s="110"/>
      <c r="CI1019" s="110"/>
      <c r="CJ1019" s="110"/>
      <c r="CK1019" s="110"/>
      <c r="CL1019" s="110"/>
      <c r="CM1019" s="110"/>
      <c r="CN1019" s="110"/>
      <c r="CO1019" s="110"/>
      <c r="CP1019" s="110"/>
      <c r="CQ1019" s="110"/>
      <c r="CR1019" s="110"/>
      <c r="CS1019" s="110"/>
      <c r="CT1019" s="110"/>
      <c r="CU1019" s="110"/>
      <c r="CV1019" s="110"/>
      <c r="CW1019" s="110"/>
    </row>
    <row r="1020" spans="1:101" x14ac:dyDescent="0.25">
      <c r="A1020" s="110"/>
      <c r="B1020" s="110"/>
      <c r="C1020" s="110"/>
      <c r="D1020" s="110"/>
      <c r="E1020" s="110"/>
      <c r="F1020" s="110"/>
      <c r="G1020" s="110"/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  <c r="W1020" s="110"/>
      <c r="X1020" s="110"/>
      <c r="Y1020" s="110"/>
      <c r="Z1020" s="110"/>
      <c r="AA1020" s="110"/>
      <c r="AB1020" s="110"/>
      <c r="AC1020" s="110"/>
      <c r="AD1020" s="110"/>
      <c r="AE1020" s="110"/>
      <c r="AF1020" s="110"/>
      <c r="AG1020" s="110"/>
      <c r="AH1020" s="110"/>
      <c r="AI1020" s="110"/>
      <c r="AJ1020" s="110"/>
      <c r="AK1020" s="110"/>
      <c r="AL1020" s="110"/>
      <c r="AM1020" s="110"/>
      <c r="AN1020" s="110"/>
      <c r="AO1020" s="110"/>
      <c r="AP1020" s="110"/>
      <c r="AQ1020" s="110"/>
      <c r="AR1020" s="110"/>
      <c r="AS1020" s="110"/>
      <c r="AT1020" s="110"/>
      <c r="AU1020" s="110"/>
      <c r="AV1020" s="110"/>
      <c r="AW1020" s="110"/>
      <c r="AX1020" s="110"/>
      <c r="AY1020" s="110"/>
      <c r="AZ1020" s="110"/>
      <c r="BA1020" s="110"/>
      <c r="BB1020" s="110"/>
      <c r="BC1020" s="110"/>
      <c r="BD1020" s="110"/>
      <c r="BE1020" s="110"/>
      <c r="BF1020" s="110"/>
      <c r="BG1020" s="110"/>
      <c r="BH1020" s="110"/>
      <c r="BI1020" s="110"/>
      <c r="BJ1020" s="110"/>
      <c r="BK1020" s="110"/>
      <c r="BL1020" s="110"/>
      <c r="BM1020" s="110"/>
      <c r="BN1020" s="110"/>
      <c r="BO1020" s="110"/>
      <c r="BP1020" s="110"/>
      <c r="BQ1020" s="110"/>
      <c r="BR1020" s="110"/>
      <c r="BS1020" s="110"/>
      <c r="BT1020" s="110"/>
      <c r="BU1020" s="110"/>
      <c r="BV1020" s="110"/>
      <c r="BW1020" s="110"/>
      <c r="BX1020" s="110"/>
      <c r="BY1020" s="110"/>
      <c r="BZ1020" s="110"/>
      <c r="CA1020" s="110"/>
      <c r="CB1020" s="110"/>
      <c r="CC1020" s="110"/>
      <c r="CD1020" s="110"/>
      <c r="CE1020" s="110"/>
      <c r="CF1020" s="110"/>
      <c r="CG1020" s="110"/>
      <c r="CH1020" s="110"/>
      <c r="CI1020" s="110"/>
      <c r="CJ1020" s="110"/>
      <c r="CK1020" s="110"/>
      <c r="CL1020" s="110"/>
      <c r="CM1020" s="110"/>
      <c r="CN1020" s="110"/>
      <c r="CO1020" s="110"/>
      <c r="CP1020" s="110"/>
      <c r="CQ1020" s="110"/>
      <c r="CR1020" s="110"/>
      <c r="CS1020" s="110"/>
      <c r="CT1020" s="110"/>
      <c r="CU1020" s="110"/>
      <c r="CV1020" s="110"/>
      <c r="CW1020" s="110"/>
    </row>
    <row r="1021" spans="1:101" x14ac:dyDescent="0.25">
      <c r="A1021" s="110"/>
      <c r="B1021" s="110"/>
      <c r="C1021" s="110"/>
      <c r="D1021" s="110"/>
      <c r="E1021" s="110"/>
      <c r="F1021" s="110"/>
      <c r="G1021" s="110"/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  <c r="W1021" s="110"/>
      <c r="X1021" s="110"/>
      <c r="Y1021" s="110"/>
      <c r="Z1021" s="110"/>
      <c r="AA1021" s="110"/>
      <c r="AB1021" s="110"/>
      <c r="AC1021" s="110"/>
      <c r="AD1021" s="110"/>
      <c r="AE1021" s="110"/>
      <c r="AF1021" s="110"/>
      <c r="AG1021" s="110"/>
      <c r="AH1021" s="110"/>
      <c r="AI1021" s="110"/>
      <c r="AJ1021" s="110"/>
      <c r="AK1021" s="110"/>
      <c r="AL1021" s="110"/>
      <c r="AM1021" s="110"/>
      <c r="AN1021" s="110"/>
      <c r="AO1021" s="110"/>
      <c r="AP1021" s="110"/>
      <c r="AQ1021" s="110"/>
      <c r="AR1021" s="110"/>
      <c r="AS1021" s="110"/>
      <c r="AT1021" s="110"/>
      <c r="AU1021" s="110"/>
      <c r="AV1021" s="110"/>
      <c r="AW1021" s="110"/>
      <c r="AX1021" s="110"/>
      <c r="AY1021" s="110"/>
      <c r="AZ1021" s="110"/>
      <c r="BA1021" s="110"/>
      <c r="BB1021" s="110"/>
      <c r="BC1021" s="110"/>
      <c r="BD1021" s="110"/>
      <c r="BE1021" s="110"/>
      <c r="BF1021" s="110"/>
      <c r="BG1021" s="110"/>
      <c r="BH1021" s="110"/>
      <c r="BI1021" s="110"/>
      <c r="BJ1021" s="110"/>
      <c r="BK1021" s="110"/>
      <c r="BL1021" s="110"/>
      <c r="BM1021" s="110"/>
      <c r="BN1021" s="110"/>
      <c r="BO1021" s="110"/>
      <c r="BP1021" s="110"/>
      <c r="BQ1021" s="110"/>
      <c r="BR1021" s="110"/>
      <c r="BS1021" s="110"/>
      <c r="BT1021" s="110"/>
      <c r="BU1021" s="110"/>
      <c r="BV1021" s="110"/>
      <c r="BW1021" s="110"/>
      <c r="BX1021" s="110"/>
      <c r="BY1021" s="110"/>
      <c r="BZ1021" s="110"/>
      <c r="CA1021" s="110"/>
      <c r="CB1021" s="110"/>
      <c r="CC1021" s="110"/>
      <c r="CD1021" s="110"/>
      <c r="CE1021" s="110"/>
      <c r="CF1021" s="110"/>
      <c r="CG1021" s="110"/>
      <c r="CH1021" s="110"/>
      <c r="CI1021" s="110"/>
      <c r="CJ1021" s="110"/>
      <c r="CK1021" s="110"/>
      <c r="CL1021" s="110"/>
      <c r="CM1021" s="110"/>
      <c r="CN1021" s="110"/>
      <c r="CO1021" s="110"/>
      <c r="CP1021" s="110"/>
      <c r="CQ1021" s="110"/>
      <c r="CR1021" s="110"/>
      <c r="CS1021" s="110"/>
      <c r="CT1021" s="110"/>
      <c r="CU1021" s="110"/>
      <c r="CV1021" s="110"/>
      <c r="CW1021" s="110"/>
    </row>
    <row r="1022" spans="1:101" x14ac:dyDescent="0.25">
      <c r="A1022" s="110"/>
      <c r="B1022" s="110"/>
      <c r="C1022" s="110"/>
      <c r="D1022" s="110"/>
      <c r="E1022" s="110"/>
      <c r="F1022" s="110"/>
      <c r="G1022" s="110"/>
      <c r="H1022" s="110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  <c r="S1022" s="110"/>
      <c r="T1022" s="110"/>
      <c r="U1022" s="110"/>
      <c r="V1022" s="110"/>
      <c r="W1022" s="110"/>
      <c r="X1022" s="110"/>
      <c r="Y1022" s="110"/>
      <c r="Z1022" s="110"/>
      <c r="AA1022" s="110"/>
      <c r="AB1022" s="110"/>
      <c r="AC1022" s="110"/>
      <c r="AD1022" s="110"/>
      <c r="AE1022" s="110"/>
      <c r="AF1022" s="110"/>
      <c r="AG1022" s="110"/>
      <c r="AH1022" s="110"/>
      <c r="AI1022" s="110"/>
      <c r="AJ1022" s="110"/>
      <c r="AK1022" s="110"/>
      <c r="AL1022" s="110"/>
      <c r="AM1022" s="110"/>
      <c r="AN1022" s="110"/>
      <c r="AO1022" s="110"/>
      <c r="AP1022" s="110"/>
      <c r="AQ1022" s="110"/>
      <c r="AR1022" s="110"/>
      <c r="AS1022" s="110"/>
      <c r="AT1022" s="110"/>
      <c r="AU1022" s="110"/>
      <c r="AV1022" s="110"/>
      <c r="AW1022" s="110"/>
      <c r="AX1022" s="110"/>
      <c r="AY1022" s="110"/>
      <c r="AZ1022" s="110"/>
      <c r="BA1022" s="110"/>
      <c r="BB1022" s="110"/>
      <c r="BC1022" s="110"/>
      <c r="BD1022" s="110"/>
      <c r="BE1022" s="110"/>
      <c r="BF1022" s="110"/>
      <c r="BG1022" s="110"/>
      <c r="BH1022" s="110"/>
      <c r="BI1022" s="110"/>
      <c r="BJ1022" s="110"/>
      <c r="BK1022" s="110"/>
      <c r="BL1022" s="110"/>
      <c r="BM1022" s="110"/>
      <c r="BN1022" s="110"/>
      <c r="BO1022" s="110"/>
      <c r="BP1022" s="110"/>
      <c r="BQ1022" s="110"/>
      <c r="BR1022" s="110"/>
      <c r="BS1022" s="110"/>
      <c r="BT1022" s="110"/>
      <c r="BU1022" s="110"/>
      <c r="BV1022" s="110"/>
      <c r="BW1022" s="110"/>
      <c r="BX1022" s="110"/>
      <c r="BY1022" s="110"/>
      <c r="BZ1022" s="110"/>
      <c r="CA1022" s="110"/>
      <c r="CB1022" s="110"/>
      <c r="CC1022" s="110"/>
      <c r="CD1022" s="110"/>
      <c r="CE1022" s="110"/>
      <c r="CF1022" s="110"/>
      <c r="CG1022" s="110"/>
      <c r="CH1022" s="110"/>
      <c r="CI1022" s="110"/>
      <c r="CJ1022" s="110"/>
      <c r="CK1022" s="110"/>
      <c r="CL1022" s="110"/>
      <c r="CM1022" s="110"/>
      <c r="CN1022" s="110"/>
      <c r="CO1022" s="110"/>
      <c r="CP1022" s="110"/>
      <c r="CQ1022" s="110"/>
      <c r="CR1022" s="110"/>
      <c r="CS1022" s="110"/>
      <c r="CT1022" s="110"/>
      <c r="CU1022" s="110"/>
      <c r="CV1022" s="110"/>
      <c r="CW1022" s="110"/>
    </row>
    <row r="1023" spans="1:101" x14ac:dyDescent="0.25">
      <c r="A1023" s="110"/>
      <c r="B1023" s="110"/>
      <c r="C1023" s="110"/>
      <c r="D1023" s="110"/>
      <c r="E1023" s="110"/>
      <c r="F1023" s="110"/>
      <c r="G1023" s="110"/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110"/>
      <c r="X1023" s="110"/>
      <c r="Y1023" s="110"/>
      <c r="Z1023" s="110"/>
      <c r="AA1023" s="110"/>
      <c r="AB1023" s="110"/>
      <c r="AC1023" s="110"/>
      <c r="AD1023" s="110"/>
      <c r="AE1023" s="110"/>
      <c r="AF1023" s="110"/>
      <c r="AG1023" s="110"/>
      <c r="AH1023" s="110"/>
      <c r="AI1023" s="110"/>
      <c r="AJ1023" s="110"/>
      <c r="AK1023" s="110"/>
      <c r="AL1023" s="110"/>
      <c r="AM1023" s="110"/>
      <c r="AN1023" s="110"/>
      <c r="AO1023" s="110"/>
      <c r="AP1023" s="110"/>
      <c r="AQ1023" s="110"/>
      <c r="AR1023" s="110"/>
      <c r="AS1023" s="110"/>
      <c r="AT1023" s="110"/>
      <c r="AU1023" s="110"/>
      <c r="AV1023" s="110"/>
      <c r="AW1023" s="110"/>
      <c r="AX1023" s="110"/>
      <c r="AY1023" s="110"/>
      <c r="AZ1023" s="110"/>
      <c r="BA1023" s="110"/>
      <c r="BB1023" s="110"/>
      <c r="BC1023" s="110"/>
      <c r="BD1023" s="110"/>
      <c r="BE1023" s="110"/>
      <c r="BF1023" s="110"/>
      <c r="BG1023" s="110"/>
      <c r="BH1023" s="110"/>
      <c r="BI1023" s="110"/>
      <c r="BJ1023" s="110"/>
      <c r="BK1023" s="110"/>
      <c r="BL1023" s="110"/>
      <c r="BM1023" s="110"/>
      <c r="BN1023" s="110"/>
      <c r="BO1023" s="110"/>
      <c r="BP1023" s="110"/>
      <c r="BQ1023" s="110"/>
      <c r="BR1023" s="110"/>
      <c r="BS1023" s="110"/>
      <c r="BT1023" s="110"/>
      <c r="BU1023" s="110"/>
      <c r="BV1023" s="110"/>
      <c r="BW1023" s="110"/>
      <c r="BX1023" s="110"/>
      <c r="BY1023" s="110"/>
      <c r="BZ1023" s="110"/>
      <c r="CA1023" s="110"/>
      <c r="CB1023" s="110"/>
      <c r="CC1023" s="110"/>
      <c r="CD1023" s="110"/>
      <c r="CE1023" s="110"/>
      <c r="CF1023" s="110"/>
      <c r="CG1023" s="110"/>
      <c r="CH1023" s="110"/>
      <c r="CI1023" s="110"/>
      <c r="CJ1023" s="110"/>
      <c r="CK1023" s="110"/>
      <c r="CL1023" s="110"/>
      <c r="CM1023" s="110"/>
      <c r="CN1023" s="110"/>
      <c r="CO1023" s="110"/>
      <c r="CP1023" s="110"/>
      <c r="CQ1023" s="110"/>
      <c r="CR1023" s="110"/>
      <c r="CS1023" s="110"/>
      <c r="CT1023" s="110"/>
      <c r="CU1023" s="110"/>
      <c r="CV1023" s="110"/>
      <c r="CW1023" s="110"/>
    </row>
    <row r="1024" spans="1:101" x14ac:dyDescent="0.25">
      <c r="A1024" s="110"/>
      <c r="B1024" s="110"/>
      <c r="C1024" s="110"/>
      <c r="D1024" s="110"/>
      <c r="E1024" s="110"/>
      <c r="F1024" s="110"/>
      <c r="G1024" s="110"/>
      <c r="H1024" s="110"/>
      <c r="I1024" s="110"/>
      <c r="J1024" s="110"/>
      <c r="K1024" s="110"/>
      <c r="L1024" s="110"/>
      <c r="M1024" s="110"/>
      <c r="N1024" s="110"/>
      <c r="O1024" s="110"/>
      <c r="P1024" s="110"/>
      <c r="Q1024" s="110"/>
      <c r="R1024" s="110"/>
      <c r="S1024" s="110"/>
      <c r="T1024" s="110"/>
      <c r="U1024" s="110"/>
      <c r="V1024" s="110"/>
      <c r="W1024" s="110"/>
      <c r="X1024" s="110"/>
      <c r="Y1024" s="110"/>
      <c r="Z1024" s="110"/>
      <c r="AA1024" s="110"/>
      <c r="AB1024" s="110"/>
      <c r="AC1024" s="110"/>
      <c r="AD1024" s="110"/>
      <c r="AE1024" s="110"/>
      <c r="AF1024" s="110"/>
      <c r="AG1024" s="110"/>
      <c r="AH1024" s="110"/>
      <c r="AI1024" s="110"/>
      <c r="AJ1024" s="110"/>
      <c r="AK1024" s="110"/>
      <c r="AL1024" s="110"/>
      <c r="AM1024" s="110"/>
      <c r="AN1024" s="110"/>
      <c r="AO1024" s="110"/>
      <c r="AP1024" s="110"/>
      <c r="AQ1024" s="110"/>
      <c r="AR1024" s="110"/>
      <c r="AS1024" s="110"/>
      <c r="AT1024" s="110"/>
      <c r="AU1024" s="110"/>
      <c r="AV1024" s="110"/>
      <c r="AW1024" s="110"/>
      <c r="AX1024" s="110"/>
      <c r="AY1024" s="110"/>
      <c r="AZ1024" s="110"/>
      <c r="BA1024" s="110"/>
      <c r="BB1024" s="110"/>
      <c r="BC1024" s="110"/>
      <c r="BD1024" s="110"/>
      <c r="BE1024" s="110"/>
      <c r="BF1024" s="110"/>
      <c r="BG1024" s="110"/>
      <c r="BH1024" s="110"/>
      <c r="BI1024" s="110"/>
      <c r="BJ1024" s="110"/>
      <c r="BK1024" s="110"/>
      <c r="BL1024" s="110"/>
      <c r="BM1024" s="110"/>
      <c r="BN1024" s="110"/>
      <c r="BO1024" s="110"/>
      <c r="BP1024" s="110"/>
      <c r="BQ1024" s="110"/>
      <c r="BR1024" s="110"/>
      <c r="BS1024" s="110"/>
      <c r="BT1024" s="110"/>
      <c r="BU1024" s="110"/>
      <c r="BV1024" s="110"/>
      <c r="BW1024" s="110"/>
      <c r="BX1024" s="110"/>
      <c r="BY1024" s="110"/>
      <c r="BZ1024" s="110"/>
      <c r="CA1024" s="110"/>
      <c r="CB1024" s="110"/>
      <c r="CC1024" s="110"/>
      <c r="CD1024" s="110"/>
      <c r="CE1024" s="110"/>
      <c r="CF1024" s="110"/>
      <c r="CG1024" s="110"/>
      <c r="CH1024" s="110"/>
      <c r="CI1024" s="110"/>
      <c r="CJ1024" s="110"/>
      <c r="CK1024" s="110"/>
      <c r="CL1024" s="110"/>
      <c r="CM1024" s="110"/>
      <c r="CN1024" s="110"/>
      <c r="CO1024" s="110"/>
      <c r="CP1024" s="110"/>
      <c r="CQ1024" s="110"/>
      <c r="CR1024" s="110"/>
      <c r="CS1024" s="110"/>
      <c r="CT1024" s="110"/>
      <c r="CU1024" s="110"/>
      <c r="CV1024" s="110"/>
      <c r="CW1024" s="110"/>
    </row>
    <row r="1025" spans="1:101" x14ac:dyDescent="0.25">
      <c r="A1025" s="110"/>
      <c r="B1025" s="110"/>
      <c r="C1025" s="110"/>
      <c r="D1025" s="110"/>
      <c r="E1025" s="110"/>
      <c r="F1025" s="110"/>
      <c r="G1025" s="110"/>
      <c r="H1025" s="110"/>
      <c r="I1025" s="110"/>
      <c r="J1025" s="110"/>
      <c r="K1025" s="110"/>
      <c r="L1025" s="110"/>
      <c r="M1025" s="110"/>
      <c r="N1025" s="110"/>
      <c r="O1025" s="110"/>
      <c r="P1025" s="110"/>
      <c r="Q1025" s="110"/>
      <c r="R1025" s="110"/>
      <c r="S1025" s="110"/>
      <c r="T1025" s="110"/>
      <c r="U1025" s="110"/>
      <c r="V1025" s="110"/>
      <c r="W1025" s="110"/>
      <c r="X1025" s="110"/>
      <c r="Y1025" s="110"/>
      <c r="Z1025" s="110"/>
      <c r="AA1025" s="110"/>
      <c r="AB1025" s="110"/>
      <c r="AC1025" s="110"/>
      <c r="AD1025" s="110"/>
      <c r="AE1025" s="110"/>
      <c r="AF1025" s="110"/>
      <c r="AG1025" s="110"/>
      <c r="AH1025" s="110"/>
      <c r="AI1025" s="110"/>
      <c r="AJ1025" s="110"/>
      <c r="AK1025" s="110"/>
      <c r="AL1025" s="110"/>
      <c r="AM1025" s="110"/>
      <c r="AN1025" s="110"/>
      <c r="AO1025" s="110"/>
      <c r="AP1025" s="110"/>
      <c r="AQ1025" s="110"/>
      <c r="AR1025" s="110"/>
      <c r="AS1025" s="110"/>
      <c r="AT1025" s="110"/>
      <c r="AU1025" s="110"/>
      <c r="AV1025" s="110"/>
      <c r="AW1025" s="110"/>
      <c r="AX1025" s="110"/>
      <c r="AY1025" s="110"/>
      <c r="AZ1025" s="110"/>
      <c r="BA1025" s="110"/>
      <c r="BB1025" s="110"/>
      <c r="BC1025" s="110"/>
      <c r="BD1025" s="110"/>
      <c r="BE1025" s="110"/>
      <c r="BF1025" s="110"/>
      <c r="BG1025" s="110"/>
      <c r="BH1025" s="110"/>
      <c r="BI1025" s="110"/>
      <c r="BJ1025" s="110"/>
      <c r="BK1025" s="110"/>
      <c r="BL1025" s="110"/>
      <c r="BM1025" s="110"/>
      <c r="BN1025" s="110"/>
      <c r="BO1025" s="110"/>
      <c r="BP1025" s="110"/>
      <c r="BQ1025" s="110"/>
      <c r="BR1025" s="110"/>
      <c r="BS1025" s="110"/>
      <c r="BT1025" s="110"/>
      <c r="BU1025" s="110"/>
      <c r="BV1025" s="110"/>
      <c r="BW1025" s="110"/>
      <c r="BX1025" s="110"/>
      <c r="BY1025" s="110"/>
      <c r="BZ1025" s="110"/>
      <c r="CA1025" s="110"/>
      <c r="CB1025" s="110"/>
      <c r="CC1025" s="110"/>
      <c r="CD1025" s="110"/>
      <c r="CE1025" s="110"/>
      <c r="CF1025" s="110"/>
      <c r="CG1025" s="110"/>
      <c r="CH1025" s="110"/>
      <c r="CI1025" s="110"/>
      <c r="CJ1025" s="110"/>
      <c r="CK1025" s="110"/>
      <c r="CL1025" s="110"/>
      <c r="CM1025" s="110"/>
      <c r="CN1025" s="110"/>
      <c r="CO1025" s="110"/>
      <c r="CP1025" s="110"/>
      <c r="CQ1025" s="110"/>
      <c r="CR1025" s="110"/>
      <c r="CS1025" s="110"/>
      <c r="CT1025" s="110"/>
      <c r="CU1025" s="110"/>
      <c r="CV1025" s="110"/>
      <c r="CW1025" s="110"/>
    </row>
    <row r="1026" spans="1:101" x14ac:dyDescent="0.25">
      <c r="A1026" s="110"/>
      <c r="B1026" s="110"/>
      <c r="C1026" s="110"/>
      <c r="D1026" s="110"/>
      <c r="E1026" s="110"/>
      <c r="F1026" s="110"/>
      <c r="G1026" s="110"/>
      <c r="H1026" s="110"/>
      <c r="I1026" s="110"/>
      <c r="J1026" s="110"/>
      <c r="K1026" s="110"/>
      <c r="L1026" s="110"/>
      <c r="M1026" s="110"/>
      <c r="N1026" s="110"/>
      <c r="O1026" s="110"/>
      <c r="P1026" s="110"/>
      <c r="Q1026" s="110"/>
      <c r="R1026" s="110"/>
      <c r="S1026" s="110"/>
      <c r="T1026" s="110"/>
      <c r="U1026" s="110"/>
      <c r="V1026" s="110"/>
      <c r="W1026" s="110"/>
      <c r="X1026" s="110"/>
      <c r="Y1026" s="110"/>
      <c r="Z1026" s="110"/>
      <c r="AA1026" s="110"/>
      <c r="AB1026" s="110"/>
      <c r="AC1026" s="110"/>
      <c r="AD1026" s="110"/>
      <c r="AE1026" s="110"/>
      <c r="AF1026" s="110"/>
      <c r="AG1026" s="110"/>
      <c r="AH1026" s="110"/>
      <c r="AI1026" s="110"/>
      <c r="AJ1026" s="110"/>
      <c r="AK1026" s="110"/>
      <c r="AL1026" s="110"/>
      <c r="AM1026" s="110"/>
      <c r="AN1026" s="110"/>
      <c r="AO1026" s="110"/>
      <c r="AP1026" s="110"/>
      <c r="AQ1026" s="110"/>
      <c r="AR1026" s="110"/>
      <c r="AS1026" s="110"/>
      <c r="AT1026" s="110"/>
      <c r="AU1026" s="110"/>
      <c r="AV1026" s="110"/>
      <c r="AW1026" s="110"/>
      <c r="AX1026" s="110"/>
      <c r="AY1026" s="110"/>
      <c r="AZ1026" s="110"/>
      <c r="BA1026" s="110"/>
      <c r="BB1026" s="110"/>
      <c r="BC1026" s="110"/>
      <c r="BD1026" s="110"/>
      <c r="BE1026" s="110"/>
      <c r="BF1026" s="110"/>
      <c r="BG1026" s="110"/>
      <c r="BH1026" s="110"/>
      <c r="BI1026" s="110"/>
      <c r="BJ1026" s="110"/>
      <c r="BK1026" s="110"/>
      <c r="BL1026" s="110"/>
      <c r="BM1026" s="110"/>
      <c r="BN1026" s="110"/>
      <c r="BO1026" s="110"/>
      <c r="BP1026" s="110"/>
      <c r="BQ1026" s="110"/>
      <c r="BR1026" s="110"/>
      <c r="BS1026" s="110"/>
      <c r="BT1026" s="110"/>
      <c r="BU1026" s="110"/>
      <c r="BV1026" s="110"/>
      <c r="BW1026" s="110"/>
      <c r="BX1026" s="110"/>
      <c r="BY1026" s="110"/>
      <c r="BZ1026" s="110"/>
      <c r="CA1026" s="110"/>
      <c r="CB1026" s="110"/>
      <c r="CC1026" s="110"/>
      <c r="CD1026" s="110"/>
      <c r="CE1026" s="110"/>
      <c r="CF1026" s="110"/>
      <c r="CG1026" s="110"/>
      <c r="CH1026" s="110"/>
      <c r="CI1026" s="110"/>
      <c r="CJ1026" s="110"/>
      <c r="CK1026" s="110"/>
      <c r="CL1026" s="110"/>
      <c r="CM1026" s="110"/>
      <c r="CN1026" s="110"/>
      <c r="CO1026" s="110"/>
      <c r="CP1026" s="110"/>
      <c r="CQ1026" s="110"/>
      <c r="CR1026" s="110"/>
      <c r="CS1026" s="110"/>
      <c r="CT1026" s="110"/>
      <c r="CU1026" s="110"/>
      <c r="CV1026" s="110"/>
      <c r="CW1026" s="110"/>
    </row>
    <row r="1027" spans="1:101" x14ac:dyDescent="0.25">
      <c r="A1027" s="110"/>
      <c r="B1027" s="110"/>
      <c r="C1027" s="110"/>
      <c r="D1027" s="110"/>
      <c r="E1027" s="110"/>
      <c r="F1027" s="110"/>
      <c r="G1027" s="110"/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  <c r="V1027" s="110"/>
      <c r="W1027" s="110"/>
      <c r="X1027" s="110"/>
      <c r="Y1027" s="110"/>
      <c r="Z1027" s="110"/>
      <c r="AA1027" s="110"/>
      <c r="AB1027" s="110"/>
      <c r="AC1027" s="110"/>
      <c r="AD1027" s="110"/>
      <c r="AE1027" s="110"/>
      <c r="AF1027" s="110"/>
      <c r="AG1027" s="110"/>
      <c r="AH1027" s="110"/>
      <c r="AI1027" s="110"/>
      <c r="AJ1027" s="110"/>
      <c r="AK1027" s="110"/>
      <c r="AL1027" s="110"/>
      <c r="AM1027" s="110"/>
      <c r="AN1027" s="110"/>
      <c r="AO1027" s="110"/>
      <c r="AP1027" s="110"/>
      <c r="AQ1027" s="110"/>
      <c r="AR1027" s="110"/>
      <c r="AS1027" s="110"/>
      <c r="AT1027" s="110"/>
      <c r="AU1027" s="110"/>
      <c r="AV1027" s="110"/>
      <c r="AW1027" s="110"/>
      <c r="AX1027" s="110"/>
      <c r="AY1027" s="110"/>
      <c r="AZ1027" s="110"/>
      <c r="BA1027" s="110"/>
      <c r="BB1027" s="110"/>
      <c r="BC1027" s="110"/>
      <c r="BD1027" s="110"/>
      <c r="BE1027" s="110"/>
      <c r="BF1027" s="110"/>
      <c r="BG1027" s="110"/>
      <c r="BH1027" s="110"/>
      <c r="BI1027" s="110"/>
      <c r="BJ1027" s="110"/>
      <c r="BK1027" s="110"/>
      <c r="BL1027" s="110"/>
      <c r="BM1027" s="110"/>
      <c r="BN1027" s="110"/>
      <c r="BO1027" s="110"/>
      <c r="BP1027" s="110"/>
      <c r="BQ1027" s="110"/>
      <c r="BR1027" s="110"/>
      <c r="BS1027" s="110"/>
      <c r="BT1027" s="110"/>
      <c r="BU1027" s="110"/>
      <c r="BV1027" s="110"/>
      <c r="BW1027" s="110"/>
      <c r="BX1027" s="110"/>
      <c r="BY1027" s="110"/>
      <c r="BZ1027" s="110"/>
      <c r="CA1027" s="110"/>
      <c r="CB1027" s="110"/>
      <c r="CC1027" s="110"/>
      <c r="CD1027" s="110"/>
      <c r="CE1027" s="110"/>
      <c r="CF1027" s="110"/>
      <c r="CG1027" s="110"/>
      <c r="CH1027" s="110"/>
      <c r="CI1027" s="110"/>
      <c r="CJ1027" s="110"/>
      <c r="CK1027" s="110"/>
      <c r="CL1027" s="110"/>
      <c r="CM1027" s="110"/>
      <c r="CN1027" s="110"/>
      <c r="CO1027" s="110"/>
      <c r="CP1027" s="110"/>
      <c r="CQ1027" s="110"/>
      <c r="CR1027" s="110"/>
      <c r="CS1027" s="110"/>
      <c r="CT1027" s="110"/>
      <c r="CU1027" s="110"/>
      <c r="CV1027" s="110"/>
      <c r="CW1027" s="110"/>
    </row>
    <row r="1028" spans="1:101" x14ac:dyDescent="0.25">
      <c r="A1028" s="110"/>
      <c r="B1028" s="110"/>
      <c r="C1028" s="110"/>
      <c r="D1028" s="110"/>
      <c r="E1028" s="110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  <c r="S1028" s="110"/>
      <c r="T1028" s="110"/>
      <c r="U1028" s="110"/>
      <c r="V1028" s="110"/>
      <c r="W1028" s="110"/>
      <c r="X1028" s="110"/>
      <c r="Y1028" s="110"/>
      <c r="Z1028" s="110"/>
      <c r="AA1028" s="110"/>
      <c r="AB1028" s="110"/>
      <c r="AC1028" s="110"/>
      <c r="AD1028" s="110"/>
      <c r="AE1028" s="110"/>
      <c r="AF1028" s="110"/>
      <c r="AG1028" s="110"/>
      <c r="AH1028" s="110"/>
      <c r="AI1028" s="110"/>
      <c r="AJ1028" s="110"/>
      <c r="AK1028" s="110"/>
      <c r="AL1028" s="110"/>
      <c r="AM1028" s="110"/>
      <c r="AN1028" s="110"/>
      <c r="AO1028" s="110"/>
      <c r="AP1028" s="110"/>
      <c r="AQ1028" s="110"/>
      <c r="AR1028" s="110"/>
      <c r="AS1028" s="110"/>
      <c r="AT1028" s="110"/>
      <c r="AU1028" s="110"/>
      <c r="AV1028" s="110"/>
      <c r="AW1028" s="110"/>
      <c r="AX1028" s="110"/>
      <c r="AY1028" s="110"/>
      <c r="AZ1028" s="110"/>
      <c r="BA1028" s="110"/>
      <c r="BB1028" s="110"/>
      <c r="BC1028" s="110"/>
      <c r="BD1028" s="110"/>
      <c r="BE1028" s="110"/>
      <c r="BF1028" s="110"/>
      <c r="BG1028" s="110"/>
      <c r="BH1028" s="110"/>
      <c r="BI1028" s="110"/>
      <c r="BJ1028" s="110"/>
      <c r="BK1028" s="110"/>
      <c r="BL1028" s="110"/>
      <c r="BM1028" s="110"/>
      <c r="BN1028" s="110"/>
      <c r="BO1028" s="110"/>
      <c r="BP1028" s="110"/>
      <c r="BQ1028" s="110"/>
      <c r="BR1028" s="110"/>
      <c r="BS1028" s="110"/>
      <c r="BT1028" s="110"/>
      <c r="BU1028" s="110"/>
      <c r="BV1028" s="110"/>
      <c r="BW1028" s="110"/>
      <c r="BX1028" s="110"/>
      <c r="BY1028" s="110"/>
      <c r="BZ1028" s="110"/>
      <c r="CA1028" s="110"/>
      <c r="CB1028" s="110"/>
      <c r="CC1028" s="110"/>
      <c r="CD1028" s="110"/>
      <c r="CE1028" s="110"/>
      <c r="CF1028" s="110"/>
      <c r="CG1028" s="110"/>
      <c r="CH1028" s="110"/>
      <c r="CI1028" s="110"/>
      <c r="CJ1028" s="110"/>
      <c r="CK1028" s="110"/>
      <c r="CL1028" s="110"/>
      <c r="CM1028" s="110"/>
      <c r="CN1028" s="110"/>
      <c r="CO1028" s="110"/>
      <c r="CP1028" s="110"/>
      <c r="CQ1028" s="110"/>
      <c r="CR1028" s="110"/>
      <c r="CS1028" s="110"/>
      <c r="CT1028" s="110"/>
      <c r="CU1028" s="110"/>
      <c r="CV1028" s="110"/>
      <c r="CW1028" s="110"/>
    </row>
    <row r="1029" spans="1:101" x14ac:dyDescent="0.25">
      <c r="A1029" s="110"/>
      <c r="B1029" s="110"/>
      <c r="C1029" s="110"/>
      <c r="D1029" s="110"/>
      <c r="E1029" s="110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  <c r="W1029" s="110"/>
      <c r="X1029" s="110"/>
      <c r="Y1029" s="110"/>
      <c r="Z1029" s="110"/>
      <c r="AA1029" s="110"/>
      <c r="AB1029" s="110"/>
      <c r="AC1029" s="110"/>
      <c r="AD1029" s="110"/>
      <c r="AE1029" s="110"/>
      <c r="AF1029" s="110"/>
      <c r="AG1029" s="110"/>
      <c r="AH1029" s="110"/>
      <c r="AI1029" s="110"/>
      <c r="AJ1029" s="110"/>
      <c r="AK1029" s="110"/>
      <c r="AL1029" s="110"/>
      <c r="AM1029" s="110"/>
      <c r="AN1029" s="110"/>
      <c r="AO1029" s="110"/>
      <c r="AP1029" s="110"/>
      <c r="AQ1029" s="110"/>
      <c r="AR1029" s="110"/>
      <c r="AS1029" s="110"/>
      <c r="AT1029" s="110"/>
      <c r="AU1029" s="110"/>
      <c r="AV1029" s="110"/>
      <c r="AW1029" s="110"/>
      <c r="AX1029" s="110"/>
      <c r="AY1029" s="110"/>
      <c r="AZ1029" s="110"/>
      <c r="BA1029" s="110"/>
      <c r="BB1029" s="110"/>
      <c r="BC1029" s="110"/>
      <c r="BD1029" s="110"/>
      <c r="BE1029" s="110"/>
      <c r="BF1029" s="110"/>
      <c r="BG1029" s="110"/>
      <c r="BH1029" s="110"/>
      <c r="BI1029" s="110"/>
      <c r="BJ1029" s="110"/>
      <c r="BK1029" s="110"/>
      <c r="BL1029" s="110"/>
      <c r="BM1029" s="110"/>
      <c r="BN1029" s="110"/>
      <c r="BO1029" s="110"/>
      <c r="BP1029" s="110"/>
      <c r="BQ1029" s="110"/>
      <c r="BR1029" s="110"/>
      <c r="BS1029" s="110"/>
      <c r="BT1029" s="110"/>
      <c r="BU1029" s="110"/>
      <c r="BV1029" s="110"/>
      <c r="BW1029" s="110"/>
      <c r="BX1029" s="110"/>
      <c r="BY1029" s="110"/>
      <c r="BZ1029" s="110"/>
      <c r="CA1029" s="110"/>
      <c r="CB1029" s="110"/>
      <c r="CC1029" s="110"/>
      <c r="CD1029" s="110"/>
      <c r="CE1029" s="110"/>
      <c r="CF1029" s="110"/>
      <c r="CG1029" s="110"/>
      <c r="CH1029" s="110"/>
      <c r="CI1029" s="110"/>
      <c r="CJ1029" s="110"/>
      <c r="CK1029" s="110"/>
      <c r="CL1029" s="110"/>
      <c r="CM1029" s="110"/>
      <c r="CN1029" s="110"/>
      <c r="CO1029" s="110"/>
      <c r="CP1029" s="110"/>
      <c r="CQ1029" s="110"/>
      <c r="CR1029" s="110"/>
      <c r="CS1029" s="110"/>
      <c r="CT1029" s="110"/>
      <c r="CU1029" s="110"/>
      <c r="CV1029" s="110"/>
      <c r="CW1029" s="110"/>
    </row>
    <row r="1030" spans="1:101" x14ac:dyDescent="0.25">
      <c r="A1030" s="110"/>
      <c r="B1030" s="110"/>
      <c r="C1030" s="110"/>
      <c r="D1030" s="110"/>
      <c r="E1030" s="110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  <c r="W1030" s="110"/>
      <c r="X1030" s="110"/>
      <c r="Y1030" s="110"/>
      <c r="Z1030" s="110"/>
      <c r="AA1030" s="110"/>
      <c r="AB1030" s="110"/>
      <c r="AC1030" s="110"/>
      <c r="AD1030" s="110"/>
      <c r="AE1030" s="110"/>
      <c r="AF1030" s="110"/>
      <c r="AG1030" s="110"/>
      <c r="AH1030" s="110"/>
      <c r="AI1030" s="110"/>
      <c r="AJ1030" s="110"/>
      <c r="AK1030" s="110"/>
      <c r="AL1030" s="110"/>
      <c r="AM1030" s="110"/>
      <c r="AN1030" s="110"/>
      <c r="AO1030" s="110"/>
      <c r="AP1030" s="110"/>
      <c r="AQ1030" s="110"/>
      <c r="AR1030" s="110"/>
      <c r="AS1030" s="110"/>
      <c r="AT1030" s="110"/>
      <c r="AU1030" s="110"/>
      <c r="AV1030" s="110"/>
      <c r="AW1030" s="110"/>
      <c r="AX1030" s="110"/>
      <c r="AY1030" s="110"/>
      <c r="AZ1030" s="110"/>
      <c r="BA1030" s="110"/>
      <c r="BB1030" s="110"/>
      <c r="BC1030" s="110"/>
      <c r="BD1030" s="110"/>
      <c r="BE1030" s="110"/>
      <c r="BF1030" s="110"/>
      <c r="BG1030" s="110"/>
      <c r="BH1030" s="110"/>
      <c r="BI1030" s="110"/>
      <c r="BJ1030" s="110"/>
      <c r="BK1030" s="110"/>
      <c r="BL1030" s="110"/>
      <c r="BM1030" s="110"/>
      <c r="BN1030" s="110"/>
      <c r="BO1030" s="110"/>
      <c r="BP1030" s="110"/>
      <c r="BQ1030" s="110"/>
      <c r="BR1030" s="110"/>
      <c r="BS1030" s="110"/>
      <c r="BT1030" s="110"/>
      <c r="BU1030" s="110"/>
      <c r="BV1030" s="110"/>
      <c r="BW1030" s="110"/>
      <c r="BX1030" s="110"/>
      <c r="BY1030" s="110"/>
      <c r="BZ1030" s="110"/>
      <c r="CA1030" s="110"/>
      <c r="CB1030" s="110"/>
      <c r="CC1030" s="110"/>
      <c r="CD1030" s="110"/>
      <c r="CE1030" s="110"/>
      <c r="CF1030" s="110"/>
      <c r="CG1030" s="110"/>
      <c r="CH1030" s="110"/>
      <c r="CI1030" s="110"/>
      <c r="CJ1030" s="110"/>
      <c r="CK1030" s="110"/>
      <c r="CL1030" s="110"/>
      <c r="CM1030" s="110"/>
      <c r="CN1030" s="110"/>
      <c r="CO1030" s="110"/>
      <c r="CP1030" s="110"/>
      <c r="CQ1030" s="110"/>
      <c r="CR1030" s="110"/>
      <c r="CS1030" s="110"/>
      <c r="CT1030" s="110"/>
      <c r="CU1030" s="110"/>
      <c r="CV1030" s="110"/>
      <c r="CW1030" s="110"/>
    </row>
    <row r="1031" spans="1:101" x14ac:dyDescent="0.25">
      <c r="A1031" s="110"/>
      <c r="B1031" s="110"/>
      <c r="C1031" s="110"/>
      <c r="D1031" s="110"/>
      <c r="E1031" s="110"/>
      <c r="F1031" s="110"/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  <c r="W1031" s="110"/>
      <c r="X1031" s="110"/>
      <c r="Y1031" s="110"/>
      <c r="Z1031" s="110"/>
      <c r="AA1031" s="110"/>
      <c r="AB1031" s="110"/>
      <c r="AC1031" s="110"/>
      <c r="AD1031" s="110"/>
      <c r="AE1031" s="110"/>
      <c r="AF1031" s="110"/>
      <c r="AG1031" s="110"/>
      <c r="AH1031" s="110"/>
      <c r="AI1031" s="110"/>
      <c r="AJ1031" s="110"/>
      <c r="AK1031" s="110"/>
      <c r="AL1031" s="110"/>
      <c r="AM1031" s="110"/>
      <c r="AN1031" s="110"/>
      <c r="AO1031" s="110"/>
      <c r="AP1031" s="110"/>
      <c r="AQ1031" s="110"/>
      <c r="AR1031" s="110"/>
      <c r="AS1031" s="110"/>
      <c r="AT1031" s="110"/>
      <c r="AU1031" s="110"/>
      <c r="AV1031" s="110"/>
      <c r="AW1031" s="110"/>
      <c r="AX1031" s="110"/>
      <c r="AY1031" s="110"/>
      <c r="AZ1031" s="110"/>
      <c r="BA1031" s="110"/>
      <c r="BB1031" s="110"/>
      <c r="BC1031" s="110"/>
      <c r="BD1031" s="110"/>
      <c r="BE1031" s="110"/>
      <c r="BF1031" s="110"/>
      <c r="BG1031" s="110"/>
      <c r="BH1031" s="110"/>
      <c r="BI1031" s="110"/>
      <c r="BJ1031" s="110"/>
      <c r="BK1031" s="110"/>
      <c r="BL1031" s="110"/>
      <c r="BM1031" s="110"/>
      <c r="BN1031" s="110"/>
      <c r="BO1031" s="110"/>
      <c r="BP1031" s="110"/>
      <c r="BQ1031" s="110"/>
      <c r="BR1031" s="110"/>
      <c r="BS1031" s="110"/>
      <c r="BT1031" s="110"/>
      <c r="BU1031" s="110"/>
      <c r="BV1031" s="110"/>
      <c r="BW1031" s="110"/>
      <c r="BX1031" s="110"/>
      <c r="BY1031" s="110"/>
      <c r="BZ1031" s="110"/>
      <c r="CA1031" s="110"/>
      <c r="CB1031" s="110"/>
      <c r="CC1031" s="110"/>
      <c r="CD1031" s="110"/>
      <c r="CE1031" s="110"/>
      <c r="CF1031" s="110"/>
      <c r="CG1031" s="110"/>
      <c r="CH1031" s="110"/>
      <c r="CI1031" s="110"/>
      <c r="CJ1031" s="110"/>
      <c r="CK1031" s="110"/>
      <c r="CL1031" s="110"/>
      <c r="CM1031" s="110"/>
      <c r="CN1031" s="110"/>
      <c r="CO1031" s="110"/>
      <c r="CP1031" s="110"/>
      <c r="CQ1031" s="110"/>
      <c r="CR1031" s="110"/>
      <c r="CS1031" s="110"/>
      <c r="CT1031" s="110"/>
      <c r="CU1031" s="110"/>
      <c r="CV1031" s="110"/>
      <c r="CW1031" s="110"/>
    </row>
    <row r="1032" spans="1:101" x14ac:dyDescent="0.25">
      <c r="A1032" s="110"/>
      <c r="B1032" s="110"/>
      <c r="C1032" s="110"/>
      <c r="D1032" s="110"/>
      <c r="E1032" s="110"/>
      <c r="F1032" s="110"/>
      <c r="G1032" s="110"/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  <c r="W1032" s="110"/>
      <c r="X1032" s="110"/>
      <c r="Y1032" s="110"/>
      <c r="Z1032" s="110"/>
      <c r="AA1032" s="110"/>
      <c r="AB1032" s="110"/>
      <c r="AC1032" s="110"/>
      <c r="AD1032" s="110"/>
      <c r="AE1032" s="110"/>
      <c r="AF1032" s="110"/>
      <c r="AG1032" s="110"/>
      <c r="AH1032" s="110"/>
      <c r="AI1032" s="110"/>
      <c r="AJ1032" s="110"/>
      <c r="AK1032" s="110"/>
      <c r="AL1032" s="110"/>
      <c r="AM1032" s="110"/>
      <c r="AN1032" s="110"/>
      <c r="AO1032" s="110"/>
      <c r="AP1032" s="110"/>
      <c r="AQ1032" s="110"/>
      <c r="AR1032" s="110"/>
      <c r="AS1032" s="110"/>
      <c r="AT1032" s="110"/>
      <c r="AU1032" s="110"/>
      <c r="AV1032" s="110"/>
      <c r="AW1032" s="110"/>
      <c r="AX1032" s="110"/>
      <c r="AY1032" s="110"/>
      <c r="AZ1032" s="110"/>
      <c r="BA1032" s="110"/>
      <c r="BB1032" s="110"/>
      <c r="BC1032" s="110"/>
      <c r="BD1032" s="110"/>
      <c r="BE1032" s="110"/>
      <c r="BF1032" s="110"/>
      <c r="BG1032" s="110"/>
      <c r="BH1032" s="110"/>
      <c r="BI1032" s="110"/>
      <c r="BJ1032" s="110"/>
      <c r="BK1032" s="110"/>
      <c r="BL1032" s="110"/>
      <c r="BM1032" s="110"/>
      <c r="BN1032" s="110"/>
      <c r="BO1032" s="110"/>
      <c r="BP1032" s="110"/>
      <c r="BQ1032" s="110"/>
      <c r="BR1032" s="110"/>
      <c r="BS1032" s="110"/>
      <c r="BT1032" s="110"/>
      <c r="BU1032" s="110"/>
      <c r="BV1032" s="110"/>
      <c r="BW1032" s="110"/>
      <c r="BX1032" s="110"/>
      <c r="BY1032" s="110"/>
      <c r="BZ1032" s="110"/>
      <c r="CA1032" s="110"/>
      <c r="CB1032" s="110"/>
      <c r="CC1032" s="110"/>
      <c r="CD1032" s="110"/>
      <c r="CE1032" s="110"/>
      <c r="CF1032" s="110"/>
      <c r="CG1032" s="110"/>
      <c r="CH1032" s="110"/>
      <c r="CI1032" s="110"/>
      <c r="CJ1032" s="110"/>
      <c r="CK1032" s="110"/>
      <c r="CL1032" s="110"/>
      <c r="CM1032" s="110"/>
      <c r="CN1032" s="110"/>
      <c r="CO1032" s="110"/>
      <c r="CP1032" s="110"/>
      <c r="CQ1032" s="110"/>
      <c r="CR1032" s="110"/>
      <c r="CS1032" s="110"/>
      <c r="CT1032" s="110"/>
      <c r="CU1032" s="110"/>
      <c r="CV1032" s="110"/>
      <c r="CW1032" s="110"/>
    </row>
    <row r="1033" spans="1:101" x14ac:dyDescent="0.25">
      <c r="A1033" s="110"/>
      <c r="B1033" s="110"/>
      <c r="C1033" s="110"/>
      <c r="D1033" s="110"/>
      <c r="E1033" s="110"/>
      <c r="F1033" s="110"/>
      <c r="G1033" s="110"/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  <c r="W1033" s="110"/>
      <c r="X1033" s="110"/>
      <c r="Y1033" s="110"/>
      <c r="Z1033" s="110"/>
      <c r="AA1033" s="110"/>
      <c r="AB1033" s="110"/>
      <c r="AC1033" s="110"/>
      <c r="AD1033" s="110"/>
      <c r="AE1033" s="110"/>
      <c r="AF1033" s="110"/>
      <c r="AG1033" s="110"/>
      <c r="AH1033" s="110"/>
      <c r="AI1033" s="110"/>
      <c r="AJ1033" s="110"/>
      <c r="AK1033" s="110"/>
      <c r="AL1033" s="110"/>
      <c r="AM1033" s="110"/>
      <c r="AN1033" s="110"/>
      <c r="AO1033" s="110"/>
      <c r="AP1033" s="110"/>
      <c r="AQ1033" s="110"/>
      <c r="AR1033" s="110"/>
      <c r="AS1033" s="110"/>
      <c r="AT1033" s="110"/>
      <c r="AU1033" s="110"/>
      <c r="AV1033" s="110"/>
      <c r="AW1033" s="110"/>
      <c r="AX1033" s="110"/>
      <c r="AY1033" s="110"/>
      <c r="AZ1033" s="110"/>
      <c r="BA1033" s="110"/>
      <c r="BB1033" s="110"/>
      <c r="BC1033" s="110"/>
      <c r="BD1033" s="110"/>
      <c r="BE1033" s="110"/>
      <c r="BF1033" s="110"/>
      <c r="BG1033" s="110"/>
      <c r="BH1033" s="110"/>
      <c r="BI1033" s="110"/>
      <c r="BJ1033" s="110"/>
      <c r="BK1033" s="110"/>
      <c r="BL1033" s="110"/>
      <c r="BM1033" s="110"/>
      <c r="BN1033" s="110"/>
      <c r="BO1033" s="110"/>
      <c r="BP1033" s="110"/>
      <c r="BQ1033" s="110"/>
      <c r="BR1033" s="110"/>
      <c r="BS1033" s="110"/>
      <c r="BT1033" s="110"/>
      <c r="BU1033" s="110"/>
      <c r="BV1033" s="110"/>
      <c r="BW1033" s="110"/>
      <c r="BX1033" s="110"/>
      <c r="BY1033" s="110"/>
      <c r="BZ1033" s="110"/>
      <c r="CA1033" s="110"/>
      <c r="CB1033" s="110"/>
      <c r="CC1033" s="110"/>
      <c r="CD1033" s="110"/>
      <c r="CE1033" s="110"/>
      <c r="CF1033" s="110"/>
      <c r="CG1033" s="110"/>
      <c r="CH1033" s="110"/>
      <c r="CI1033" s="110"/>
      <c r="CJ1033" s="110"/>
      <c r="CK1033" s="110"/>
      <c r="CL1033" s="110"/>
      <c r="CM1033" s="110"/>
      <c r="CN1033" s="110"/>
      <c r="CO1033" s="110"/>
      <c r="CP1033" s="110"/>
      <c r="CQ1033" s="110"/>
      <c r="CR1033" s="110"/>
      <c r="CS1033" s="110"/>
      <c r="CT1033" s="110"/>
      <c r="CU1033" s="110"/>
      <c r="CV1033" s="110"/>
      <c r="CW1033" s="110"/>
    </row>
    <row r="1034" spans="1:101" x14ac:dyDescent="0.25">
      <c r="A1034" s="110"/>
      <c r="B1034" s="110"/>
      <c r="C1034" s="110"/>
      <c r="D1034" s="110"/>
      <c r="E1034" s="110"/>
      <c r="F1034" s="110"/>
      <c r="G1034" s="110"/>
      <c r="H1034" s="110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  <c r="S1034" s="110"/>
      <c r="T1034" s="110"/>
      <c r="U1034" s="110"/>
      <c r="V1034" s="110"/>
      <c r="W1034" s="110"/>
      <c r="X1034" s="110"/>
      <c r="Y1034" s="110"/>
      <c r="Z1034" s="110"/>
      <c r="AA1034" s="110"/>
      <c r="AB1034" s="110"/>
      <c r="AC1034" s="110"/>
      <c r="AD1034" s="110"/>
      <c r="AE1034" s="110"/>
      <c r="AF1034" s="110"/>
      <c r="AG1034" s="110"/>
      <c r="AH1034" s="110"/>
      <c r="AI1034" s="110"/>
      <c r="AJ1034" s="110"/>
      <c r="AK1034" s="110"/>
      <c r="AL1034" s="110"/>
      <c r="AM1034" s="110"/>
      <c r="AN1034" s="110"/>
      <c r="AO1034" s="110"/>
      <c r="AP1034" s="110"/>
      <c r="AQ1034" s="110"/>
      <c r="AR1034" s="110"/>
      <c r="AS1034" s="110"/>
      <c r="AT1034" s="110"/>
      <c r="AU1034" s="110"/>
      <c r="AV1034" s="110"/>
      <c r="AW1034" s="110"/>
      <c r="AX1034" s="110"/>
      <c r="AY1034" s="110"/>
      <c r="AZ1034" s="110"/>
      <c r="BA1034" s="110"/>
      <c r="BB1034" s="110"/>
      <c r="BC1034" s="110"/>
      <c r="BD1034" s="110"/>
      <c r="BE1034" s="110"/>
      <c r="BF1034" s="110"/>
      <c r="BG1034" s="110"/>
      <c r="BH1034" s="110"/>
      <c r="BI1034" s="110"/>
      <c r="BJ1034" s="110"/>
      <c r="BK1034" s="110"/>
      <c r="BL1034" s="110"/>
      <c r="BM1034" s="110"/>
      <c r="BN1034" s="110"/>
      <c r="BO1034" s="110"/>
      <c r="BP1034" s="110"/>
      <c r="BQ1034" s="110"/>
      <c r="BR1034" s="110"/>
      <c r="BS1034" s="110"/>
      <c r="BT1034" s="110"/>
      <c r="BU1034" s="110"/>
      <c r="BV1034" s="110"/>
      <c r="BW1034" s="110"/>
      <c r="BX1034" s="110"/>
      <c r="BY1034" s="110"/>
      <c r="BZ1034" s="110"/>
      <c r="CA1034" s="110"/>
      <c r="CB1034" s="110"/>
      <c r="CC1034" s="110"/>
      <c r="CD1034" s="110"/>
      <c r="CE1034" s="110"/>
      <c r="CF1034" s="110"/>
      <c r="CG1034" s="110"/>
      <c r="CH1034" s="110"/>
      <c r="CI1034" s="110"/>
      <c r="CJ1034" s="110"/>
      <c r="CK1034" s="110"/>
      <c r="CL1034" s="110"/>
      <c r="CM1034" s="110"/>
      <c r="CN1034" s="110"/>
      <c r="CO1034" s="110"/>
      <c r="CP1034" s="110"/>
      <c r="CQ1034" s="110"/>
      <c r="CR1034" s="110"/>
      <c r="CS1034" s="110"/>
      <c r="CT1034" s="110"/>
      <c r="CU1034" s="110"/>
      <c r="CV1034" s="110"/>
      <c r="CW1034" s="110"/>
    </row>
    <row r="1035" spans="1:101" x14ac:dyDescent="0.25">
      <c r="A1035" s="110"/>
      <c r="B1035" s="110"/>
      <c r="C1035" s="110"/>
      <c r="D1035" s="110"/>
      <c r="E1035" s="110"/>
      <c r="F1035" s="110"/>
      <c r="G1035" s="110"/>
      <c r="H1035" s="110"/>
      <c r="I1035" s="110"/>
      <c r="J1035" s="110"/>
      <c r="K1035" s="110"/>
      <c r="L1035" s="110"/>
      <c r="M1035" s="110"/>
      <c r="N1035" s="110"/>
      <c r="O1035" s="110"/>
      <c r="P1035" s="110"/>
      <c r="Q1035" s="110"/>
      <c r="R1035" s="110"/>
      <c r="S1035" s="110"/>
      <c r="T1035" s="110"/>
      <c r="U1035" s="110"/>
      <c r="V1035" s="110"/>
      <c r="W1035" s="110"/>
      <c r="X1035" s="110"/>
      <c r="Y1035" s="110"/>
      <c r="Z1035" s="110"/>
      <c r="AA1035" s="110"/>
      <c r="AB1035" s="110"/>
      <c r="AC1035" s="110"/>
      <c r="AD1035" s="110"/>
      <c r="AE1035" s="110"/>
      <c r="AF1035" s="110"/>
      <c r="AG1035" s="110"/>
      <c r="AH1035" s="110"/>
      <c r="AI1035" s="110"/>
      <c r="AJ1035" s="110"/>
      <c r="AK1035" s="110"/>
      <c r="AL1035" s="110"/>
      <c r="AM1035" s="110"/>
      <c r="AN1035" s="110"/>
      <c r="AO1035" s="110"/>
      <c r="AP1035" s="110"/>
      <c r="AQ1035" s="110"/>
      <c r="AR1035" s="110"/>
      <c r="AS1035" s="110"/>
      <c r="AT1035" s="110"/>
      <c r="AU1035" s="110"/>
      <c r="AV1035" s="110"/>
      <c r="AW1035" s="110"/>
      <c r="AX1035" s="110"/>
      <c r="AY1035" s="110"/>
      <c r="AZ1035" s="110"/>
      <c r="BA1035" s="110"/>
      <c r="BB1035" s="110"/>
      <c r="BC1035" s="110"/>
      <c r="BD1035" s="110"/>
      <c r="BE1035" s="110"/>
      <c r="BF1035" s="110"/>
      <c r="BG1035" s="110"/>
      <c r="BH1035" s="110"/>
      <c r="BI1035" s="110"/>
      <c r="BJ1035" s="110"/>
      <c r="BK1035" s="110"/>
      <c r="BL1035" s="110"/>
      <c r="BM1035" s="110"/>
      <c r="BN1035" s="110"/>
      <c r="BO1035" s="110"/>
      <c r="BP1035" s="110"/>
      <c r="BQ1035" s="110"/>
      <c r="BR1035" s="110"/>
      <c r="BS1035" s="110"/>
      <c r="BT1035" s="110"/>
      <c r="BU1035" s="110"/>
      <c r="BV1035" s="110"/>
      <c r="BW1035" s="110"/>
      <c r="BX1035" s="110"/>
      <c r="BY1035" s="110"/>
      <c r="BZ1035" s="110"/>
      <c r="CA1035" s="110"/>
      <c r="CB1035" s="110"/>
      <c r="CC1035" s="110"/>
      <c r="CD1035" s="110"/>
      <c r="CE1035" s="110"/>
      <c r="CF1035" s="110"/>
      <c r="CG1035" s="110"/>
      <c r="CH1035" s="110"/>
      <c r="CI1035" s="110"/>
      <c r="CJ1035" s="110"/>
      <c r="CK1035" s="110"/>
      <c r="CL1035" s="110"/>
      <c r="CM1035" s="110"/>
      <c r="CN1035" s="110"/>
      <c r="CO1035" s="110"/>
      <c r="CP1035" s="110"/>
      <c r="CQ1035" s="110"/>
      <c r="CR1035" s="110"/>
      <c r="CS1035" s="110"/>
      <c r="CT1035" s="110"/>
      <c r="CU1035" s="110"/>
      <c r="CV1035" s="110"/>
      <c r="CW1035" s="110"/>
    </row>
    <row r="1036" spans="1:101" x14ac:dyDescent="0.25">
      <c r="A1036" s="110"/>
      <c r="B1036" s="110"/>
      <c r="C1036" s="110"/>
      <c r="D1036" s="110"/>
      <c r="E1036" s="110"/>
      <c r="F1036" s="110"/>
      <c r="G1036" s="110"/>
      <c r="H1036" s="110"/>
      <c r="I1036" s="110"/>
      <c r="J1036" s="110"/>
      <c r="K1036" s="110"/>
      <c r="L1036" s="110"/>
      <c r="M1036" s="110"/>
      <c r="N1036" s="110"/>
      <c r="O1036" s="110"/>
      <c r="P1036" s="110"/>
      <c r="Q1036" s="110"/>
      <c r="R1036" s="110"/>
      <c r="S1036" s="110"/>
      <c r="T1036" s="110"/>
      <c r="U1036" s="110"/>
      <c r="V1036" s="110"/>
      <c r="W1036" s="110"/>
      <c r="X1036" s="110"/>
      <c r="Y1036" s="110"/>
      <c r="Z1036" s="110"/>
      <c r="AA1036" s="110"/>
      <c r="AB1036" s="110"/>
      <c r="AC1036" s="110"/>
      <c r="AD1036" s="110"/>
      <c r="AE1036" s="110"/>
      <c r="AF1036" s="110"/>
      <c r="AG1036" s="110"/>
      <c r="AH1036" s="110"/>
      <c r="AI1036" s="110"/>
      <c r="AJ1036" s="110"/>
      <c r="AK1036" s="110"/>
      <c r="AL1036" s="110"/>
      <c r="AM1036" s="110"/>
      <c r="AN1036" s="110"/>
      <c r="AO1036" s="110"/>
      <c r="AP1036" s="110"/>
      <c r="AQ1036" s="110"/>
      <c r="AR1036" s="110"/>
      <c r="AS1036" s="110"/>
      <c r="AT1036" s="110"/>
      <c r="AU1036" s="110"/>
      <c r="AV1036" s="110"/>
      <c r="AW1036" s="110"/>
      <c r="AX1036" s="110"/>
      <c r="AY1036" s="110"/>
      <c r="AZ1036" s="110"/>
      <c r="BA1036" s="110"/>
      <c r="BB1036" s="110"/>
      <c r="BC1036" s="110"/>
      <c r="BD1036" s="110"/>
      <c r="BE1036" s="110"/>
      <c r="BF1036" s="110"/>
      <c r="BG1036" s="110"/>
      <c r="BH1036" s="110"/>
      <c r="BI1036" s="110"/>
      <c r="BJ1036" s="110"/>
      <c r="BK1036" s="110"/>
      <c r="BL1036" s="110"/>
      <c r="BM1036" s="110"/>
      <c r="BN1036" s="110"/>
      <c r="BO1036" s="110"/>
      <c r="BP1036" s="110"/>
      <c r="BQ1036" s="110"/>
      <c r="BR1036" s="110"/>
      <c r="BS1036" s="110"/>
      <c r="BT1036" s="110"/>
      <c r="BU1036" s="110"/>
      <c r="BV1036" s="110"/>
      <c r="BW1036" s="110"/>
      <c r="BX1036" s="110"/>
      <c r="BY1036" s="110"/>
      <c r="BZ1036" s="110"/>
      <c r="CA1036" s="110"/>
      <c r="CB1036" s="110"/>
      <c r="CC1036" s="110"/>
      <c r="CD1036" s="110"/>
      <c r="CE1036" s="110"/>
      <c r="CF1036" s="110"/>
      <c r="CG1036" s="110"/>
      <c r="CH1036" s="110"/>
      <c r="CI1036" s="110"/>
      <c r="CJ1036" s="110"/>
      <c r="CK1036" s="110"/>
      <c r="CL1036" s="110"/>
      <c r="CM1036" s="110"/>
      <c r="CN1036" s="110"/>
      <c r="CO1036" s="110"/>
      <c r="CP1036" s="110"/>
      <c r="CQ1036" s="110"/>
      <c r="CR1036" s="110"/>
      <c r="CS1036" s="110"/>
      <c r="CT1036" s="110"/>
      <c r="CU1036" s="110"/>
      <c r="CV1036" s="110"/>
      <c r="CW1036" s="110"/>
    </row>
    <row r="1037" spans="1:101" x14ac:dyDescent="0.25">
      <c r="A1037" s="110"/>
      <c r="B1037" s="110"/>
      <c r="C1037" s="110"/>
      <c r="D1037" s="110"/>
      <c r="E1037" s="110"/>
      <c r="F1037" s="110"/>
      <c r="G1037" s="110"/>
      <c r="H1037" s="110"/>
      <c r="I1037" s="110"/>
      <c r="J1037" s="110"/>
      <c r="K1037" s="110"/>
      <c r="L1037" s="110"/>
      <c r="M1037" s="110"/>
      <c r="N1037" s="110"/>
      <c r="O1037" s="110"/>
      <c r="P1037" s="110"/>
      <c r="Q1037" s="110"/>
      <c r="R1037" s="110"/>
      <c r="S1037" s="110"/>
      <c r="T1037" s="110"/>
      <c r="U1037" s="110"/>
      <c r="V1037" s="110"/>
      <c r="W1037" s="110"/>
      <c r="X1037" s="110"/>
      <c r="Y1037" s="110"/>
      <c r="Z1037" s="110"/>
      <c r="AA1037" s="110"/>
      <c r="AB1037" s="110"/>
      <c r="AC1037" s="110"/>
      <c r="AD1037" s="110"/>
      <c r="AE1037" s="110"/>
      <c r="AF1037" s="110"/>
      <c r="AG1037" s="110"/>
      <c r="AH1037" s="110"/>
      <c r="AI1037" s="110"/>
      <c r="AJ1037" s="110"/>
      <c r="AK1037" s="110"/>
      <c r="AL1037" s="110"/>
      <c r="AM1037" s="110"/>
      <c r="AN1037" s="110"/>
      <c r="AO1037" s="110"/>
      <c r="AP1037" s="110"/>
      <c r="AQ1037" s="110"/>
      <c r="AR1037" s="110"/>
      <c r="AS1037" s="110"/>
      <c r="AT1037" s="110"/>
      <c r="AU1037" s="110"/>
      <c r="AV1037" s="110"/>
      <c r="AW1037" s="110"/>
      <c r="AX1037" s="110"/>
      <c r="AY1037" s="110"/>
      <c r="AZ1037" s="110"/>
      <c r="BA1037" s="110"/>
      <c r="BB1037" s="110"/>
      <c r="BC1037" s="110"/>
      <c r="BD1037" s="110"/>
      <c r="BE1037" s="110"/>
      <c r="BF1037" s="110"/>
      <c r="BG1037" s="110"/>
      <c r="BH1037" s="110"/>
      <c r="BI1037" s="110"/>
      <c r="BJ1037" s="110"/>
      <c r="BK1037" s="110"/>
      <c r="BL1037" s="110"/>
      <c r="BM1037" s="110"/>
      <c r="BN1037" s="110"/>
      <c r="BO1037" s="110"/>
      <c r="BP1037" s="110"/>
      <c r="BQ1037" s="110"/>
      <c r="BR1037" s="110"/>
      <c r="BS1037" s="110"/>
      <c r="BT1037" s="110"/>
      <c r="BU1037" s="110"/>
      <c r="BV1037" s="110"/>
      <c r="BW1037" s="110"/>
      <c r="BX1037" s="110"/>
      <c r="BY1037" s="110"/>
      <c r="BZ1037" s="110"/>
      <c r="CA1037" s="110"/>
      <c r="CB1037" s="110"/>
      <c r="CC1037" s="110"/>
      <c r="CD1037" s="110"/>
      <c r="CE1037" s="110"/>
      <c r="CF1037" s="110"/>
      <c r="CG1037" s="110"/>
      <c r="CH1037" s="110"/>
      <c r="CI1037" s="110"/>
      <c r="CJ1037" s="110"/>
      <c r="CK1037" s="110"/>
      <c r="CL1037" s="110"/>
      <c r="CM1037" s="110"/>
      <c r="CN1037" s="110"/>
      <c r="CO1037" s="110"/>
      <c r="CP1037" s="110"/>
      <c r="CQ1037" s="110"/>
      <c r="CR1037" s="110"/>
      <c r="CS1037" s="110"/>
      <c r="CT1037" s="110"/>
      <c r="CU1037" s="110"/>
      <c r="CV1037" s="110"/>
      <c r="CW1037" s="110"/>
    </row>
    <row r="1038" spans="1:101" x14ac:dyDescent="0.25">
      <c r="A1038" s="110"/>
      <c r="B1038" s="110"/>
      <c r="C1038" s="110"/>
      <c r="D1038" s="110"/>
      <c r="E1038" s="110"/>
      <c r="F1038" s="110"/>
      <c r="G1038" s="110"/>
      <c r="H1038" s="110"/>
      <c r="I1038" s="110"/>
      <c r="J1038" s="110"/>
      <c r="K1038" s="110"/>
      <c r="L1038" s="110"/>
      <c r="M1038" s="110"/>
      <c r="N1038" s="110"/>
      <c r="O1038" s="110"/>
      <c r="P1038" s="110"/>
      <c r="Q1038" s="110"/>
      <c r="R1038" s="110"/>
      <c r="S1038" s="110"/>
      <c r="T1038" s="110"/>
      <c r="U1038" s="110"/>
      <c r="V1038" s="110"/>
      <c r="W1038" s="110"/>
      <c r="X1038" s="110"/>
      <c r="Y1038" s="110"/>
      <c r="Z1038" s="110"/>
      <c r="AA1038" s="110"/>
      <c r="AB1038" s="110"/>
      <c r="AC1038" s="110"/>
      <c r="AD1038" s="110"/>
      <c r="AE1038" s="110"/>
      <c r="AF1038" s="110"/>
      <c r="AG1038" s="110"/>
      <c r="AH1038" s="110"/>
      <c r="AI1038" s="110"/>
      <c r="AJ1038" s="110"/>
      <c r="AK1038" s="110"/>
      <c r="AL1038" s="110"/>
      <c r="AM1038" s="110"/>
      <c r="AN1038" s="110"/>
      <c r="AO1038" s="110"/>
      <c r="AP1038" s="110"/>
      <c r="AQ1038" s="110"/>
      <c r="AR1038" s="110"/>
      <c r="AS1038" s="110"/>
      <c r="AT1038" s="110"/>
      <c r="AU1038" s="110"/>
      <c r="AV1038" s="110"/>
      <c r="AW1038" s="110"/>
      <c r="AX1038" s="110"/>
      <c r="AY1038" s="110"/>
      <c r="AZ1038" s="110"/>
      <c r="BA1038" s="110"/>
      <c r="BB1038" s="110"/>
      <c r="BC1038" s="110"/>
      <c r="BD1038" s="110"/>
      <c r="BE1038" s="110"/>
      <c r="BF1038" s="110"/>
      <c r="BG1038" s="110"/>
      <c r="BH1038" s="110"/>
      <c r="BI1038" s="110"/>
      <c r="BJ1038" s="110"/>
      <c r="BK1038" s="110"/>
      <c r="BL1038" s="110"/>
      <c r="BM1038" s="110"/>
      <c r="BN1038" s="110"/>
      <c r="BO1038" s="110"/>
      <c r="BP1038" s="110"/>
      <c r="BQ1038" s="110"/>
      <c r="BR1038" s="110"/>
      <c r="BS1038" s="110"/>
      <c r="BT1038" s="110"/>
      <c r="BU1038" s="110"/>
      <c r="BV1038" s="110"/>
      <c r="BW1038" s="110"/>
      <c r="BX1038" s="110"/>
      <c r="BY1038" s="110"/>
      <c r="BZ1038" s="110"/>
      <c r="CA1038" s="110"/>
      <c r="CB1038" s="110"/>
      <c r="CC1038" s="110"/>
      <c r="CD1038" s="110"/>
      <c r="CE1038" s="110"/>
      <c r="CF1038" s="110"/>
      <c r="CG1038" s="110"/>
      <c r="CH1038" s="110"/>
      <c r="CI1038" s="110"/>
      <c r="CJ1038" s="110"/>
      <c r="CK1038" s="110"/>
      <c r="CL1038" s="110"/>
      <c r="CM1038" s="110"/>
      <c r="CN1038" s="110"/>
      <c r="CO1038" s="110"/>
      <c r="CP1038" s="110"/>
      <c r="CQ1038" s="110"/>
      <c r="CR1038" s="110"/>
      <c r="CS1038" s="110"/>
      <c r="CT1038" s="110"/>
      <c r="CU1038" s="110"/>
      <c r="CV1038" s="110"/>
      <c r="CW1038" s="110"/>
    </row>
    <row r="1039" spans="1:101" x14ac:dyDescent="0.25">
      <c r="A1039" s="110"/>
      <c r="B1039" s="110"/>
      <c r="C1039" s="110"/>
      <c r="D1039" s="110"/>
      <c r="E1039" s="110"/>
      <c r="F1039" s="110"/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  <c r="V1039" s="110"/>
      <c r="W1039" s="110"/>
      <c r="X1039" s="110"/>
      <c r="Y1039" s="110"/>
      <c r="Z1039" s="110"/>
      <c r="AA1039" s="110"/>
      <c r="AB1039" s="110"/>
      <c r="AC1039" s="110"/>
      <c r="AD1039" s="110"/>
      <c r="AE1039" s="110"/>
      <c r="AF1039" s="110"/>
      <c r="AG1039" s="110"/>
      <c r="AH1039" s="110"/>
      <c r="AI1039" s="110"/>
      <c r="AJ1039" s="110"/>
      <c r="AK1039" s="110"/>
      <c r="AL1039" s="110"/>
      <c r="AM1039" s="110"/>
      <c r="AN1039" s="110"/>
      <c r="AO1039" s="110"/>
      <c r="AP1039" s="110"/>
      <c r="AQ1039" s="110"/>
      <c r="AR1039" s="110"/>
      <c r="AS1039" s="110"/>
      <c r="AT1039" s="110"/>
      <c r="AU1039" s="110"/>
      <c r="AV1039" s="110"/>
      <c r="AW1039" s="110"/>
      <c r="AX1039" s="110"/>
      <c r="AY1039" s="110"/>
      <c r="AZ1039" s="110"/>
      <c r="BA1039" s="110"/>
      <c r="BB1039" s="110"/>
      <c r="BC1039" s="110"/>
      <c r="BD1039" s="110"/>
      <c r="BE1039" s="110"/>
      <c r="BF1039" s="110"/>
      <c r="BG1039" s="110"/>
      <c r="BH1039" s="110"/>
      <c r="BI1039" s="110"/>
      <c r="BJ1039" s="110"/>
      <c r="BK1039" s="110"/>
      <c r="BL1039" s="110"/>
      <c r="BM1039" s="110"/>
      <c r="BN1039" s="110"/>
      <c r="BO1039" s="110"/>
      <c r="BP1039" s="110"/>
      <c r="BQ1039" s="110"/>
      <c r="BR1039" s="110"/>
      <c r="BS1039" s="110"/>
      <c r="BT1039" s="110"/>
      <c r="BU1039" s="110"/>
      <c r="BV1039" s="110"/>
      <c r="BW1039" s="110"/>
      <c r="BX1039" s="110"/>
      <c r="BY1039" s="110"/>
      <c r="BZ1039" s="110"/>
      <c r="CA1039" s="110"/>
      <c r="CB1039" s="110"/>
      <c r="CC1039" s="110"/>
      <c r="CD1039" s="110"/>
      <c r="CE1039" s="110"/>
      <c r="CF1039" s="110"/>
      <c r="CG1039" s="110"/>
      <c r="CH1039" s="110"/>
      <c r="CI1039" s="110"/>
      <c r="CJ1039" s="110"/>
      <c r="CK1039" s="110"/>
      <c r="CL1039" s="110"/>
      <c r="CM1039" s="110"/>
      <c r="CN1039" s="110"/>
      <c r="CO1039" s="110"/>
      <c r="CP1039" s="110"/>
      <c r="CQ1039" s="110"/>
      <c r="CR1039" s="110"/>
      <c r="CS1039" s="110"/>
      <c r="CT1039" s="110"/>
      <c r="CU1039" s="110"/>
      <c r="CV1039" s="110"/>
      <c r="CW1039" s="110"/>
    </row>
    <row r="1040" spans="1:101" x14ac:dyDescent="0.25">
      <c r="A1040" s="110"/>
      <c r="B1040" s="110"/>
      <c r="C1040" s="110"/>
      <c r="D1040" s="110"/>
      <c r="E1040" s="110"/>
      <c r="F1040" s="110"/>
      <c r="G1040" s="110"/>
      <c r="H1040" s="110"/>
      <c r="I1040" s="110"/>
      <c r="J1040" s="110"/>
      <c r="K1040" s="110"/>
      <c r="L1040" s="110"/>
      <c r="M1040" s="110"/>
      <c r="N1040" s="110"/>
      <c r="O1040" s="110"/>
      <c r="P1040" s="110"/>
      <c r="Q1040" s="110"/>
      <c r="R1040" s="110"/>
      <c r="S1040" s="110"/>
      <c r="T1040" s="110"/>
      <c r="U1040" s="110"/>
      <c r="V1040" s="110"/>
      <c r="W1040" s="110"/>
      <c r="X1040" s="110"/>
      <c r="Y1040" s="110"/>
      <c r="Z1040" s="110"/>
      <c r="AA1040" s="110"/>
      <c r="AB1040" s="110"/>
      <c r="AC1040" s="110"/>
      <c r="AD1040" s="110"/>
      <c r="AE1040" s="110"/>
      <c r="AF1040" s="110"/>
      <c r="AG1040" s="110"/>
      <c r="AH1040" s="110"/>
      <c r="AI1040" s="110"/>
      <c r="AJ1040" s="110"/>
      <c r="AK1040" s="110"/>
      <c r="AL1040" s="110"/>
      <c r="AM1040" s="110"/>
      <c r="AN1040" s="110"/>
      <c r="AO1040" s="110"/>
      <c r="AP1040" s="110"/>
      <c r="AQ1040" s="110"/>
      <c r="AR1040" s="110"/>
      <c r="AS1040" s="110"/>
      <c r="AT1040" s="110"/>
      <c r="AU1040" s="110"/>
      <c r="AV1040" s="110"/>
      <c r="AW1040" s="110"/>
      <c r="AX1040" s="110"/>
      <c r="AY1040" s="110"/>
      <c r="AZ1040" s="110"/>
      <c r="BA1040" s="110"/>
      <c r="BB1040" s="110"/>
      <c r="BC1040" s="110"/>
      <c r="BD1040" s="110"/>
      <c r="BE1040" s="110"/>
      <c r="BF1040" s="110"/>
      <c r="BG1040" s="110"/>
      <c r="BH1040" s="110"/>
      <c r="BI1040" s="110"/>
      <c r="BJ1040" s="110"/>
      <c r="BK1040" s="110"/>
      <c r="BL1040" s="110"/>
      <c r="BM1040" s="110"/>
      <c r="BN1040" s="110"/>
      <c r="BO1040" s="110"/>
      <c r="BP1040" s="110"/>
      <c r="BQ1040" s="110"/>
      <c r="BR1040" s="110"/>
      <c r="BS1040" s="110"/>
      <c r="BT1040" s="110"/>
      <c r="BU1040" s="110"/>
      <c r="BV1040" s="110"/>
      <c r="BW1040" s="110"/>
      <c r="BX1040" s="110"/>
      <c r="BY1040" s="110"/>
      <c r="BZ1040" s="110"/>
      <c r="CA1040" s="110"/>
      <c r="CB1040" s="110"/>
      <c r="CC1040" s="110"/>
      <c r="CD1040" s="110"/>
      <c r="CE1040" s="110"/>
      <c r="CF1040" s="110"/>
      <c r="CG1040" s="110"/>
      <c r="CH1040" s="110"/>
      <c r="CI1040" s="110"/>
      <c r="CJ1040" s="110"/>
      <c r="CK1040" s="110"/>
      <c r="CL1040" s="110"/>
      <c r="CM1040" s="110"/>
      <c r="CN1040" s="110"/>
      <c r="CO1040" s="110"/>
      <c r="CP1040" s="110"/>
      <c r="CQ1040" s="110"/>
      <c r="CR1040" s="110"/>
      <c r="CS1040" s="110"/>
      <c r="CT1040" s="110"/>
      <c r="CU1040" s="110"/>
      <c r="CV1040" s="110"/>
      <c r="CW1040" s="110"/>
    </row>
    <row r="1041" spans="1:101" x14ac:dyDescent="0.25">
      <c r="A1041" s="110"/>
      <c r="B1041" s="110"/>
      <c r="C1041" s="110"/>
      <c r="D1041" s="110"/>
      <c r="E1041" s="110"/>
      <c r="F1041" s="110"/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  <c r="W1041" s="110"/>
      <c r="X1041" s="110"/>
      <c r="Y1041" s="110"/>
      <c r="Z1041" s="110"/>
      <c r="AA1041" s="110"/>
      <c r="AB1041" s="110"/>
      <c r="AC1041" s="110"/>
      <c r="AD1041" s="110"/>
      <c r="AE1041" s="110"/>
      <c r="AF1041" s="110"/>
      <c r="AG1041" s="110"/>
      <c r="AH1041" s="110"/>
      <c r="AI1041" s="110"/>
      <c r="AJ1041" s="110"/>
      <c r="AK1041" s="110"/>
      <c r="AL1041" s="110"/>
      <c r="AM1041" s="110"/>
      <c r="AN1041" s="110"/>
      <c r="AO1041" s="110"/>
      <c r="AP1041" s="110"/>
      <c r="AQ1041" s="110"/>
      <c r="AR1041" s="110"/>
      <c r="AS1041" s="110"/>
      <c r="AT1041" s="110"/>
      <c r="AU1041" s="110"/>
      <c r="AV1041" s="110"/>
      <c r="AW1041" s="110"/>
      <c r="AX1041" s="110"/>
      <c r="AY1041" s="110"/>
      <c r="AZ1041" s="110"/>
      <c r="BA1041" s="110"/>
      <c r="BB1041" s="110"/>
      <c r="BC1041" s="110"/>
      <c r="BD1041" s="110"/>
      <c r="BE1041" s="110"/>
      <c r="BF1041" s="110"/>
      <c r="BG1041" s="110"/>
      <c r="BH1041" s="110"/>
      <c r="BI1041" s="110"/>
      <c r="BJ1041" s="110"/>
      <c r="BK1041" s="110"/>
      <c r="BL1041" s="110"/>
      <c r="BM1041" s="110"/>
      <c r="BN1041" s="110"/>
      <c r="BO1041" s="110"/>
      <c r="BP1041" s="110"/>
      <c r="BQ1041" s="110"/>
      <c r="BR1041" s="110"/>
      <c r="BS1041" s="110"/>
      <c r="BT1041" s="110"/>
      <c r="BU1041" s="110"/>
      <c r="BV1041" s="110"/>
      <c r="BW1041" s="110"/>
      <c r="BX1041" s="110"/>
      <c r="BY1041" s="110"/>
      <c r="BZ1041" s="110"/>
      <c r="CA1041" s="110"/>
      <c r="CB1041" s="110"/>
      <c r="CC1041" s="110"/>
      <c r="CD1041" s="110"/>
      <c r="CE1041" s="110"/>
      <c r="CF1041" s="110"/>
      <c r="CG1041" s="110"/>
      <c r="CH1041" s="110"/>
      <c r="CI1041" s="110"/>
      <c r="CJ1041" s="110"/>
      <c r="CK1041" s="110"/>
      <c r="CL1041" s="110"/>
      <c r="CM1041" s="110"/>
      <c r="CN1041" s="110"/>
      <c r="CO1041" s="110"/>
      <c r="CP1041" s="110"/>
      <c r="CQ1041" s="110"/>
      <c r="CR1041" s="110"/>
      <c r="CS1041" s="110"/>
      <c r="CT1041" s="110"/>
      <c r="CU1041" s="110"/>
      <c r="CV1041" s="110"/>
      <c r="CW1041" s="110"/>
    </row>
    <row r="1042" spans="1:101" x14ac:dyDescent="0.25">
      <c r="A1042" s="110"/>
      <c r="B1042" s="110"/>
      <c r="C1042" s="110"/>
      <c r="D1042" s="110"/>
      <c r="E1042" s="110"/>
      <c r="F1042" s="110"/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  <c r="W1042" s="110"/>
      <c r="X1042" s="110"/>
      <c r="Y1042" s="110"/>
      <c r="Z1042" s="110"/>
      <c r="AA1042" s="110"/>
      <c r="AB1042" s="110"/>
      <c r="AC1042" s="110"/>
      <c r="AD1042" s="110"/>
      <c r="AE1042" s="110"/>
      <c r="AF1042" s="110"/>
      <c r="AG1042" s="110"/>
      <c r="AH1042" s="110"/>
      <c r="AI1042" s="110"/>
      <c r="AJ1042" s="110"/>
      <c r="AK1042" s="110"/>
      <c r="AL1042" s="110"/>
      <c r="AM1042" s="110"/>
      <c r="AN1042" s="110"/>
      <c r="AO1042" s="110"/>
      <c r="AP1042" s="110"/>
      <c r="AQ1042" s="110"/>
      <c r="AR1042" s="110"/>
      <c r="AS1042" s="110"/>
      <c r="AT1042" s="110"/>
      <c r="AU1042" s="110"/>
      <c r="AV1042" s="110"/>
      <c r="AW1042" s="110"/>
      <c r="AX1042" s="110"/>
      <c r="AY1042" s="110"/>
      <c r="AZ1042" s="110"/>
      <c r="BA1042" s="110"/>
      <c r="BB1042" s="110"/>
      <c r="BC1042" s="110"/>
      <c r="BD1042" s="110"/>
      <c r="BE1042" s="110"/>
      <c r="BF1042" s="110"/>
      <c r="BG1042" s="110"/>
      <c r="BH1042" s="110"/>
      <c r="BI1042" s="110"/>
      <c r="BJ1042" s="110"/>
      <c r="BK1042" s="110"/>
      <c r="BL1042" s="110"/>
      <c r="BM1042" s="110"/>
      <c r="BN1042" s="110"/>
      <c r="BO1042" s="110"/>
      <c r="BP1042" s="110"/>
      <c r="BQ1042" s="110"/>
      <c r="BR1042" s="110"/>
      <c r="BS1042" s="110"/>
      <c r="BT1042" s="110"/>
      <c r="BU1042" s="110"/>
      <c r="BV1042" s="110"/>
      <c r="BW1042" s="110"/>
      <c r="BX1042" s="110"/>
      <c r="BY1042" s="110"/>
      <c r="BZ1042" s="110"/>
      <c r="CA1042" s="110"/>
      <c r="CB1042" s="110"/>
      <c r="CC1042" s="110"/>
      <c r="CD1042" s="110"/>
      <c r="CE1042" s="110"/>
      <c r="CF1042" s="110"/>
      <c r="CG1042" s="110"/>
      <c r="CH1042" s="110"/>
      <c r="CI1042" s="110"/>
      <c r="CJ1042" s="110"/>
      <c r="CK1042" s="110"/>
      <c r="CL1042" s="110"/>
      <c r="CM1042" s="110"/>
      <c r="CN1042" s="110"/>
      <c r="CO1042" s="110"/>
      <c r="CP1042" s="110"/>
      <c r="CQ1042" s="110"/>
      <c r="CR1042" s="110"/>
      <c r="CS1042" s="110"/>
      <c r="CT1042" s="110"/>
      <c r="CU1042" s="110"/>
      <c r="CV1042" s="110"/>
      <c r="CW1042" s="110"/>
    </row>
    <row r="1043" spans="1:101" x14ac:dyDescent="0.25">
      <c r="A1043" s="110"/>
      <c r="B1043" s="110"/>
      <c r="C1043" s="110"/>
      <c r="D1043" s="110"/>
      <c r="E1043" s="110"/>
      <c r="F1043" s="110"/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  <c r="W1043" s="110"/>
      <c r="X1043" s="110"/>
      <c r="Y1043" s="110"/>
      <c r="Z1043" s="110"/>
      <c r="AA1043" s="110"/>
      <c r="AB1043" s="110"/>
      <c r="AC1043" s="110"/>
      <c r="AD1043" s="110"/>
      <c r="AE1043" s="110"/>
      <c r="AF1043" s="110"/>
      <c r="AG1043" s="110"/>
      <c r="AH1043" s="110"/>
      <c r="AI1043" s="110"/>
      <c r="AJ1043" s="110"/>
      <c r="AK1043" s="110"/>
      <c r="AL1043" s="110"/>
      <c r="AM1043" s="110"/>
      <c r="AN1043" s="110"/>
      <c r="AO1043" s="110"/>
      <c r="AP1043" s="110"/>
      <c r="AQ1043" s="110"/>
      <c r="AR1043" s="110"/>
      <c r="AS1043" s="110"/>
      <c r="AT1043" s="110"/>
      <c r="AU1043" s="110"/>
      <c r="AV1043" s="110"/>
      <c r="AW1043" s="110"/>
      <c r="AX1043" s="110"/>
      <c r="AY1043" s="110"/>
      <c r="AZ1043" s="110"/>
      <c r="BA1043" s="110"/>
      <c r="BB1043" s="110"/>
      <c r="BC1043" s="110"/>
      <c r="BD1043" s="110"/>
      <c r="BE1043" s="110"/>
      <c r="BF1043" s="110"/>
      <c r="BG1043" s="110"/>
      <c r="BH1043" s="110"/>
      <c r="BI1043" s="110"/>
      <c r="BJ1043" s="110"/>
      <c r="BK1043" s="110"/>
      <c r="BL1043" s="110"/>
      <c r="BM1043" s="110"/>
      <c r="BN1043" s="110"/>
      <c r="BO1043" s="110"/>
      <c r="BP1043" s="110"/>
      <c r="BQ1043" s="110"/>
      <c r="BR1043" s="110"/>
      <c r="BS1043" s="110"/>
      <c r="BT1043" s="110"/>
      <c r="BU1043" s="110"/>
      <c r="BV1043" s="110"/>
      <c r="BW1043" s="110"/>
      <c r="BX1043" s="110"/>
      <c r="BY1043" s="110"/>
      <c r="BZ1043" s="110"/>
      <c r="CA1043" s="110"/>
      <c r="CB1043" s="110"/>
      <c r="CC1043" s="110"/>
      <c r="CD1043" s="110"/>
      <c r="CE1043" s="110"/>
      <c r="CF1043" s="110"/>
      <c r="CG1043" s="110"/>
      <c r="CH1043" s="110"/>
      <c r="CI1043" s="110"/>
      <c r="CJ1043" s="110"/>
      <c r="CK1043" s="110"/>
      <c r="CL1043" s="110"/>
      <c r="CM1043" s="110"/>
      <c r="CN1043" s="110"/>
      <c r="CO1043" s="110"/>
      <c r="CP1043" s="110"/>
      <c r="CQ1043" s="110"/>
      <c r="CR1043" s="110"/>
      <c r="CS1043" s="110"/>
      <c r="CT1043" s="110"/>
      <c r="CU1043" s="110"/>
      <c r="CV1043" s="110"/>
      <c r="CW1043" s="110"/>
    </row>
    <row r="1044" spans="1:101" x14ac:dyDescent="0.25">
      <c r="A1044" s="110"/>
      <c r="B1044" s="110"/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10"/>
      <c r="X1044" s="110"/>
      <c r="Y1044" s="110"/>
      <c r="Z1044" s="110"/>
      <c r="AA1044" s="110"/>
      <c r="AB1044" s="110"/>
      <c r="AC1044" s="110"/>
      <c r="AD1044" s="110"/>
      <c r="AE1044" s="110"/>
      <c r="AF1044" s="110"/>
      <c r="AG1044" s="110"/>
      <c r="AH1044" s="110"/>
      <c r="AI1044" s="110"/>
      <c r="AJ1044" s="110"/>
      <c r="AK1044" s="110"/>
      <c r="AL1044" s="110"/>
      <c r="AM1044" s="110"/>
      <c r="AN1044" s="110"/>
      <c r="AO1044" s="110"/>
      <c r="AP1044" s="110"/>
      <c r="AQ1044" s="110"/>
      <c r="AR1044" s="110"/>
      <c r="AS1044" s="110"/>
      <c r="AT1044" s="110"/>
      <c r="AU1044" s="110"/>
      <c r="AV1044" s="110"/>
      <c r="AW1044" s="110"/>
      <c r="AX1044" s="110"/>
      <c r="AY1044" s="110"/>
      <c r="AZ1044" s="110"/>
      <c r="BA1044" s="110"/>
      <c r="BB1044" s="110"/>
      <c r="BC1044" s="110"/>
      <c r="BD1044" s="110"/>
      <c r="BE1044" s="110"/>
      <c r="BF1044" s="110"/>
      <c r="BG1044" s="110"/>
      <c r="BH1044" s="110"/>
      <c r="BI1044" s="110"/>
      <c r="BJ1044" s="110"/>
      <c r="BK1044" s="110"/>
      <c r="BL1044" s="110"/>
      <c r="BM1044" s="110"/>
      <c r="BN1044" s="110"/>
      <c r="BO1044" s="110"/>
      <c r="BP1044" s="110"/>
      <c r="BQ1044" s="110"/>
      <c r="BR1044" s="110"/>
      <c r="BS1044" s="110"/>
      <c r="BT1044" s="110"/>
      <c r="BU1044" s="110"/>
      <c r="BV1044" s="110"/>
      <c r="BW1044" s="110"/>
      <c r="BX1044" s="110"/>
      <c r="BY1044" s="110"/>
      <c r="BZ1044" s="110"/>
      <c r="CA1044" s="110"/>
      <c r="CB1044" s="110"/>
      <c r="CC1044" s="110"/>
      <c r="CD1044" s="110"/>
      <c r="CE1044" s="110"/>
      <c r="CF1044" s="110"/>
      <c r="CG1044" s="110"/>
      <c r="CH1044" s="110"/>
      <c r="CI1044" s="110"/>
      <c r="CJ1044" s="110"/>
      <c r="CK1044" s="110"/>
      <c r="CL1044" s="110"/>
      <c r="CM1044" s="110"/>
      <c r="CN1044" s="110"/>
      <c r="CO1044" s="110"/>
      <c r="CP1044" s="110"/>
      <c r="CQ1044" s="110"/>
      <c r="CR1044" s="110"/>
      <c r="CS1044" s="110"/>
      <c r="CT1044" s="110"/>
      <c r="CU1044" s="110"/>
      <c r="CV1044" s="110"/>
      <c r="CW1044" s="110"/>
    </row>
    <row r="1045" spans="1:101" x14ac:dyDescent="0.25">
      <c r="A1045" s="110"/>
      <c r="B1045" s="110"/>
      <c r="C1045" s="110"/>
      <c r="D1045" s="110"/>
      <c r="E1045" s="110"/>
      <c r="F1045" s="110"/>
      <c r="G1045" s="110"/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  <c r="W1045" s="110"/>
      <c r="X1045" s="110"/>
      <c r="Y1045" s="110"/>
      <c r="Z1045" s="110"/>
      <c r="AA1045" s="110"/>
      <c r="AB1045" s="110"/>
      <c r="AC1045" s="110"/>
      <c r="AD1045" s="110"/>
      <c r="AE1045" s="110"/>
      <c r="AF1045" s="110"/>
      <c r="AG1045" s="110"/>
      <c r="AH1045" s="110"/>
      <c r="AI1045" s="110"/>
      <c r="AJ1045" s="110"/>
      <c r="AK1045" s="110"/>
      <c r="AL1045" s="110"/>
      <c r="AM1045" s="110"/>
      <c r="AN1045" s="110"/>
      <c r="AO1045" s="110"/>
      <c r="AP1045" s="110"/>
      <c r="AQ1045" s="110"/>
      <c r="AR1045" s="110"/>
      <c r="AS1045" s="110"/>
      <c r="AT1045" s="110"/>
      <c r="AU1045" s="110"/>
      <c r="AV1045" s="110"/>
      <c r="AW1045" s="110"/>
      <c r="AX1045" s="110"/>
      <c r="AY1045" s="110"/>
      <c r="AZ1045" s="110"/>
      <c r="BA1045" s="110"/>
      <c r="BB1045" s="110"/>
      <c r="BC1045" s="110"/>
      <c r="BD1045" s="110"/>
      <c r="BE1045" s="110"/>
      <c r="BF1045" s="110"/>
      <c r="BG1045" s="110"/>
      <c r="BH1045" s="110"/>
      <c r="BI1045" s="110"/>
      <c r="BJ1045" s="110"/>
      <c r="BK1045" s="110"/>
      <c r="BL1045" s="110"/>
      <c r="BM1045" s="110"/>
      <c r="BN1045" s="110"/>
      <c r="BO1045" s="110"/>
      <c r="BP1045" s="110"/>
      <c r="BQ1045" s="110"/>
      <c r="BR1045" s="110"/>
      <c r="BS1045" s="110"/>
      <c r="BT1045" s="110"/>
      <c r="BU1045" s="110"/>
      <c r="BV1045" s="110"/>
      <c r="BW1045" s="110"/>
      <c r="BX1045" s="110"/>
      <c r="BY1045" s="110"/>
      <c r="BZ1045" s="110"/>
      <c r="CA1045" s="110"/>
      <c r="CB1045" s="110"/>
      <c r="CC1045" s="110"/>
      <c r="CD1045" s="110"/>
      <c r="CE1045" s="110"/>
      <c r="CF1045" s="110"/>
      <c r="CG1045" s="110"/>
      <c r="CH1045" s="110"/>
      <c r="CI1045" s="110"/>
      <c r="CJ1045" s="110"/>
      <c r="CK1045" s="110"/>
      <c r="CL1045" s="110"/>
      <c r="CM1045" s="110"/>
      <c r="CN1045" s="110"/>
      <c r="CO1045" s="110"/>
      <c r="CP1045" s="110"/>
      <c r="CQ1045" s="110"/>
      <c r="CR1045" s="110"/>
      <c r="CS1045" s="110"/>
      <c r="CT1045" s="110"/>
      <c r="CU1045" s="110"/>
      <c r="CV1045" s="110"/>
      <c r="CW1045" s="110"/>
    </row>
    <row r="1046" spans="1:101" x14ac:dyDescent="0.25">
      <c r="A1046" s="110"/>
      <c r="B1046" s="110"/>
      <c r="C1046" s="110"/>
      <c r="D1046" s="110"/>
      <c r="E1046" s="110"/>
      <c r="F1046" s="110"/>
      <c r="G1046" s="110"/>
      <c r="H1046" s="110"/>
      <c r="I1046" s="110"/>
      <c r="J1046" s="110"/>
      <c r="K1046" s="110"/>
      <c r="L1046" s="110"/>
      <c r="M1046" s="110"/>
      <c r="N1046" s="110"/>
      <c r="O1046" s="110"/>
      <c r="P1046" s="110"/>
      <c r="Q1046" s="110"/>
      <c r="R1046" s="110"/>
      <c r="S1046" s="110"/>
      <c r="T1046" s="110"/>
      <c r="U1046" s="110"/>
      <c r="V1046" s="110"/>
      <c r="W1046" s="110"/>
      <c r="X1046" s="110"/>
      <c r="Y1046" s="110"/>
      <c r="Z1046" s="110"/>
      <c r="AA1046" s="110"/>
      <c r="AB1046" s="110"/>
      <c r="AC1046" s="110"/>
      <c r="AD1046" s="110"/>
      <c r="AE1046" s="110"/>
      <c r="AF1046" s="110"/>
      <c r="AG1046" s="110"/>
      <c r="AH1046" s="110"/>
      <c r="AI1046" s="110"/>
      <c r="AJ1046" s="110"/>
      <c r="AK1046" s="110"/>
      <c r="AL1046" s="110"/>
      <c r="AM1046" s="110"/>
      <c r="AN1046" s="110"/>
      <c r="AO1046" s="110"/>
      <c r="AP1046" s="110"/>
      <c r="AQ1046" s="110"/>
      <c r="AR1046" s="110"/>
      <c r="AS1046" s="110"/>
      <c r="AT1046" s="110"/>
      <c r="AU1046" s="110"/>
      <c r="AV1046" s="110"/>
      <c r="AW1046" s="110"/>
      <c r="AX1046" s="110"/>
      <c r="AY1046" s="110"/>
      <c r="AZ1046" s="110"/>
      <c r="BA1046" s="110"/>
      <c r="BB1046" s="110"/>
      <c r="BC1046" s="110"/>
      <c r="BD1046" s="110"/>
      <c r="BE1046" s="110"/>
      <c r="BF1046" s="110"/>
      <c r="BG1046" s="110"/>
      <c r="BH1046" s="110"/>
      <c r="BI1046" s="110"/>
      <c r="BJ1046" s="110"/>
      <c r="BK1046" s="110"/>
      <c r="BL1046" s="110"/>
      <c r="BM1046" s="110"/>
      <c r="BN1046" s="110"/>
      <c r="BO1046" s="110"/>
      <c r="BP1046" s="110"/>
      <c r="BQ1046" s="110"/>
      <c r="BR1046" s="110"/>
      <c r="BS1046" s="110"/>
      <c r="BT1046" s="110"/>
      <c r="BU1046" s="110"/>
      <c r="BV1046" s="110"/>
      <c r="BW1046" s="110"/>
      <c r="BX1046" s="110"/>
      <c r="BY1046" s="110"/>
      <c r="BZ1046" s="110"/>
      <c r="CA1046" s="110"/>
      <c r="CB1046" s="110"/>
      <c r="CC1046" s="110"/>
      <c r="CD1046" s="110"/>
      <c r="CE1046" s="110"/>
      <c r="CF1046" s="110"/>
      <c r="CG1046" s="110"/>
      <c r="CH1046" s="110"/>
      <c r="CI1046" s="110"/>
      <c r="CJ1046" s="110"/>
      <c r="CK1046" s="110"/>
      <c r="CL1046" s="110"/>
      <c r="CM1046" s="110"/>
      <c r="CN1046" s="110"/>
      <c r="CO1046" s="110"/>
      <c r="CP1046" s="110"/>
      <c r="CQ1046" s="110"/>
      <c r="CR1046" s="110"/>
      <c r="CS1046" s="110"/>
      <c r="CT1046" s="110"/>
      <c r="CU1046" s="110"/>
      <c r="CV1046" s="110"/>
      <c r="CW1046" s="110"/>
    </row>
    <row r="1047" spans="1:101" x14ac:dyDescent="0.25">
      <c r="A1047" s="110"/>
      <c r="B1047" s="110"/>
      <c r="C1047" s="110"/>
      <c r="D1047" s="110"/>
      <c r="E1047" s="110"/>
      <c r="F1047" s="110"/>
      <c r="G1047" s="110"/>
      <c r="H1047" s="110"/>
      <c r="I1047" s="110"/>
      <c r="J1047" s="110"/>
      <c r="K1047" s="110"/>
      <c r="L1047" s="110"/>
      <c r="M1047" s="110"/>
      <c r="N1047" s="110"/>
      <c r="O1047" s="110"/>
      <c r="P1047" s="110"/>
      <c r="Q1047" s="110"/>
      <c r="R1047" s="110"/>
      <c r="S1047" s="110"/>
      <c r="T1047" s="110"/>
      <c r="U1047" s="110"/>
      <c r="V1047" s="110"/>
      <c r="W1047" s="110"/>
      <c r="X1047" s="110"/>
      <c r="Y1047" s="110"/>
      <c r="Z1047" s="110"/>
      <c r="AA1047" s="110"/>
      <c r="AB1047" s="110"/>
      <c r="AC1047" s="110"/>
      <c r="AD1047" s="110"/>
      <c r="AE1047" s="110"/>
      <c r="AF1047" s="110"/>
      <c r="AG1047" s="110"/>
      <c r="AH1047" s="110"/>
      <c r="AI1047" s="110"/>
      <c r="AJ1047" s="110"/>
      <c r="AK1047" s="110"/>
      <c r="AL1047" s="110"/>
      <c r="AM1047" s="110"/>
      <c r="AN1047" s="110"/>
      <c r="AO1047" s="110"/>
      <c r="AP1047" s="110"/>
      <c r="AQ1047" s="110"/>
      <c r="AR1047" s="110"/>
      <c r="AS1047" s="110"/>
      <c r="AT1047" s="110"/>
      <c r="AU1047" s="110"/>
      <c r="AV1047" s="110"/>
      <c r="AW1047" s="110"/>
      <c r="AX1047" s="110"/>
      <c r="AY1047" s="110"/>
      <c r="AZ1047" s="110"/>
      <c r="BA1047" s="110"/>
      <c r="BB1047" s="110"/>
      <c r="BC1047" s="110"/>
      <c r="BD1047" s="110"/>
      <c r="BE1047" s="110"/>
      <c r="BF1047" s="110"/>
      <c r="BG1047" s="110"/>
      <c r="BH1047" s="110"/>
      <c r="BI1047" s="110"/>
      <c r="BJ1047" s="110"/>
      <c r="BK1047" s="110"/>
      <c r="BL1047" s="110"/>
      <c r="BM1047" s="110"/>
      <c r="BN1047" s="110"/>
      <c r="BO1047" s="110"/>
      <c r="BP1047" s="110"/>
      <c r="BQ1047" s="110"/>
      <c r="BR1047" s="110"/>
      <c r="BS1047" s="110"/>
      <c r="BT1047" s="110"/>
      <c r="BU1047" s="110"/>
      <c r="BV1047" s="110"/>
      <c r="BW1047" s="110"/>
      <c r="BX1047" s="110"/>
      <c r="BY1047" s="110"/>
      <c r="BZ1047" s="110"/>
      <c r="CA1047" s="110"/>
      <c r="CB1047" s="110"/>
      <c r="CC1047" s="110"/>
      <c r="CD1047" s="110"/>
      <c r="CE1047" s="110"/>
      <c r="CF1047" s="110"/>
      <c r="CG1047" s="110"/>
      <c r="CH1047" s="110"/>
      <c r="CI1047" s="110"/>
      <c r="CJ1047" s="110"/>
      <c r="CK1047" s="110"/>
      <c r="CL1047" s="110"/>
      <c r="CM1047" s="110"/>
      <c r="CN1047" s="110"/>
      <c r="CO1047" s="110"/>
      <c r="CP1047" s="110"/>
      <c r="CQ1047" s="110"/>
      <c r="CR1047" s="110"/>
      <c r="CS1047" s="110"/>
      <c r="CT1047" s="110"/>
      <c r="CU1047" s="110"/>
      <c r="CV1047" s="110"/>
      <c r="CW1047" s="110"/>
    </row>
    <row r="1048" spans="1:101" x14ac:dyDescent="0.25">
      <c r="A1048" s="110"/>
      <c r="B1048" s="110"/>
      <c r="C1048" s="110"/>
      <c r="D1048" s="110"/>
      <c r="E1048" s="110"/>
      <c r="F1048" s="110"/>
      <c r="G1048" s="110"/>
      <c r="H1048" s="110"/>
      <c r="I1048" s="110"/>
      <c r="J1048" s="110"/>
      <c r="K1048" s="110"/>
      <c r="L1048" s="110"/>
      <c r="M1048" s="110"/>
      <c r="N1048" s="110"/>
      <c r="O1048" s="110"/>
      <c r="P1048" s="110"/>
      <c r="Q1048" s="110"/>
      <c r="R1048" s="110"/>
      <c r="S1048" s="110"/>
      <c r="T1048" s="110"/>
      <c r="U1048" s="110"/>
      <c r="V1048" s="110"/>
      <c r="W1048" s="110"/>
      <c r="X1048" s="110"/>
      <c r="Y1048" s="110"/>
      <c r="Z1048" s="110"/>
      <c r="AA1048" s="110"/>
      <c r="AB1048" s="110"/>
      <c r="AC1048" s="110"/>
      <c r="AD1048" s="110"/>
      <c r="AE1048" s="110"/>
      <c r="AF1048" s="110"/>
      <c r="AG1048" s="110"/>
      <c r="AH1048" s="110"/>
      <c r="AI1048" s="110"/>
      <c r="AJ1048" s="110"/>
      <c r="AK1048" s="110"/>
      <c r="AL1048" s="110"/>
      <c r="AM1048" s="110"/>
      <c r="AN1048" s="110"/>
      <c r="AO1048" s="110"/>
      <c r="AP1048" s="110"/>
      <c r="AQ1048" s="110"/>
      <c r="AR1048" s="110"/>
      <c r="AS1048" s="110"/>
      <c r="AT1048" s="110"/>
      <c r="AU1048" s="110"/>
      <c r="AV1048" s="110"/>
      <c r="AW1048" s="110"/>
      <c r="AX1048" s="110"/>
      <c r="AY1048" s="110"/>
      <c r="AZ1048" s="110"/>
      <c r="BA1048" s="110"/>
      <c r="BB1048" s="110"/>
      <c r="BC1048" s="110"/>
      <c r="BD1048" s="110"/>
      <c r="BE1048" s="110"/>
      <c r="BF1048" s="110"/>
      <c r="BG1048" s="110"/>
      <c r="BH1048" s="110"/>
      <c r="BI1048" s="110"/>
      <c r="BJ1048" s="110"/>
      <c r="BK1048" s="110"/>
      <c r="BL1048" s="110"/>
      <c r="BM1048" s="110"/>
      <c r="BN1048" s="110"/>
      <c r="BO1048" s="110"/>
      <c r="BP1048" s="110"/>
      <c r="BQ1048" s="110"/>
      <c r="BR1048" s="110"/>
      <c r="BS1048" s="110"/>
      <c r="BT1048" s="110"/>
      <c r="BU1048" s="110"/>
      <c r="BV1048" s="110"/>
      <c r="BW1048" s="110"/>
      <c r="BX1048" s="110"/>
      <c r="BY1048" s="110"/>
      <c r="BZ1048" s="110"/>
      <c r="CA1048" s="110"/>
      <c r="CB1048" s="110"/>
      <c r="CC1048" s="110"/>
      <c r="CD1048" s="110"/>
      <c r="CE1048" s="110"/>
      <c r="CF1048" s="110"/>
      <c r="CG1048" s="110"/>
      <c r="CH1048" s="110"/>
      <c r="CI1048" s="110"/>
      <c r="CJ1048" s="110"/>
      <c r="CK1048" s="110"/>
      <c r="CL1048" s="110"/>
      <c r="CM1048" s="110"/>
      <c r="CN1048" s="110"/>
      <c r="CO1048" s="110"/>
      <c r="CP1048" s="110"/>
      <c r="CQ1048" s="110"/>
      <c r="CR1048" s="110"/>
      <c r="CS1048" s="110"/>
      <c r="CT1048" s="110"/>
      <c r="CU1048" s="110"/>
      <c r="CV1048" s="110"/>
      <c r="CW1048" s="110"/>
    </row>
    <row r="1049" spans="1:101" x14ac:dyDescent="0.25">
      <c r="A1049" s="110"/>
      <c r="B1049" s="110"/>
      <c r="C1049" s="110"/>
      <c r="D1049" s="110"/>
      <c r="E1049" s="110"/>
      <c r="F1049" s="110"/>
      <c r="G1049" s="110"/>
      <c r="H1049" s="110"/>
      <c r="I1049" s="110"/>
      <c r="J1049" s="110"/>
      <c r="K1049" s="110"/>
      <c r="L1049" s="110"/>
      <c r="M1049" s="110"/>
      <c r="N1049" s="110"/>
      <c r="O1049" s="110"/>
      <c r="P1049" s="110"/>
      <c r="Q1049" s="110"/>
      <c r="R1049" s="110"/>
      <c r="S1049" s="110"/>
      <c r="T1049" s="110"/>
      <c r="U1049" s="110"/>
      <c r="V1049" s="110"/>
      <c r="W1049" s="110"/>
      <c r="X1049" s="110"/>
      <c r="Y1049" s="110"/>
      <c r="Z1049" s="110"/>
      <c r="AA1049" s="110"/>
      <c r="AB1049" s="110"/>
      <c r="AC1049" s="110"/>
      <c r="AD1049" s="110"/>
      <c r="AE1049" s="110"/>
      <c r="AF1049" s="110"/>
      <c r="AG1049" s="110"/>
      <c r="AH1049" s="110"/>
      <c r="AI1049" s="110"/>
      <c r="AJ1049" s="110"/>
      <c r="AK1049" s="110"/>
      <c r="AL1049" s="110"/>
      <c r="AM1049" s="110"/>
      <c r="AN1049" s="110"/>
      <c r="AO1049" s="110"/>
      <c r="AP1049" s="110"/>
      <c r="AQ1049" s="110"/>
      <c r="AR1049" s="110"/>
      <c r="AS1049" s="110"/>
      <c r="AT1049" s="110"/>
      <c r="AU1049" s="110"/>
      <c r="AV1049" s="110"/>
      <c r="AW1049" s="110"/>
      <c r="AX1049" s="110"/>
      <c r="AY1049" s="110"/>
      <c r="AZ1049" s="110"/>
      <c r="BA1049" s="110"/>
      <c r="BB1049" s="110"/>
      <c r="BC1049" s="110"/>
      <c r="BD1049" s="110"/>
      <c r="BE1049" s="110"/>
      <c r="BF1049" s="110"/>
      <c r="BG1049" s="110"/>
      <c r="BH1049" s="110"/>
      <c r="BI1049" s="110"/>
      <c r="BJ1049" s="110"/>
      <c r="BK1049" s="110"/>
      <c r="BL1049" s="110"/>
      <c r="BM1049" s="110"/>
      <c r="BN1049" s="110"/>
      <c r="BO1049" s="110"/>
      <c r="BP1049" s="110"/>
      <c r="BQ1049" s="110"/>
      <c r="BR1049" s="110"/>
      <c r="BS1049" s="110"/>
      <c r="BT1049" s="110"/>
      <c r="BU1049" s="110"/>
      <c r="BV1049" s="110"/>
      <c r="BW1049" s="110"/>
      <c r="BX1049" s="110"/>
      <c r="BY1049" s="110"/>
      <c r="BZ1049" s="110"/>
      <c r="CA1049" s="110"/>
      <c r="CB1049" s="110"/>
      <c r="CC1049" s="110"/>
      <c r="CD1049" s="110"/>
      <c r="CE1049" s="110"/>
      <c r="CF1049" s="110"/>
      <c r="CG1049" s="110"/>
      <c r="CH1049" s="110"/>
      <c r="CI1049" s="110"/>
      <c r="CJ1049" s="110"/>
      <c r="CK1049" s="110"/>
      <c r="CL1049" s="110"/>
      <c r="CM1049" s="110"/>
      <c r="CN1049" s="110"/>
      <c r="CO1049" s="110"/>
      <c r="CP1049" s="110"/>
      <c r="CQ1049" s="110"/>
      <c r="CR1049" s="110"/>
      <c r="CS1049" s="110"/>
      <c r="CT1049" s="110"/>
      <c r="CU1049" s="110"/>
      <c r="CV1049" s="110"/>
      <c r="CW1049" s="110"/>
    </row>
    <row r="1050" spans="1:101" x14ac:dyDescent="0.25">
      <c r="A1050" s="110"/>
      <c r="B1050" s="110"/>
      <c r="C1050" s="110"/>
      <c r="D1050" s="110"/>
      <c r="E1050" s="110"/>
      <c r="F1050" s="110"/>
      <c r="G1050" s="110"/>
      <c r="H1050" s="110"/>
      <c r="I1050" s="110"/>
      <c r="J1050" s="110"/>
      <c r="K1050" s="110"/>
      <c r="L1050" s="110"/>
      <c r="M1050" s="110"/>
      <c r="N1050" s="110"/>
      <c r="O1050" s="110"/>
      <c r="P1050" s="110"/>
      <c r="Q1050" s="110"/>
      <c r="R1050" s="110"/>
      <c r="S1050" s="110"/>
      <c r="T1050" s="110"/>
      <c r="U1050" s="110"/>
      <c r="V1050" s="110"/>
      <c r="W1050" s="110"/>
      <c r="X1050" s="110"/>
      <c r="Y1050" s="110"/>
      <c r="Z1050" s="110"/>
      <c r="AA1050" s="110"/>
      <c r="AB1050" s="110"/>
      <c r="AC1050" s="110"/>
      <c r="AD1050" s="110"/>
      <c r="AE1050" s="110"/>
      <c r="AF1050" s="110"/>
      <c r="AG1050" s="110"/>
      <c r="AH1050" s="110"/>
      <c r="AI1050" s="110"/>
      <c r="AJ1050" s="110"/>
      <c r="AK1050" s="110"/>
      <c r="AL1050" s="110"/>
      <c r="AM1050" s="110"/>
      <c r="AN1050" s="110"/>
      <c r="AO1050" s="110"/>
      <c r="AP1050" s="110"/>
      <c r="AQ1050" s="110"/>
      <c r="AR1050" s="110"/>
      <c r="AS1050" s="110"/>
      <c r="AT1050" s="110"/>
      <c r="AU1050" s="110"/>
      <c r="AV1050" s="110"/>
      <c r="AW1050" s="110"/>
      <c r="AX1050" s="110"/>
      <c r="AY1050" s="110"/>
      <c r="AZ1050" s="110"/>
      <c r="BA1050" s="110"/>
      <c r="BB1050" s="110"/>
      <c r="BC1050" s="110"/>
      <c r="BD1050" s="110"/>
      <c r="BE1050" s="110"/>
      <c r="BF1050" s="110"/>
      <c r="BG1050" s="110"/>
      <c r="BH1050" s="110"/>
      <c r="BI1050" s="110"/>
      <c r="BJ1050" s="110"/>
      <c r="BK1050" s="110"/>
      <c r="BL1050" s="110"/>
      <c r="BM1050" s="110"/>
      <c r="BN1050" s="110"/>
      <c r="BO1050" s="110"/>
      <c r="BP1050" s="110"/>
      <c r="BQ1050" s="110"/>
      <c r="BR1050" s="110"/>
      <c r="BS1050" s="110"/>
      <c r="BT1050" s="110"/>
      <c r="BU1050" s="110"/>
      <c r="BV1050" s="110"/>
      <c r="BW1050" s="110"/>
      <c r="BX1050" s="110"/>
      <c r="BY1050" s="110"/>
      <c r="BZ1050" s="110"/>
      <c r="CA1050" s="110"/>
      <c r="CB1050" s="110"/>
      <c r="CC1050" s="110"/>
      <c r="CD1050" s="110"/>
      <c r="CE1050" s="110"/>
      <c r="CF1050" s="110"/>
      <c r="CG1050" s="110"/>
      <c r="CH1050" s="110"/>
      <c r="CI1050" s="110"/>
      <c r="CJ1050" s="110"/>
      <c r="CK1050" s="110"/>
      <c r="CL1050" s="110"/>
      <c r="CM1050" s="110"/>
      <c r="CN1050" s="110"/>
      <c r="CO1050" s="110"/>
      <c r="CP1050" s="110"/>
      <c r="CQ1050" s="110"/>
      <c r="CR1050" s="110"/>
      <c r="CS1050" s="110"/>
      <c r="CT1050" s="110"/>
      <c r="CU1050" s="110"/>
      <c r="CV1050" s="110"/>
      <c r="CW1050" s="110"/>
    </row>
    <row r="1051" spans="1:101" x14ac:dyDescent="0.25">
      <c r="A1051" s="110"/>
      <c r="B1051" s="110"/>
      <c r="C1051" s="110"/>
      <c r="D1051" s="110"/>
      <c r="E1051" s="110"/>
      <c r="F1051" s="110"/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  <c r="V1051" s="110"/>
      <c r="W1051" s="110"/>
      <c r="X1051" s="110"/>
      <c r="Y1051" s="110"/>
      <c r="Z1051" s="110"/>
      <c r="AA1051" s="110"/>
      <c r="AB1051" s="110"/>
      <c r="AC1051" s="110"/>
      <c r="AD1051" s="110"/>
      <c r="AE1051" s="110"/>
      <c r="AF1051" s="110"/>
      <c r="AG1051" s="110"/>
      <c r="AH1051" s="110"/>
      <c r="AI1051" s="110"/>
      <c r="AJ1051" s="110"/>
      <c r="AK1051" s="110"/>
      <c r="AL1051" s="110"/>
      <c r="AM1051" s="110"/>
      <c r="AN1051" s="110"/>
      <c r="AO1051" s="110"/>
      <c r="AP1051" s="110"/>
      <c r="AQ1051" s="110"/>
      <c r="AR1051" s="110"/>
      <c r="AS1051" s="110"/>
      <c r="AT1051" s="110"/>
      <c r="AU1051" s="110"/>
      <c r="AV1051" s="110"/>
      <c r="AW1051" s="110"/>
      <c r="AX1051" s="110"/>
      <c r="AY1051" s="110"/>
      <c r="AZ1051" s="110"/>
      <c r="BA1051" s="110"/>
      <c r="BB1051" s="110"/>
      <c r="BC1051" s="110"/>
      <c r="BD1051" s="110"/>
      <c r="BE1051" s="110"/>
      <c r="BF1051" s="110"/>
      <c r="BG1051" s="110"/>
      <c r="BH1051" s="110"/>
      <c r="BI1051" s="110"/>
      <c r="BJ1051" s="110"/>
      <c r="BK1051" s="110"/>
      <c r="BL1051" s="110"/>
      <c r="BM1051" s="110"/>
      <c r="BN1051" s="110"/>
      <c r="BO1051" s="110"/>
      <c r="BP1051" s="110"/>
      <c r="BQ1051" s="110"/>
      <c r="BR1051" s="110"/>
      <c r="BS1051" s="110"/>
      <c r="BT1051" s="110"/>
      <c r="BU1051" s="110"/>
      <c r="BV1051" s="110"/>
      <c r="BW1051" s="110"/>
      <c r="BX1051" s="110"/>
      <c r="BY1051" s="110"/>
      <c r="BZ1051" s="110"/>
      <c r="CA1051" s="110"/>
      <c r="CB1051" s="110"/>
      <c r="CC1051" s="110"/>
      <c r="CD1051" s="110"/>
      <c r="CE1051" s="110"/>
      <c r="CF1051" s="110"/>
      <c r="CG1051" s="110"/>
      <c r="CH1051" s="110"/>
      <c r="CI1051" s="110"/>
      <c r="CJ1051" s="110"/>
      <c r="CK1051" s="110"/>
      <c r="CL1051" s="110"/>
      <c r="CM1051" s="110"/>
      <c r="CN1051" s="110"/>
      <c r="CO1051" s="110"/>
      <c r="CP1051" s="110"/>
      <c r="CQ1051" s="110"/>
      <c r="CR1051" s="110"/>
      <c r="CS1051" s="110"/>
      <c r="CT1051" s="110"/>
      <c r="CU1051" s="110"/>
      <c r="CV1051" s="110"/>
      <c r="CW1051" s="110"/>
    </row>
    <row r="1052" spans="1:101" x14ac:dyDescent="0.25">
      <c r="A1052" s="110"/>
      <c r="B1052" s="110"/>
      <c r="C1052" s="110"/>
      <c r="D1052" s="110"/>
      <c r="E1052" s="110"/>
      <c r="F1052" s="110"/>
      <c r="G1052" s="110"/>
      <c r="H1052" s="110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  <c r="S1052" s="110"/>
      <c r="T1052" s="110"/>
      <c r="U1052" s="110"/>
      <c r="V1052" s="110"/>
      <c r="W1052" s="110"/>
      <c r="X1052" s="110"/>
      <c r="Y1052" s="110"/>
      <c r="Z1052" s="110"/>
      <c r="AA1052" s="110"/>
      <c r="AB1052" s="110"/>
      <c r="AC1052" s="110"/>
      <c r="AD1052" s="110"/>
      <c r="AE1052" s="110"/>
      <c r="AF1052" s="110"/>
      <c r="AG1052" s="110"/>
      <c r="AH1052" s="110"/>
      <c r="AI1052" s="110"/>
      <c r="AJ1052" s="110"/>
      <c r="AK1052" s="110"/>
      <c r="AL1052" s="110"/>
      <c r="AM1052" s="110"/>
      <c r="AN1052" s="110"/>
      <c r="AO1052" s="110"/>
      <c r="AP1052" s="110"/>
      <c r="AQ1052" s="110"/>
      <c r="AR1052" s="110"/>
      <c r="AS1052" s="110"/>
      <c r="AT1052" s="110"/>
      <c r="AU1052" s="110"/>
      <c r="AV1052" s="110"/>
      <c r="AW1052" s="110"/>
      <c r="AX1052" s="110"/>
      <c r="AY1052" s="110"/>
      <c r="AZ1052" s="110"/>
      <c r="BA1052" s="110"/>
      <c r="BB1052" s="110"/>
      <c r="BC1052" s="110"/>
      <c r="BD1052" s="110"/>
      <c r="BE1052" s="110"/>
      <c r="BF1052" s="110"/>
      <c r="BG1052" s="110"/>
      <c r="BH1052" s="110"/>
      <c r="BI1052" s="110"/>
      <c r="BJ1052" s="110"/>
      <c r="BK1052" s="110"/>
      <c r="BL1052" s="110"/>
      <c r="BM1052" s="110"/>
      <c r="BN1052" s="110"/>
      <c r="BO1052" s="110"/>
      <c r="BP1052" s="110"/>
      <c r="BQ1052" s="110"/>
      <c r="BR1052" s="110"/>
      <c r="BS1052" s="110"/>
      <c r="BT1052" s="110"/>
      <c r="BU1052" s="110"/>
      <c r="BV1052" s="110"/>
      <c r="BW1052" s="110"/>
      <c r="BX1052" s="110"/>
      <c r="BY1052" s="110"/>
      <c r="BZ1052" s="110"/>
      <c r="CA1052" s="110"/>
      <c r="CB1052" s="110"/>
      <c r="CC1052" s="110"/>
      <c r="CD1052" s="110"/>
      <c r="CE1052" s="110"/>
      <c r="CF1052" s="110"/>
      <c r="CG1052" s="110"/>
      <c r="CH1052" s="110"/>
      <c r="CI1052" s="110"/>
      <c r="CJ1052" s="110"/>
      <c r="CK1052" s="110"/>
      <c r="CL1052" s="110"/>
      <c r="CM1052" s="110"/>
      <c r="CN1052" s="110"/>
      <c r="CO1052" s="110"/>
      <c r="CP1052" s="110"/>
      <c r="CQ1052" s="110"/>
      <c r="CR1052" s="110"/>
      <c r="CS1052" s="110"/>
      <c r="CT1052" s="110"/>
      <c r="CU1052" s="110"/>
      <c r="CV1052" s="110"/>
      <c r="CW1052" s="110"/>
    </row>
    <row r="1053" spans="1:101" x14ac:dyDescent="0.25">
      <c r="A1053" s="110"/>
      <c r="B1053" s="110"/>
      <c r="C1053" s="110"/>
      <c r="D1053" s="110"/>
      <c r="E1053" s="110"/>
      <c r="F1053" s="110"/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  <c r="W1053" s="110"/>
      <c r="X1053" s="110"/>
      <c r="Y1053" s="110"/>
      <c r="Z1053" s="110"/>
      <c r="AA1053" s="110"/>
      <c r="AB1053" s="110"/>
      <c r="AC1053" s="110"/>
      <c r="AD1053" s="110"/>
      <c r="AE1053" s="110"/>
      <c r="AF1053" s="110"/>
      <c r="AG1053" s="110"/>
      <c r="AH1053" s="110"/>
      <c r="AI1053" s="110"/>
      <c r="AJ1053" s="110"/>
      <c r="AK1053" s="110"/>
      <c r="AL1053" s="110"/>
      <c r="AM1053" s="110"/>
      <c r="AN1053" s="110"/>
      <c r="AO1053" s="110"/>
      <c r="AP1053" s="110"/>
      <c r="AQ1053" s="110"/>
      <c r="AR1053" s="110"/>
      <c r="AS1053" s="110"/>
      <c r="AT1053" s="110"/>
      <c r="AU1053" s="110"/>
      <c r="AV1053" s="110"/>
      <c r="AW1053" s="110"/>
      <c r="AX1053" s="110"/>
      <c r="AY1053" s="110"/>
      <c r="AZ1053" s="110"/>
      <c r="BA1053" s="110"/>
      <c r="BB1053" s="110"/>
      <c r="BC1053" s="110"/>
      <c r="BD1053" s="110"/>
      <c r="BE1053" s="110"/>
      <c r="BF1053" s="110"/>
      <c r="BG1053" s="110"/>
      <c r="BH1053" s="110"/>
      <c r="BI1053" s="110"/>
      <c r="BJ1053" s="110"/>
      <c r="BK1053" s="110"/>
      <c r="BL1053" s="110"/>
      <c r="BM1053" s="110"/>
      <c r="BN1053" s="110"/>
      <c r="BO1053" s="110"/>
      <c r="BP1053" s="110"/>
      <c r="BQ1053" s="110"/>
      <c r="BR1053" s="110"/>
      <c r="BS1053" s="110"/>
      <c r="BT1053" s="110"/>
      <c r="BU1053" s="110"/>
      <c r="BV1053" s="110"/>
      <c r="BW1053" s="110"/>
      <c r="BX1053" s="110"/>
      <c r="BY1053" s="110"/>
      <c r="BZ1053" s="110"/>
      <c r="CA1053" s="110"/>
      <c r="CB1053" s="110"/>
      <c r="CC1053" s="110"/>
      <c r="CD1053" s="110"/>
      <c r="CE1053" s="110"/>
      <c r="CF1053" s="110"/>
      <c r="CG1053" s="110"/>
      <c r="CH1053" s="110"/>
      <c r="CI1053" s="110"/>
      <c r="CJ1053" s="110"/>
      <c r="CK1053" s="110"/>
      <c r="CL1053" s="110"/>
      <c r="CM1053" s="110"/>
      <c r="CN1053" s="110"/>
      <c r="CO1053" s="110"/>
      <c r="CP1053" s="110"/>
      <c r="CQ1053" s="110"/>
      <c r="CR1053" s="110"/>
      <c r="CS1053" s="110"/>
      <c r="CT1053" s="110"/>
      <c r="CU1053" s="110"/>
      <c r="CV1053" s="110"/>
      <c r="CW1053" s="110"/>
    </row>
    <row r="1054" spans="1:101" x14ac:dyDescent="0.25">
      <c r="A1054" s="110"/>
      <c r="B1054" s="110"/>
      <c r="C1054" s="110"/>
      <c r="D1054" s="110"/>
      <c r="E1054" s="110"/>
      <c r="F1054" s="110"/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  <c r="W1054" s="110"/>
      <c r="X1054" s="110"/>
      <c r="Y1054" s="110"/>
      <c r="Z1054" s="110"/>
      <c r="AA1054" s="110"/>
      <c r="AB1054" s="110"/>
      <c r="AC1054" s="110"/>
      <c r="AD1054" s="110"/>
      <c r="AE1054" s="110"/>
      <c r="AF1054" s="110"/>
      <c r="AG1054" s="110"/>
      <c r="AH1054" s="110"/>
      <c r="AI1054" s="110"/>
      <c r="AJ1054" s="110"/>
      <c r="AK1054" s="110"/>
      <c r="AL1054" s="110"/>
      <c r="AM1054" s="110"/>
      <c r="AN1054" s="110"/>
      <c r="AO1054" s="110"/>
      <c r="AP1054" s="110"/>
      <c r="AQ1054" s="110"/>
      <c r="AR1054" s="110"/>
      <c r="AS1054" s="110"/>
      <c r="AT1054" s="110"/>
      <c r="AU1054" s="110"/>
      <c r="AV1054" s="110"/>
      <c r="AW1054" s="110"/>
      <c r="AX1054" s="110"/>
      <c r="AY1054" s="110"/>
      <c r="AZ1054" s="110"/>
      <c r="BA1054" s="110"/>
      <c r="BB1054" s="110"/>
      <c r="BC1054" s="110"/>
      <c r="BD1054" s="110"/>
      <c r="BE1054" s="110"/>
      <c r="BF1054" s="110"/>
      <c r="BG1054" s="110"/>
      <c r="BH1054" s="110"/>
      <c r="BI1054" s="110"/>
      <c r="BJ1054" s="110"/>
      <c r="BK1054" s="110"/>
      <c r="BL1054" s="110"/>
      <c r="BM1054" s="110"/>
      <c r="BN1054" s="110"/>
      <c r="BO1054" s="110"/>
      <c r="BP1054" s="110"/>
      <c r="BQ1054" s="110"/>
      <c r="BR1054" s="110"/>
      <c r="BS1054" s="110"/>
      <c r="BT1054" s="110"/>
      <c r="BU1054" s="110"/>
      <c r="BV1054" s="110"/>
      <c r="BW1054" s="110"/>
      <c r="BX1054" s="110"/>
      <c r="BY1054" s="110"/>
      <c r="BZ1054" s="110"/>
      <c r="CA1054" s="110"/>
      <c r="CB1054" s="110"/>
      <c r="CC1054" s="110"/>
      <c r="CD1054" s="110"/>
      <c r="CE1054" s="110"/>
      <c r="CF1054" s="110"/>
      <c r="CG1054" s="110"/>
      <c r="CH1054" s="110"/>
      <c r="CI1054" s="110"/>
      <c r="CJ1054" s="110"/>
      <c r="CK1054" s="110"/>
      <c r="CL1054" s="110"/>
      <c r="CM1054" s="110"/>
      <c r="CN1054" s="110"/>
      <c r="CO1054" s="110"/>
      <c r="CP1054" s="110"/>
      <c r="CQ1054" s="110"/>
      <c r="CR1054" s="110"/>
      <c r="CS1054" s="110"/>
      <c r="CT1054" s="110"/>
      <c r="CU1054" s="110"/>
      <c r="CV1054" s="110"/>
      <c r="CW1054" s="110"/>
    </row>
    <row r="1055" spans="1:101" x14ac:dyDescent="0.25">
      <c r="A1055" s="110"/>
      <c r="B1055" s="110"/>
      <c r="C1055" s="110"/>
      <c r="D1055" s="110"/>
      <c r="E1055" s="110"/>
      <c r="F1055" s="110"/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10"/>
      <c r="X1055" s="110"/>
      <c r="Y1055" s="110"/>
      <c r="Z1055" s="110"/>
      <c r="AA1055" s="110"/>
      <c r="AB1055" s="110"/>
      <c r="AC1055" s="110"/>
      <c r="AD1055" s="110"/>
      <c r="AE1055" s="110"/>
      <c r="AF1055" s="110"/>
      <c r="AG1055" s="110"/>
      <c r="AH1055" s="110"/>
      <c r="AI1055" s="110"/>
      <c r="AJ1055" s="110"/>
      <c r="AK1055" s="110"/>
      <c r="AL1055" s="110"/>
      <c r="AM1055" s="110"/>
      <c r="AN1055" s="110"/>
      <c r="AO1055" s="110"/>
      <c r="AP1055" s="110"/>
      <c r="AQ1055" s="110"/>
      <c r="AR1055" s="110"/>
      <c r="AS1055" s="110"/>
      <c r="AT1055" s="110"/>
      <c r="AU1055" s="110"/>
      <c r="AV1055" s="110"/>
      <c r="AW1055" s="110"/>
      <c r="AX1055" s="110"/>
      <c r="AY1055" s="110"/>
      <c r="AZ1055" s="110"/>
      <c r="BA1055" s="110"/>
      <c r="BB1055" s="110"/>
      <c r="BC1055" s="110"/>
      <c r="BD1055" s="110"/>
      <c r="BE1055" s="110"/>
      <c r="BF1055" s="110"/>
      <c r="BG1055" s="110"/>
      <c r="BH1055" s="110"/>
      <c r="BI1055" s="110"/>
      <c r="BJ1055" s="110"/>
      <c r="BK1055" s="110"/>
      <c r="BL1055" s="110"/>
      <c r="BM1055" s="110"/>
      <c r="BN1055" s="110"/>
      <c r="BO1055" s="110"/>
      <c r="BP1055" s="110"/>
      <c r="BQ1055" s="110"/>
      <c r="BR1055" s="110"/>
      <c r="BS1055" s="110"/>
      <c r="BT1055" s="110"/>
      <c r="BU1055" s="110"/>
      <c r="BV1055" s="110"/>
      <c r="BW1055" s="110"/>
      <c r="BX1055" s="110"/>
      <c r="BY1055" s="110"/>
      <c r="BZ1055" s="110"/>
      <c r="CA1055" s="110"/>
      <c r="CB1055" s="110"/>
      <c r="CC1055" s="110"/>
      <c r="CD1055" s="110"/>
      <c r="CE1055" s="110"/>
      <c r="CF1055" s="110"/>
      <c r="CG1055" s="110"/>
      <c r="CH1055" s="110"/>
      <c r="CI1055" s="110"/>
      <c r="CJ1055" s="110"/>
      <c r="CK1055" s="110"/>
      <c r="CL1055" s="110"/>
      <c r="CM1055" s="110"/>
      <c r="CN1055" s="110"/>
      <c r="CO1055" s="110"/>
      <c r="CP1055" s="110"/>
      <c r="CQ1055" s="110"/>
      <c r="CR1055" s="110"/>
      <c r="CS1055" s="110"/>
      <c r="CT1055" s="110"/>
      <c r="CU1055" s="110"/>
      <c r="CV1055" s="110"/>
      <c r="CW1055" s="110"/>
    </row>
    <row r="1056" spans="1:101" x14ac:dyDescent="0.25">
      <c r="A1056" s="110"/>
      <c r="B1056" s="110"/>
      <c r="C1056" s="110"/>
      <c r="D1056" s="110"/>
      <c r="E1056" s="110"/>
      <c r="F1056" s="110"/>
      <c r="G1056" s="110"/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  <c r="W1056" s="110"/>
      <c r="X1056" s="110"/>
      <c r="Y1056" s="110"/>
      <c r="Z1056" s="110"/>
      <c r="AA1056" s="110"/>
      <c r="AB1056" s="110"/>
      <c r="AC1056" s="110"/>
      <c r="AD1056" s="110"/>
      <c r="AE1056" s="110"/>
      <c r="AF1056" s="110"/>
      <c r="AG1056" s="110"/>
      <c r="AH1056" s="110"/>
      <c r="AI1056" s="110"/>
      <c r="AJ1056" s="110"/>
      <c r="AK1056" s="110"/>
      <c r="AL1056" s="110"/>
      <c r="AM1056" s="110"/>
      <c r="AN1056" s="110"/>
      <c r="AO1056" s="110"/>
      <c r="AP1056" s="110"/>
      <c r="AQ1056" s="110"/>
      <c r="AR1056" s="110"/>
      <c r="AS1056" s="110"/>
      <c r="AT1056" s="110"/>
      <c r="AU1056" s="110"/>
      <c r="AV1056" s="110"/>
      <c r="AW1056" s="110"/>
      <c r="AX1056" s="110"/>
      <c r="AY1056" s="110"/>
      <c r="AZ1056" s="110"/>
      <c r="BA1056" s="110"/>
      <c r="BB1056" s="110"/>
      <c r="BC1056" s="110"/>
      <c r="BD1056" s="110"/>
      <c r="BE1056" s="110"/>
      <c r="BF1056" s="110"/>
      <c r="BG1056" s="110"/>
      <c r="BH1056" s="110"/>
      <c r="BI1056" s="110"/>
      <c r="BJ1056" s="110"/>
      <c r="BK1056" s="110"/>
      <c r="BL1056" s="110"/>
      <c r="BM1056" s="110"/>
      <c r="BN1056" s="110"/>
      <c r="BO1056" s="110"/>
      <c r="BP1056" s="110"/>
      <c r="BQ1056" s="110"/>
      <c r="BR1056" s="110"/>
      <c r="BS1056" s="110"/>
      <c r="BT1056" s="110"/>
      <c r="BU1056" s="110"/>
      <c r="BV1056" s="110"/>
      <c r="BW1056" s="110"/>
      <c r="BX1056" s="110"/>
      <c r="BY1056" s="110"/>
      <c r="BZ1056" s="110"/>
      <c r="CA1056" s="110"/>
      <c r="CB1056" s="110"/>
      <c r="CC1056" s="110"/>
      <c r="CD1056" s="110"/>
      <c r="CE1056" s="110"/>
      <c r="CF1056" s="110"/>
      <c r="CG1056" s="110"/>
      <c r="CH1056" s="110"/>
      <c r="CI1056" s="110"/>
      <c r="CJ1056" s="110"/>
      <c r="CK1056" s="110"/>
      <c r="CL1056" s="110"/>
      <c r="CM1056" s="110"/>
      <c r="CN1056" s="110"/>
      <c r="CO1056" s="110"/>
      <c r="CP1056" s="110"/>
      <c r="CQ1056" s="110"/>
      <c r="CR1056" s="110"/>
      <c r="CS1056" s="110"/>
      <c r="CT1056" s="110"/>
      <c r="CU1056" s="110"/>
      <c r="CV1056" s="110"/>
      <c r="CW1056" s="110"/>
    </row>
    <row r="1057" spans="1:101" x14ac:dyDescent="0.25">
      <c r="A1057" s="110"/>
      <c r="B1057" s="110"/>
      <c r="C1057" s="110"/>
      <c r="D1057" s="110"/>
      <c r="E1057" s="110"/>
      <c r="F1057" s="110"/>
      <c r="G1057" s="110"/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  <c r="W1057" s="110"/>
      <c r="X1057" s="110"/>
      <c r="Y1057" s="110"/>
      <c r="Z1057" s="110"/>
      <c r="AA1057" s="110"/>
      <c r="AB1057" s="110"/>
      <c r="AC1057" s="110"/>
      <c r="AD1057" s="110"/>
      <c r="AE1057" s="110"/>
      <c r="AF1057" s="110"/>
      <c r="AG1057" s="110"/>
      <c r="AH1057" s="110"/>
      <c r="AI1057" s="110"/>
      <c r="AJ1057" s="110"/>
      <c r="AK1057" s="110"/>
      <c r="AL1057" s="110"/>
      <c r="AM1057" s="110"/>
      <c r="AN1057" s="110"/>
      <c r="AO1057" s="110"/>
      <c r="AP1057" s="110"/>
      <c r="AQ1057" s="110"/>
      <c r="AR1057" s="110"/>
      <c r="AS1057" s="110"/>
      <c r="AT1057" s="110"/>
      <c r="AU1057" s="110"/>
      <c r="AV1057" s="110"/>
      <c r="AW1057" s="110"/>
      <c r="AX1057" s="110"/>
      <c r="AY1057" s="110"/>
      <c r="AZ1057" s="110"/>
      <c r="BA1057" s="110"/>
      <c r="BB1057" s="110"/>
      <c r="BC1057" s="110"/>
      <c r="BD1057" s="110"/>
      <c r="BE1057" s="110"/>
      <c r="BF1057" s="110"/>
      <c r="BG1057" s="110"/>
      <c r="BH1057" s="110"/>
      <c r="BI1057" s="110"/>
      <c r="BJ1057" s="110"/>
      <c r="BK1057" s="110"/>
      <c r="BL1057" s="110"/>
      <c r="BM1057" s="110"/>
      <c r="BN1057" s="110"/>
      <c r="BO1057" s="110"/>
      <c r="BP1057" s="110"/>
      <c r="BQ1057" s="110"/>
      <c r="BR1057" s="110"/>
      <c r="BS1057" s="110"/>
      <c r="BT1057" s="110"/>
      <c r="BU1057" s="110"/>
      <c r="BV1057" s="110"/>
      <c r="BW1057" s="110"/>
      <c r="BX1057" s="110"/>
      <c r="BY1057" s="110"/>
      <c r="BZ1057" s="110"/>
      <c r="CA1057" s="110"/>
      <c r="CB1057" s="110"/>
      <c r="CC1057" s="110"/>
      <c r="CD1057" s="110"/>
      <c r="CE1057" s="110"/>
      <c r="CF1057" s="110"/>
      <c r="CG1057" s="110"/>
      <c r="CH1057" s="110"/>
      <c r="CI1057" s="110"/>
      <c r="CJ1057" s="110"/>
      <c r="CK1057" s="110"/>
      <c r="CL1057" s="110"/>
      <c r="CM1057" s="110"/>
      <c r="CN1057" s="110"/>
      <c r="CO1057" s="110"/>
      <c r="CP1057" s="110"/>
      <c r="CQ1057" s="110"/>
      <c r="CR1057" s="110"/>
      <c r="CS1057" s="110"/>
      <c r="CT1057" s="110"/>
      <c r="CU1057" s="110"/>
      <c r="CV1057" s="110"/>
      <c r="CW1057" s="110"/>
    </row>
    <row r="1058" spans="1:101" x14ac:dyDescent="0.25">
      <c r="A1058" s="110"/>
      <c r="B1058" s="110"/>
      <c r="C1058" s="110"/>
      <c r="D1058" s="110"/>
      <c r="E1058" s="110"/>
      <c r="F1058" s="110"/>
      <c r="G1058" s="110"/>
      <c r="H1058" s="110"/>
      <c r="I1058" s="110"/>
      <c r="J1058" s="110"/>
      <c r="K1058" s="110"/>
      <c r="L1058" s="110"/>
      <c r="M1058" s="110"/>
      <c r="N1058" s="110"/>
      <c r="O1058" s="110"/>
      <c r="P1058" s="110"/>
      <c r="Q1058" s="110"/>
      <c r="R1058" s="110"/>
      <c r="S1058" s="110"/>
      <c r="T1058" s="110"/>
      <c r="U1058" s="110"/>
      <c r="V1058" s="110"/>
      <c r="W1058" s="110"/>
      <c r="X1058" s="110"/>
      <c r="Y1058" s="110"/>
      <c r="Z1058" s="110"/>
      <c r="AA1058" s="110"/>
      <c r="AB1058" s="110"/>
      <c r="AC1058" s="110"/>
      <c r="AD1058" s="110"/>
      <c r="AE1058" s="110"/>
      <c r="AF1058" s="110"/>
      <c r="AG1058" s="110"/>
      <c r="AH1058" s="110"/>
      <c r="AI1058" s="110"/>
      <c r="AJ1058" s="110"/>
      <c r="AK1058" s="110"/>
      <c r="AL1058" s="110"/>
      <c r="AM1058" s="110"/>
      <c r="AN1058" s="110"/>
      <c r="AO1058" s="110"/>
      <c r="AP1058" s="110"/>
      <c r="AQ1058" s="110"/>
      <c r="AR1058" s="110"/>
      <c r="AS1058" s="110"/>
      <c r="AT1058" s="110"/>
      <c r="AU1058" s="110"/>
      <c r="AV1058" s="110"/>
      <c r="AW1058" s="110"/>
      <c r="AX1058" s="110"/>
      <c r="AY1058" s="110"/>
      <c r="AZ1058" s="110"/>
      <c r="BA1058" s="110"/>
      <c r="BB1058" s="110"/>
      <c r="BC1058" s="110"/>
      <c r="BD1058" s="110"/>
      <c r="BE1058" s="110"/>
      <c r="BF1058" s="110"/>
      <c r="BG1058" s="110"/>
      <c r="BH1058" s="110"/>
      <c r="BI1058" s="110"/>
      <c r="BJ1058" s="110"/>
      <c r="BK1058" s="110"/>
      <c r="BL1058" s="110"/>
      <c r="BM1058" s="110"/>
      <c r="BN1058" s="110"/>
      <c r="BO1058" s="110"/>
      <c r="BP1058" s="110"/>
      <c r="BQ1058" s="110"/>
      <c r="BR1058" s="110"/>
      <c r="BS1058" s="110"/>
      <c r="BT1058" s="110"/>
      <c r="BU1058" s="110"/>
      <c r="BV1058" s="110"/>
      <c r="BW1058" s="110"/>
      <c r="BX1058" s="110"/>
      <c r="BY1058" s="110"/>
      <c r="BZ1058" s="110"/>
      <c r="CA1058" s="110"/>
      <c r="CB1058" s="110"/>
      <c r="CC1058" s="110"/>
      <c r="CD1058" s="110"/>
      <c r="CE1058" s="110"/>
      <c r="CF1058" s="110"/>
      <c r="CG1058" s="110"/>
      <c r="CH1058" s="110"/>
      <c r="CI1058" s="110"/>
      <c r="CJ1058" s="110"/>
      <c r="CK1058" s="110"/>
      <c r="CL1058" s="110"/>
      <c r="CM1058" s="110"/>
      <c r="CN1058" s="110"/>
      <c r="CO1058" s="110"/>
      <c r="CP1058" s="110"/>
      <c r="CQ1058" s="110"/>
      <c r="CR1058" s="110"/>
      <c r="CS1058" s="110"/>
      <c r="CT1058" s="110"/>
      <c r="CU1058" s="110"/>
      <c r="CV1058" s="110"/>
      <c r="CW1058" s="110"/>
    </row>
    <row r="1059" spans="1:101" x14ac:dyDescent="0.25">
      <c r="A1059" s="110"/>
      <c r="B1059" s="110"/>
      <c r="C1059" s="110"/>
      <c r="D1059" s="110"/>
      <c r="E1059" s="110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  <c r="S1059" s="110"/>
      <c r="T1059" s="110"/>
      <c r="U1059" s="110"/>
      <c r="V1059" s="110"/>
      <c r="W1059" s="110"/>
      <c r="X1059" s="110"/>
      <c r="Y1059" s="110"/>
      <c r="Z1059" s="110"/>
      <c r="AA1059" s="110"/>
      <c r="AB1059" s="110"/>
      <c r="AC1059" s="110"/>
      <c r="AD1059" s="110"/>
      <c r="AE1059" s="110"/>
      <c r="AF1059" s="110"/>
      <c r="AG1059" s="110"/>
      <c r="AH1059" s="110"/>
      <c r="AI1059" s="110"/>
      <c r="AJ1059" s="110"/>
      <c r="AK1059" s="110"/>
      <c r="AL1059" s="110"/>
      <c r="AM1059" s="110"/>
      <c r="AN1059" s="110"/>
      <c r="AO1059" s="110"/>
      <c r="AP1059" s="110"/>
      <c r="AQ1059" s="110"/>
      <c r="AR1059" s="110"/>
      <c r="AS1059" s="110"/>
      <c r="AT1059" s="110"/>
      <c r="AU1059" s="110"/>
      <c r="AV1059" s="110"/>
      <c r="AW1059" s="110"/>
      <c r="AX1059" s="110"/>
      <c r="AY1059" s="110"/>
      <c r="AZ1059" s="110"/>
      <c r="BA1059" s="110"/>
      <c r="BB1059" s="110"/>
      <c r="BC1059" s="110"/>
      <c r="BD1059" s="110"/>
      <c r="BE1059" s="110"/>
      <c r="BF1059" s="110"/>
      <c r="BG1059" s="110"/>
      <c r="BH1059" s="110"/>
      <c r="BI1059" s="110"/>
      <c r="BJ1059" s="110"/>
      <c r="BK1059" s="110"/>
      <c r="BL1059" s="110"/>
      <c r="BM1059" s="110"/>
      <c r="BN1059" s="110"/>
      <c r="BO1059" s="110"/>
      <c r="BP1059" s="110"/>
      <c r="BQ1059" s="110"/>
      <c r="BR1059" s="110"/>
      <c r="BS1059" s="110"/>
      <c r="BT1059" s="110"/>
      <c r="BU1059" s="110"/>
      <c r="BV1059" s="110"/>
      <c r="BW1059" s="110"/>
      <c r="BX1059" s="110"/>
      <c r="BY1059" s="110"/>
      <c r="BZ1059" s="110"/>
      <c r="CA1059" s="110"/>
      <c r="CB1059" s="110"/>
      <c r="CC1059" s="110"/>
      <c r="CD1059" s="110"/>
      <c r="CE1059" s="110"/>
      <c r="CF1059" s="110"/>
      <c r="CG1059" s="110"/>
      <c r="CH1059" s="110"/>
      <c r="CI1059" s="110"/>
      <c r="CJ1059" s="110"/>
      <c r="CK1059" s="110"/>
      <c r="CL1059" s="110"/>
      <c r="CM1059" s="110"/>
      <c r="CN1059" s="110"/>
      <c r="CO1059" s="110"/>
      <c r="CP1059" s="110"/>
      <c r="CQ1059" s="110"/>
      <c r="CR1059" s="110"/>
      <c r="CS1059" s="110"/>
      <c r="CT1059" s="110"/>
      <c r="CU1059" s="110"/>
      <c r="CV1059" s="110"/>
      <c r="CW1059" s="110"/>
    </row>
    <row r="1060" spans="1:101" x14ac:dyDescent="0.25">
      <c r="A1060" s="110"/>
      <c r="B1060" s="110"/>
      <c r="C1060" s="110"/>
      <c r="D1060" s="110"/>
      <c r="E1060" s="110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  <c r="P1060" s="110"/>
      <c r="Q1060" s="110"/>
      <c r="R1060" s="110"/>
      <c r="S1060" s="110"/>
      <c r="T1060" s="110"/>
      <c r="U1060" s="110"/>
      <c r="V1060" s="110"/>
      <c r="W1060" s="110"/>
      <c r="X1060" s="110"/>
      <c r="Y1060" s="110"/>
      <c r="Z1060" s="110"/>
      <c r="AA1060" s="110"/>
      <c r="AB1060" s="110"/>
      <c r="AC1060" s="110"/>
      <c r="AD1060" s="110"/>
      <c r="AE1060" s="110"/>
      <c r="AF1060" s="110"/>
      <c r="AG1060" s="110"/>
      <c r="AH1060" s="110"/>
      <c r="AI1060" s="110"/>
      <c r="AJ1060" s="110"/>
      <c r="AK1060" s="110"/>
      <c r="AL1060" s="110"/>
      <c r="AM1060" s="110"/>
      <c r="AN1060" s="110"/>
      <c r="AO1060" s="110"/>
      <c r="AP1060" s="110"/>
      <c r="AQ1060" s="110"/>
      <c r="AR1060" s="110"/>
      <c r="AS1060" s="110"/>
      <c r="AT1060" s="110"/>
      <c r="AU1060" s="110"/>
      <c r="AV1060" s="110"/>
      <c r="AW1060" s="110"/>
      <c r="AX1060" s="110"/>
      <c r="AY1060" s="110"/>
      <c r="AZ1060" s="110"/>
      <c r="BA1060" s="110"/>
      <c r="BB1060" s="110"/>
      <c r="BC1060" s="110"/>
      <c r="BD1060" s="110"/>
      <c r="BE1060" s="110"/>
      <c r="BF1060" s="110"/>
      <c r="BG1060" s="110"/>
      <c r="BH1060" s="110"/>
      <c r="BI1060" s="110"/>
      <c r="BJ1060" s="110"/>
      <c r="BK1060" s="110"/>
      <c r="BL1060" s="110"/>
      <c r="BM1060" s="110"/>
      <c r="BN1060" s="110"/>
      <c r="BO1060" s="110"/>
      <c r="BP1060" s="110"/>
      <c r="BQ1060" s="110"/>
      <c r="BR1060" s="110"/>
      <c r="BS1060" s="110"/>
      <c r="BT1060" s="110"/>
      <c r="BU1060" s="110"/>
      <c r="BV1060" s="110"/>
      <c r="BW1060" s="110"/>
      <c r="BX1060" s="110"/>
      <c r="BY1060" s="110"/>
      <c r="BZ1060" s="110"/>
      <c r="CA1060" s="110"/>
      <c r="CB1060" s="110"/>
      <c r="CC1060" s="110"/>
      <c r="CD1060" s="110"/>
      <c r="CE1060" s="110"/>
      <c r="CF1060" s="110"/>
      <c r="CG1060" s="110"/>
      <c r="CH1060" s="110"/>
      <c r="CI1060" s="110"/>
      <c r="CJ1060" s="110"/>
      <c r="CK1060" s="110"/>
      <c r="CL1060" s="110"/>
      <c r="CM1060" s="110"/>
      <c r="CN1060" s="110"/>
      <c r="CO1060" s="110"/>
      <c r="CP1060" s="110"/>
      <c r="CQ1060" s="110"/>
      <c r="CR1060" s="110"/>
      <c r="CS1060" s="110"/>
      <c r="CT1060" s="110"/>
      <c r="CU1060" s="110"/>
      <c r="CV1060" s="110"/>
      <c r="CW1060" s="110"/>
    </row>
    <row r="1061" spans="1:101" x14ac:dyDescent="0.25">
      <c r="A1061" s="110"/>
      <c r="B1061" s="110"/>
      <c r="C1061" s="110"/>
      <c r="D1061" s="110"/>
      <c r="E1061" s="110"/>
      <c r="F1061" s="110"/>
      <c r="G1061" s="110"/>
      <c r="H1061" s="110"/>
      <c r="I1061" s="110"/>
      <c r="J1061" s="110"/>
      <c r="K1061" s="110"/>
      <c r="L1061" s="110"/>
      <c r="M1061" s="110"/>
      <c r="N1061" s="110"/>
      <c r="O1061" s="110"/>
      <c r="P1061" s="110"/>
      <c r="Q1061" s="110"/>
      <c r="R1061" s="110"/>
      <c r="S1061" s="110"/>
      <c r="T1061" s="110"/>
      <c r="U1061" s="110"/>
      <c r="V1061" s="110"/>
      <c r="W1061" s="110"/>
      <c r="X1061" s="110"/>
      <c r="Y1061" s="110"/>
      <c r="Z1061" s="110"/>
      <c r="AA1061" s="110"/>
      <c r="AB1061" s="110"/>
      <c r="AC1061" s="110"/>
      <c r="AD1061" s="110"/>
      <c r="AE1061" s="110"/>
      <c r="AF1061" s="110"/>
      <c r="AG1061" s="110"/>
      <c r="AH1061" s="110"/>
      <c r="AI1061" s="110"/>
      <c r="AJ1061" s="110"/>
      <c r="AK1061" s="110"/>
      <c r="AL1061" s="110"/>
      <c r="AM1061" s="110"/>
      <c r="AN1061" s="110"/>
      <c r="AO1061" s="110"/>
      <c r="AP1061" s="110"/>
      <c r="AQ1061" s="110"/>
      <c r="AR1061" s="110"/>
      <c r="AS1061" s="110"/>
      <c r="AT1061" s="110"/>
      <c r="AU1061" s="110"/>
      <c r="AV1061" s="110"/>
      <c r="AW1061" s="110"/>
      <c r="AX1061" s="110"/>
      <c r="AY1061" s="110"/>
      <c r="AZ1061" s="110"/>
      <c r="BA1061" s="110"/>
      <c r="BB1061" s="110"/>
      <c r="BC1061" s="110"/>
      <c r="BD1061" s="110"/>
      <c r="BE1061" s="110"/>
      <c r="BF1061" s="110"/>
      <c r="BG1061" s="110"/>
      <c r="BH1061" s="110"/>
      <c r="BI1061" s="110"/>
      <c r="BJ1061" s="110"/>
      <c r="BK1061" s="110"/>
      <c r="BL1061" s="110"/>
      <c r="BM1061" s="110"/>
      <c r="BN1061" s="110"/>
      <c r="BO1061" s="110"/>
      <c r="BP1061" s="110"/>
      <c r="BQ1061" s="110"/>
      <c r="BR1061" s="110"/>
      <c r="BS1061" s="110"/>
      <c r="BT1061" s="110"/>
      <c r="BU1061" s="110"/>
      <c r="BV1061" s="110"/>
      <c r="BW1061" s="110"/>
      <c r="BX1061" s="110"/>
      <c r="BY1061" s="110"/>
      <c r="BZ1061" s="110"/>
      <c r="CA1061" s="110"/>
      <c r="CB1061" s="110"/>
      <c r="CC1061" s="110"/>
      <c r="CD1061" s="110"/>
      <c r="CE1061" s="110"/>
      <c r="CF1061" s="110"/>
      <c r="CG1061" s="110"/>
      <c r="CH1061" s="110"/>
      <c r="CI1061" s="110"/>
      <c r="CJ1061" s="110"/>
      <c r="CK1061" s="110"/>
      <c r="CL1061" s="110"/>
      <c r="CM1061" s="110"/>
      <c r="CN1061" s="110"/>
      <c r="CO1061" s="110"/>
      <c r="CP1061" s="110"/>
      <c r="CQ1061" s="110"/>
      <c r="CR1061" s="110"/>
      <c r="CS1061" s="110"/>
      <c r="CT1061" s="110"/>
      <c r="CU1061" s="110"/>
      <c r="CV1061" s="110"/>
      <c r="CW1061" s="110"/>
    </row>
    <row r="1062" spans="1:101" x14ac:dyDescent="0.25">
      <c r="A1062" s="110"/>
      <c r="B1062" s="110"/>
      <c r="C1062" s="110"/>
      <c r="D1062" s="110"/>
      <c r="E1062" s="110"/>
      <c r="F1062" s="110"/>
      <c r="G1062" s="110"/>
      <c r="H1062" s="110"/>
      <c r="I1062" s="110"/>
      <c r="J1062" s="110"/>
      <c r="K1062" s="110"/>
      <c r="L1062" s="110"/>
      <c r="M1062" s="110"/>
      <c r="N1062" s="110"/>
      <c r="O1062" s="110"/>
      <c r="P1062" s="110"/>
      <c r="Q1062" s="110"/>
      <c r="R1062" s="110"/>
      <c r="S1062" s="110"/>
      <c r="T1062" s="110"/>
      <c r="U1062" s="110"/>
      <c r="V1062" s="110"/>
      <c r="W1062" s="110"/>
      <c r="X1062" s="110"/>
      <c r="Y1062" s="110"/>
      <c r="Z1062" s="110"/>
      <c r="AA1062" s="110"/>
      <c r="AB1062" s="110"/>
      <c r="AC1062" s="110"/>
      <c r="AD1062" s="110"/>
      <c r="AE1062" s="110"/>
      <c r="AF1062" s="110"/>
      <c r="AG1062" s="110"/>
      <c r="AH1062" s="110"/>
      <c r="AI1062" s="110"/>
      <c r="AJ1062" s="110"/>
      <c r="AK1062" s="110"/>
      <c r="AL1062" s="110"/>
      <c r="AM1062" s="110"/>
      <c r="AN1062" s="110"/>
      <c r="AO1062" s="110"/>
      <c r="AP1062" s="110"/>
      <c r="AQ1062" s="110"/>
      <c r="AR1062" s="110"/>
      <c r="AS1062" s="110"/>
      <c r="AT1062" s="110"/>
      <c r="AU1062" s="110"/>
      <c r="AV1062" s="110"/>
      <c r="AW1062" s="110"/>
      <c r="AX1062" s="110"/>
      <c r="AY1062" s="110"/>
      <c r="AZ1062" s="110"/>
      <c r="BA1062" s="110"/>
      <c r="BB1062" s="110"/>
      <c r="BC1062" s="110"/>
      <c r="BD1062" s="110"/>
      <c r="BE1062" s="110"/>
      <c r="BF1062" s="110"/>
      <c r="BG1062" s="110"/>
      <c r="BH1062" s="110"/>
      <c r="BI1062" s="110"/>
      <c r="BJ1062" s="110"/>
      <c r="BK1062" s="110"/>
      <c r="BL1062" s="110"/>
      <c r="BM1062" s="110"/>
      <c r="BN1062" s="110"/>
      <c r="BO1062" s="110"/>
      <c r="BP1062" s="110"/>
      <c r="BQ1062" s="110"/>
      <c r="BR1062" s="110"/>
      <c r="BS1062" s="110"/>
      <c r="BT1062" s="110"/>
      <c r="BU1062" s="110"/>
      <c r="BV1062" s="110"/>
      <c r="BW1062" s="110"/>
      <c r="BX1062" s="110"/>
      <c r="BY1062" s="110"/>
      <c r="BZ1062" s="110"/>
      <c r="CA1062" s="110"/>
      <c r="CB1062" s="110"/>
      <c r="CC1062" s="110"/>
      <c r="CD1062" s="110"/>
      <c r="CE1062" s="110"/>
      <c r="CF1062" s="110"/>
      <c r="CG1062" s="110"/>
      <c r="CH1062" s="110"/>
      <c r="CI1062" s="110"/>
      <c r="CJ1062" s="110"/>
      <c r="CK1062" s="110"/>
      <c r="CL1062" s="110"/>
      <c r="CM1062" s="110"/>
      <c r="CN1062" s="110"/>
      <c r="CO1062" s="110"/>
      <c r="CP1062" s="110"/>
      <c r="CQ1062" s="110"/>
      <c r="CR1062" s="110"/>
      <c r="CS1062" s="110"/>
      <c r="CT1062" s="110"/>
      <c r="CU1062" s="110"/>
      <c r="CV1062" s="110"/>
      <c r="CW1062" s="110"/>
    </row>
    <row r="1063" spans="1:101" x14ac:dyDescent="0.25">
      <c r="A1063" s="110"/>
      <c r="B1063" s="110"/>
      <c r="C1063" s="110"/>
      <c r="D1063" s="110"/>
      <c r="E1063" s="110"/>
      <c r="F1063" s="110"/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  <c r="W1063" s="110"/>
      <c r="X1063" s="110"/>
      <c r="Y1063" s="110"/>
      <c r="Z1063" s="110"/>
      <c r="AA1063" s="110"/>
      <c r="AB1063" s="110"/>
      <c r="AC1063" s="110"/>
      <c r="AD1063" s="110"/>
      <c r="AE1063" s="110"/>
      <c r="AF1063" s="110"/>
      <c r="AG1063" s="110"/>
      <c r="AH1063" s="110"/>
      <c r="AI1063" s="110"/>
      <c r="AJ1063" s="110"/>
      <c r="AK1063" s="110"/>
      <c r="AL1063" s="110"/>
      <c r="AM1063" s="110"/>
      <c r="AN1063" s="110"/>
      <c r="AO1063" s="110"/>
      <c r="AP1063" s="110"/>
      <c r="AQ1063" s="110"/>
      <c r="AR1063" s="110"/>
      <c r="AS1063" s="110"/>
      <c r="AT1063" s="110"/>
      <c r="AU1063" s="110"/>
      <c r="AV1063" s="110"/>
      <c r="AW1063" s="110"/>
      <c r="AX1063" s="110"/>
      <c r="AY1063" s="110"/>
      <c r="AZ1063" s="110"/>
      <c r="BA1063" s="110"/>
      <c r="BB1063" s="110"/>
      <c r="BC1063" s="110"/>
      <c r="BD1063" s="110"/>
      <c r="BE1063" s="110"/>
      <c r="BF1063" s="110"/>
      <c r="BG1063" s="110"/>
      <c r="BH1063" s="110"/>
      <c r="BI1063" s="110"/>
      <c r="BJ1063" s="110"/>
      <c r="BK1063" s="110"/>
      <c r="BL1063" s="110"/>
      <c r="BM1063" s="110"/>
      <c r="BN1063" s="110"/>
      <c r="BO1063" s="110"/>
      <c r="BP1063" s="110"/>
      <c r="BQ1063" s="110"/>
      <c r="BR1063" s="110"/>
      <c r="BS1063" s="110"/>
      <c r="BT1063" s="110"/>
      <c r="BU1063" s="110"/>
      <c r="BV1063" s="110"/>
      <c r="BW1063" s="110"/>
      <c r="BX1063" s="110"/>
      <c r="BY1063" s="110"/>
      <c r="BZ1063" s="110"/>
      <c r="CA1063" s="110"/>
      <c r="CB1063" s="110"/>
      <c r="CC1063" s="110"/>
      <c r="CD1063" s="110"/>
      <c r="CE1063" s="110"/>
      <c r="CF1063" s="110"/>
      <c r="CG1063" s="110"/>
      <c r="CH1063" s="110"/>
      <c r="CI1063" s="110"/>
      <c r="CJ1063" s="110"/>
      <c r="CK1063" s="110"/>
      <c r="CL1063" s="110"/>
      <c r="CM1063" s="110"/>
      <c r="CN1063" s="110"/>
      <c r="CO1063" s="110"/>
      <c r="CP1063" s="110"/>
      <c r="CQ1063" s="110"/>
      <c r="CR1063" s="110"/>
      <c r="CS1063" s="110"/>
      <c r="CT1063" s="110"/>
      <c r="CU1063" s="110"/>
      <c r="CV1063" s="110"/>
      <c r="CW1063" s="110"/>
    </row>
    <row r="1064" spans="1:101" x14ac:dyDescent="0.25">
      <c r="A1064" s="110"/>
      <c r="B1064" s="110"/>
      <c r="C1064" s="110"/>
      <c r="D1064" s="110"/>
      <c r="E1064" s="110"/>
      <c r="F1064" s="110"/>
      <c r="G1064" s="110"/>
      <c r="H1064" s="110"/>
      <c r="I1064" s="110"/>
      <c r="J1064" s="110"/>
      <c r="K1064" s="110"/>
      <c r="L1064" s="110"/>
      <c r="M1064" s="110"/>
      <c r="N1064" s="110"/>
      <c r="O1064" s="110"/>
      <c r="P1064" s="110"/>
      <c r="Q1064" s="110"/>
      <c r="R1064" s="110"/>
      <c r="S1064" s="110"/>
      <c r="T1064" s="110"/>
      <c r="U1064" s="110"/>
      <c r="V1064" s="110"/>
      <c r="W1064" s="110"/>
      <c r="X1064" s="110"/>
      <c r="Y1064" s="110"/>
      <c r="Z1064" s="110"/>
      <c r="AA1064" s="110"/>
      <c r="AB1064" s="110"/>
      <c r="AC1064" s="110"/>
      <c r="AD1064" s="110"/>
      <c r="AE1064" s="110"/>
      <c r="AF1064" s="110"/>
      <c r="AG1064" s="110"/>
      <c r="AH1064" s="110"/>
      <c r="AI1064" s="110"/>
      <c r="AJ1064" s="110"/>
      <c r="AK1064" s="110"/>
      <c r="AL1064" s="110"/>
      <c r="AM1064" s="110"/>
      <c r="AN1064" s="110"/>
      <c r="AO1064" s="110"/>
      <c r="AP1064" s="110"/>
      <c r="AQ1064" s="110"/>
      <c r="AR1064" s="110"/>
      <c r="AS1064" s="110"/>
      <c r="AT1064" s="110"/>
      <c r="AU1064" s="110"/>
      <c r="AV1064" s="110"/>
      <c r="AW1064" s="110"/>
      <c r="AX1064" s="110"/>
      <c r="AY1064" s="110"/>
      <c r="AZ1064" s="110"/>
      <c r="BA1064" s="110"/>
      <c r="BB1064" s="110"/>
      <c r="BC1064" s="110"/>
      <c r="BD1064" s="110"/>
      <c r="BE1064" s="110"/>
      <c r="BF1064" s="110"/>
      <c r="BG1064" s="110"/>
      <c r="BH1064" s="110"/>
      <c r="BI1064" s="110"/>
      <c r="BJ1064" s="110"/>
      <c r="BK1064" s="110"/>
      <c r="BL1064" s="110"/>
      <c r="BM1064" s="110"/>
      <c r="BN1064" s="110"/>
      <c r="BO1064" s="110"/>
      <c r="BP1064" s="110"/>
      <c r="BQ1064" s="110"/>
      <c r="BR1064" s="110"/>
      <c r="BS1064" s="110"/>
      <c r="BT1064" s="110"/>
      <c r="BU1064" s="110"/>
      <c r="BV1064" s="110"/>
      <c r="BW1064" s="110"/>
      <c r="BX1064" s="110"/>
      <c r="BY1064" s="110"/>
      <c r="BZ1064" s="110"/>
      <c r="CA1064" s="110"/>
      <c r="CB1064" s="110"/>
      <c r="CC1064" s="110"/>
      <c r="CD1064" s="110"/>
      <c r="CE1064" s="110"/>
      <c r="CF1064" s="110"/>
      <c r="CG1064" s="110"/>
      <c r="CH1064" s="110"/>
      <c r="CI1064" s="110"/>
      <c r="CJ1064" s="110"/>
      <c r="CK1064" s="110"/>
      <c r="CL1064" s="110"/>
      <c r="CM1064" s="110"/>
      <c r="CN1064" s="110"/>
      <c r="CO1064" s="110"/>
      <c r="CP1064" s="110"/>
      <c r="CQ1064" s="110"/>
      <c r="CR1064" s="110"/>
      <c r="CS1064" s="110"/>
      <c r="CT1064" s="110"/>
      <c r="CU1064" s="110"/>
      <c r="CV1064" s="110"/>
      <c r="CW1064" s="110"/>
    </row>
    <row r="1065" spans="1:101" x14ac:dyDescent="0.25">
      <c r="A1065" s="110"/>
      <c r="B1065" s="110"/>
      <c r="C1065" s="110"/>
      <c r="D1065" s="110"/>
      <c r="E1065" s="110"/>
      <c r="F1065" s="110"/>
      <c r="G1065" s="110"/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  <c r="W1065" s="110"/>
      <c r="X1065" s="110"/>
      <c r="Y1065" s="110"/>
      <c r="Z1065" s="110"/>
      <c r="AA1065" s="110"/>
      <c r="AB1065" s="110"/>
      <c r="AC1065" s="110"/>
      <c r="AD1065" s="110"/>
      <c r="AE1065" s="110"/>
      <c r="AF1065" s="110"/>
      <c r="AG1065" s="110"/>
      <c r="AH1065" s="110"/>
      <c r="AI1065" s="110"/>
      <c r="AJ1065" s="110"/>
      <c r="AK1065" s="110"/>
      <c r="AL1065" s="110"/>
      <c r="AM1065" s="110"/>
      <c r="AN1065" s="110"/>
      <c r="AO1065" s="110"/>
      <c r="AP1065" s="110"/>
      <c r="AQ1065" s="110"/>
      <c r="AR1065" s="110"/>
      <c r="AS1065" s="110"/>
      <c r="AT1065" s="110"/>
      <c r="AU1065" s="110"/>
      <c r="AV1065" s="110"/>
      <c r="AW1065" s="110"/>
      <c r="AX1065" s="110"/>
      <c r="AY1065" s="110"/>
      <c r="AZ1065" s="110"/>
      <c r="BA1065" s="110"/>
      <c r="BB1065" s="110"/>
      <c r="BC1065" s="110"/>
      <c r="BD1065" s="110"/>
      <c r="BE1065" s="110"/>
      <c r="BF1065" s="110"/>
      <c r="BG1065" s="110"/>
      <c r="BH1065" s="110"/>
      <c r="BI1065" s="110"/>
      <c r="BJ1065" s="110"/>
      <c r="BK1065" s="110"/>
      <c r="BL1065" s="110"/>
      <c r="BM1065" s="110"/>
      <c r="BN1065" s="110"/>
      <c r="BO1065" s="110"/>
      <c r="BP1065" s="110"/>
      <c r="BQ1065" s="110"/>
      <c r="BR1065" s="110"/>
      <c r="BS1065" s="110"/>
      <c r="BT1065" s="110"/>
      <c r="BU1065" s="110"/>
      <c r="BV1065" s="110"/>
      <c r="BW1065" s="110"/>
      <c r="BX1065" s="110"/>
      <c r="BY1065" s="110"/>
      <c r="BZ1065" s="110"/>
      <c r="CA1065" s="110"/>
      <c r="CB1065" s="110"/>
      <c r="CC1065" s="110"/>
      <c r="CD1065" s="110"/>
      <c r="CE1065" s="110"/>
      <c r="CF1065" s="110"/>
      <c r="CG1065" s="110"/>
      <c r="CH1065" s="110"/>
      <c r="CI1065" s="110"/>
      <c r="CJ1065" s="110"/>
      <c r="CK1065" s="110"/>
      <c r="CL1065" s="110"/>
      <c r="CM1065" s="110"/>
      <c r="CN1065" s="110"/>
      <c r="CO1065" s="110"/>
      <c r="CP1065" s="110"/>
      <c r="CQ1065" s="110"/>
      <c r="CR1065" s="110"/>
      <c r="CS1065" s="110"/>
      <c r="CT1065" s="110"/>
      <c r="CU1065" s="110"/>
      <c r="CV1065" s="110"/>
      <c r="CW1065" s="110"/>
    </row>
    <row r="1066" spans="1:101" x14ac:dyDescent="0.25">
      <c r="A1066" s="110"/>
      <c r="B1066" s="110"/>
      <c r="C1066" s="110"/>
      <c r="D1066" s="110"/>
      <c r="E1066" s="110"/>
      <c r="F1066" s="110"/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  <c r="W1066" s="110"/>
      <c r="X1066" s="110"/>
      <c r="Y1066" s="110"/>
      <c r="Z1066" s="110"/>
      <c r="AA1066" s="110"/>
      <c r="AB1066" s="110"/>
      <c r="AC1066" s="110"/>
      <c r="AD1066" s="110"/>
      <c r="AE1066" s="110"/>
      <c r="AF1066" s="110"/>
      <c r="AG1066" s="110"/>
      <c r="AH1066" s="110"/>
      <c r="AI1066" s="110"/>
      <c r="AJ1066" s="110"/>
      <c r="AK1066" s="110"/>
      <c r="AL1066" s="110"/>
      <c r="AM1066" s="110"/>
      <c r="AN1066" s="110"/>
      <c r="AO1066" s="110"/>
      <c r="AP1066" s="110"/>
      <c r="AQ1066" s="110"/>
      <c r="AR1066" s="110"/>
      <c r="AS1066" s="110"/>
      <c r="AT1066" s="110"/>
      <c r="AU1066" s="110"/>
      <c r="AV1066" s="110"/>
      <c r="AW1066" s="110"/>
      <c r="AX1066" s="110"/>
      <c r="AY1066" s="110"/>
      <c r="AZ1066" s="110"/>
      <c r="BA1066" s="110"/>
      <c r="BB1066" s="110"/>
      <c r="BC1066" s="110"/>
      <c r="BD1066" s="110"/>
      <c r="BE1066" s="110"/>
      <c r="BF1066" s="110"/>
      <c r="BG1066" s="110"/>
      <c r="BH1066" s="110"/>
      <c r="BI1066" s="110"/>
      <c r="BJ1066" s="110"/>
      <c r="BK1066" s="110"/>
      <c r="BL1066" s="110"/>
      <c r="BM1066" s="110"/>
      <c r="BN1066" s="110"/>
      <c r="BO1066" s="110"/>
      <c r="BP1066" s="110"/>
      <c r="BQ1066" s="110"/>
      <c r="BR1066" s="110"/>
      <c r="BS1066" s="110"/>
      <c r="BT1066" s="110"/>
      <c r="BU1066" s="110"/>
      <c r="BV1066" s="110"/>
      <c r="BW1066" s="110"/>
      <c r="BX1066" s="110"/>
      <c r="BY1066" s="110"/>
      <c r="BZ1066" s="110"/>
      <c r="CA1066" s="110"/>
      <c r="CB1066" s="110"/>
      <c r="CC1066" s="110"/>
      <c r="CD1066" s="110"/>
      <c r="CE1066" s="110"/>
      <c r="CF1066" s="110"/>
      <c r="CG1066" s="110"/>
      <c r="CH1066" s="110"/>
      <c r="CI1066" s="110"/>
      <c r="CJ1066" s="110"/>
      <c r="CK1066" s="110"/>
      <c r="CL1066" s="110"/>
      <c r="CM1066" s="110"/>
      <c r="CN1066" s="110"/>
      <c r="CO1066" s="110"/>
      <c r="CP1066" s="110"/>
      <c r="CQ1066" s="110"/>
      <c r="CR1066" s="110"/>
      <c r="CS1066" s="110"/>
      <c r="CT1066" s="110"/>
      <c r="CU1066" s="110"/>
      <c r="CV1066" s="110"/>
      <c r="CW1066" s="110"/>
    </row>
    <row r="1067" spans="1:101" x14ac:dyDescent="0.25">
      <c r="A1067" s="110"/>
      <c r="B1067" s="110"/>
      <c r="C1067" s="110"/>
      <c r="D1067" s="110"/>
      <c r="E1067" s="110"/>
      <c r="F1067" s="110"/>
      <c r="G1067" s="110"/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  <c r="W1067" s="110"/>
      <c r="X1067" s="110"/>
      <c r="Y1067" s="110"/>
      <c r="Z1067" s="110"/>
      <c r="AA1067" s="110"/>
      <c r="AB1067" s="110"/>
      <c r="AC1067" s="110"/>
      <c r="AD1067" s="110"/>
      <c r="AE1067" s="110"/>
      <c r="AF1067" s="110"/>
      <c r="AG1067" s="110"/>
      <c r="AH1067" s="110"/>
      <c r="AI1067" s="110"/>
      <c r="AJ1067" s="110"/>
      <c r="AK1067" s="110"/>
      <c r="AL1067" s="110"/>
      <c r="AM1067" s="110"/>
      <c r="AN1067" s="110"/>
      <c r="AO1067" s="110"/>
      <c r="AP1067" s="110"/>
      <c r="AQ1067" s="110"/>
      <c r="AR1067" s="110"/>
      <c r="AS1067" s="110"/>
      <c r="AT1067" s="110"/>
      <c r="AU1067" s="110"/>
      <c r="AV1067" s="110"/>
      <c r="AW1067" s="110"/>
      <c r="AX1067" s="110"/>
      <c r="AY1067" s="110"/>
      <c r="AZ1067" s="110"/>
      <c r="BA1067" s="110"/>
      <c r="BB1067" s="110"/>
      <c r="BC1067" s="110"/>
      <c r="BD1067" s="110"/>
      <c r="BE1067" s="110"/>
      <c r="BF1067" s="110"/>
      <c r="BG1067" s="110"/>
      <c r="BH1067" s="110"/>
      <c r="BI1067" s="110"/>
      <c r="BJ1067" s="110"/>
      <c r="BK1067" s="110"/>
      <c r="BL1067" s="110"/>
      <c r="BM1067" s="110"/>
      <c r="BN1067" s="110"/>
      <c r="BO1067" s="110"/>
      <c r="BP1067" s="110"/>
      <c r="BQ1067" s="110"/>
      <c r="BR1067" s="110"/>
      <c r="BS1067" s="110"/>
      <c r="BT1067" s="110"/>
      <c r="BU1067" s="110"/>
      <c r="BV1067" s="110"/>
      <c r="BW1067" s="110"/>
      <c r="BX1067" s="110"/>
      <c r="BY1067" s="110"/>
      <c r="BZ1067" s="110"/>
      <c r="CA1067" s="110"/>
      <c r="CB1067" s="110"/>
      <c r="CC1067" s="110"/>
      <c r="CD1067" s="110"/>
      <c r="CE1067" s="110"/>
      <c r="CF1067" s="110"/>
      <c r="CG1067" s="110"/>
      <c r="CH1067" s="110"/>
      <c r="CI1067" s="110"/>
      <c r="CJ1067" s="110"/>
      <c r="CK1067" s="110"/>
      <c r="CL1067" s="110"/>
      <c r="CM1067" s="110"/>
      <c r="CN1067" s="110"/>
      <c r="CO1067" s="110"/>
      <c r="CP1067" s="110"/>
      <c r="CQ1067" s="110"/>
      <c r="CR1067" s="110"/>
      <c r="CS1067" s="110"/>
      <c r="CT1067" s="110"/>
      <c r="CU1067" s="110"/>
      <c r="CV1067" s="110"/>
      <c r="CW1067" s="110"/>
    </row>
    <row r="1068" spans="1:101" x14ac:dyDescent="0.25">
      <c r="A1068" s="110"/>
      <c r="B1068" s="110"/>
      <c r="C1068" s="110"/>
      <c r="D1068" s="110"/>
      <c r="E1068" s="110"/>
      <c r="F1068" s="110"/>
      <c r="G1068" s="110"/>
      <c r="H1068" s="110"/>
      <c r="I1068" s="110"/>
      <c r="J1068" s="110"/>
      <c r="K1068" s="110"/>
      <c r="L1068" s="110"/>
      <c r="M1068" s="110"/>
      <c r="N1068" s="110"/>
      <c r="O1068" s="110"/>
      <c r="P1068" s="110"/>
      <c r="Q1068" s="110"/>
      <c r="R1068" s="110"/>
      <c r="S1068" s="110"/>
      <c r="T1068" s="110"/>
      <c r="U1068" s="110"/>
      <c r="V1068" s="110"/>
      <c r="W1068" s="110"/>
      <c r="X1068" s="110"/>
      <c r="Y1068" s="110"/>
      <c r="Z1068" s="110"/>
      <c r="AA1068" s="110"/>
      <c r="AB1068" s="110"/>
      <c r="AC1068" s="110"/>
      <c r="AD1068" s="110"/>
      <c r="AE1068" s="110"/>
      <c r="AF1068" s="110"/>
      <c r="AG1068" s="110"/>
      <c r="AH1068" s="110"/>
      <c r="AI1068" s="110"/>
      <c r="AJ1068" s="110"/>
      <c r="AK1068" s="110"/>
      <c r="AL1068" s="110"/>
      <c r="AM1068" s="110"/>
      <c r="AN1068" s="110"/>
      <c r="AO1068" s="110"/>
      <c r="AP1068" s="110"/>
      <c r="AQ1068" s="110"/>
      <c r="AR1068" s="110"/>
      <c r="AS1068" s="110"/>
      <c r="AT1068" s="110"/>
      <c r="AU1068" s="110"/>
      <c r="AV1068" s="110"/>
      <c r="AW1068" s="110"/>
      <c r="AX1068" s="110"/>
      <c r="AY1068" s="110"/>
      <c r="AZ1068" s="110"/>
      <c r="BA1068" s="110"/>
      <c r="BB1068" s="110"/>
      <c r="BC1068" s="110"/>
      <c r="BD1068" s="110"/>
      <c r="BE1068" s="110"/>
      <c r="BF1068" s="110"/>
      <c r="BG1068" s="110"/>
      <c r="BH1068" s="110"/>
      <c r="BI1068" s="110"/>
      <c r="BJ1068" s="110"/>
      <c r="BK1068" s="110"/>
      <c r="BL1068" s="110"/>
      <c r="BM1068" s="110"/>
      <c r="BN1068" s="110"/>
      <c r="BO1068" s="110"/>
      <c r="BP1068" s="110"/>
      <c r="BQ1068" s="110"/>
      <c r="BR1068" s="110"/>
      <c r="BS1068" s="110"/>
      <c r="BT1068" s="110"/>
      <c r="BU1068" s="110"/>
      <c r="BV1068" s="110"/>
      <c r="BW1068" s="110"/>
      <c r="BX1068" s="110"/>
      <c r="BY1068" s="110"/>
      <c r="BZ1068" s="110"/>
      <c r="CA1068" s="110"/>
      <c r="CB1068" s="110"/>
      <c r="CC1068" s="110"/>
      <c r="CD1068" s="110"/>
      <c r="CE1068" s="110"/>
      <c r="CF1068" s="110"/>
      <c r="CG1068" s="110"/>
      <c r="CH1068" s="110"/>
      <c r="CI1068" s="110"/>
      <c r="CJ1068" s="110"/>
      <c r="CK1068" s="110"/>
      <c r="CL1068" s="110"/>
      <c r="CM1068" s="110"/>
      <c r="CN1068" s="110"/>
      <c r="CO1068" s="110"/>
      <c r="CP1068" s="110"/>
      <c r="CQ1068" s="110"/>
      <c r="CR1068" s="110"/>
      <c r="CS1068" s="110"/>
      <c r="CT1068" s="110"/>
      <c r="CU1068" s="110"/>
      <c r="CV1068" s="110"/>
      <c r="CW1068" s="110"/>
    </row>
    <row r="1069" spans="1:101" x14ac:dyDescent="0.25">
      <c r="A1069" s="110"/>
      <c r="B1069" s="110"/>
      <c r="C1069" s="110"/>
      <c r="D1069" s="110"/>
      <c r="E1069" s="110"/>
      <c r="F1069" s="110"/>
      <c r="G1069" s="110"/>
      <c r="H1069" s="110"/>
      <c r="I1069" s="110"/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  <c r="W1069" s="110"/>
      <c r="X1069" s="110"/>
      <c r="Y1069" s="110"/>
      <c r="Z1069" s="110"/>
      <c r="AA1069" s="110"/>
      <c r="AB1069" s="110"/>
      <c r="AC1069" s="110"/>
      <c r="AD1069" s="110"/>
      <c r="AE1069" s="110"/>
      <c r="AF1069" s="110"/>
      <c r="AG1069" s="110"/>
      <c r="AH1069" s="110"/>
      <c r="AI1069" s="110"/>
      <c r="AJ1069" s="110"/>
      <c r="AK1069" s="110"/>
      <c r="AL1069" s="110"/>
      <c r="AM1069" s="110"/>
      <c r="AN1069" s="110"/>
      <c r="AO1069" s="110"/>
      <c r="AP1069" s="110"/>
      <c r="AQ1069" s="110"/>
      <c r="AR1069" s="110"/>
      <c r="AS1069" s="110"/>
      <c r="AT1069" s="110"/>
      <c r="AU1069" s="110"/>
      <c r="AV1069" s="110"/>
      <c r="AW1069" s="110"/>
      <c r="AX1069" s="110"/>
      <c r="AY1069" s="110"/>
      <c r="AZ1069" s="110"/>
      <c r="BA1069" s="110"/>
      <c r="BB1069" s="110"/>
      <c r="BC1069" s="110"/>
      <c r="BD1069" s="110"/>
      <c r="BE1069" s="110"/>
      <c r="BF1069" s="110"/>
      <c r="BG1069" s="110"/>
      <c r="BH1069" s="110"/>
      <c r="BI1069" s="110"/>
      <c r="BJ1069" s="110"/>
      <c r="BK1069" s="110"/>
      <c r="BL1069" s="110"/>
      <c r="BM1069" s="110"/>
      <c r="BN1069" s="110"/>
      <c r="BO1069" s="110"/>
      <c r="BP1069" s="110"/>
      <c r="BQ1069" s="110"/>
      <c r="BR1069" s="110"/>
      <c r="BS1069" s="110"/>
      <c r="BT1069" s="110"/>
      <c r="BU1069" s="110"/>
      <c r="BV1069" s="110"/>
      <c r="BW1069" s="110"/>
      <c r="BX1069" s="110"/>
      <c r="BY1069" s="110"/>
      <c r="BZ1069" s="110"/>
      <c r="CA1069" s="110"/>
      <c r="CB1069" s="110"/>
      <c r="CC1069" s="110"/>
      <c r="CD1069" s="110"/>
      <c r="CE1069" s="110"/>
      <c r="CF1069" s="110"/>
      <c r="CG1069" s="110"/>
      <c r="CH1069" s="110"/>
      <c r="CI1069" s="110"/>
      <c r="CJ1069" s="110"/>
      <c r="CK1069" s="110"/>
      <c r="CL1069" s="110"/>
      <c r="CM1069" s="110"/>
      <c r="CN1069" s="110"/>
      <c r="CO1069" s="110"/>
      <c r="CP1069" s="110"/>
      <c r="CQ1069" s="110"/>
      <c r="CR1069" s="110"/>
      <c r="CS1069" s="110"/>
      <c r="CT1069" s="110"/>
      <c r="CU1069" s="110"/>
      <c r="CV1069" s="110"/>
      <c r="CW1069" s="110"/>
    </row>
    <row r="1070" spans="1:101" x14ac:dyDescent="0.25">
      <c r="A1070" s="110"/>
      <c r="B1070" s="110"/>
      <c r="C1070" s="110"/>
      <c r="D1070" s="110"/>
      <c r="E1070" s="110"/>
      <c r="F1070" s="110"/>
      <c r="G1070" s="110"/>
      <c r="H1070" s="110"/>
      <c r="I1070" s="110"/>
      <c r="J1070" s="110"/>
      <c r="K1070" s="110"/>
      <c r="L1070" s="110"/>
      <c r="M1070" s="110"/>
      <c r="N1070" s="110"/>
      <c r="O1070" s="110"/>
      <c r="P1070" s="110"/>
      <c r="Q1070" s="110"/>
      <c r="R1070" s="110"/>
      <c r="S1070" s="110"/>
      <c r="T1070" s="110"/>
      <c r="U1070" s="110"/>
      <c r="V1070" s="110"/>
      <c r="W1070" s="110"/>
      <c r="X1070" s="110"/>
      <c r="Y1070" s="110"/>
      <c r="Z1070" s="110"/>
      <c r="AA1070" s="110"/>
      <c r="AB1070" s="110"/>
      <c r="AC1070" s="110"/>
      <c r="AD1070" s="110"/>
      <c r="AE1070" s="110"/>
      <c r="AF1070" s="110"/>
      <c r="AG1070" s="110"/>
      <c r="AH1070" s="110"/>
      <c r="AI1070" s="110"/>
      <c r="AJ1070" s="110"/>
      <c r="AK1070" s="110"/>
      <c r="AL1070" s="110"/>
      <c r="AM1070" s="110"/>
      <c r="AN1070" s="110"/>
      <c r="AO1070" s="110"/>
      <c r="AP1070" s="110"/>
      <c r="AQ1070" s="110"/>
      <c r="AR1070" s="110"/>
      <c r="AS1070" s="110"/>
      <c r="AT1070" s="110"/>
      <c r="AU1070" s="110"/>
      <c r="AV1070" s="110"/>
      <c r="AW1070" s="110"/>
      <c r="AX1070" s="110"/>
      <c r="AY1070" s="110"/>
      <c r="AZ1070" s="110"/>
      <c r="BA1070" s="110"/>
      <c r="BB1070" s="110"/>
      <c r="BC1070" s="110"/>
      <c r="BD1070" s="110"/>
      <c r="BE1070" s="110"/>
      <c r="BF1070" s="110"/>
      <c r="BG1070" s="110"/>
      <c r="BH1070" s="110"/>
      <c r="BI1070" s="110"/>
      <c r="BJ1070" s="110"/>
      <c r="BK1070" s="110"/>
      <c r="BL1070" s="110"/>
      <c r="BM1070" s="110"/>
      <c r="BN1070" s="110"/>
      <c r="BO1070" s="110"/>
      <c r="BP1070" s="110"/>
      <c r="BQ1070" s="110"/>
      <c r="BR1070" s="110"/>
      <c r="BS1070" s="110"/>
      <c r="BT1070" s="110"/>
      <c r="BU1070" s="110"/>
      <c r="BV1070" s="110"/>
      <c r="BW1070" s="110"/>
      <c r="BX1070" s="110"/>
      <c r="BY1070" s="110"/>
      <c r="BZ1070" s="110"/>
      <c r="CA1070" s="110"/>
      <c r="CB1070" s="110"/>
      <c r="CC1070" s="110"/>
      <c r="CD1070" s="110"/>
      <c r="CE1070" s="110"/>
      <c r="CF1070" s="110"/>
      <c r="CG1070" s="110"/>
      <c r="CH1070" s="110"/>
      <c r="CI1070" s="110"/>
      <c r="CJ1070" s="110"/>
      <c r="CK1070" s="110"/>
      <c r="CL1070" s="110"/>
      <c r="CM1070" s="110"/>
      <c r="CN1070" s="110"/>
      <c r="CO1070" s="110"/>
      <c r="CP1070" s="110"/>
      <c r="CQ1070" s="110"/>
      <c r="CR1070" s="110"/>
      <c r="CS1070" s="110"/>
      <c r="CT1070" s="110"/>
      <c r="CU1070" s="110"/>
      <c r="CV1070" s="110"/>
      <c r="CW1070" s="110"/>
    </row>
    <row r="1071" spans="1:101" x14ac:dyDescent="0.25">
      <c r="A1071" s="110"/>
      <c r="B1071" s="110"/>
      <c r="C1071" s="110"/>
      <c r="D1071" s="110"/>
      <c r="E1071" s="110"/>
      <c r="F1071" s="110"/>
      <c r="G1071" s="110"/>
      <c r="H1071" s="110"/>
      <c r="I1071" s="110"/>
      <c r="J1071" s="110"/>
      <c r="K1071" s="110"/>
      <c r="L1071" s="110"/>
      <c r="M1071" s="110"/>
      <c r="N1071" s="110"/>
      <c r="O1071" s="110"/>
      <c r="P1071" s="110"/>
      <c r="Q1071" s="110"/>
      <c r="R1071" s="110"/>
      <c r="S1071" s="110"/>
      <c r="T1071" s="110"/>
      <c r="U1071" s="110"/>
      <c r="V1071" s="110"/>
      <c r="W1071" s="110"/>
      <c r="X1071" s="110"/>
      <c r="Y1071" s="110"/>
      <c r="Z1071" s="110"/>
      <c r="AA1071" s="110"/>
      <c r="AB1071" s="110"/>
      <c r="AC1071" s="110"/>
      <c r="AD1071" s="110"/>
      <c r="AE1071" s="110"/>
      <c r="AF1071" s="110"/>
      <c r="AG1071" s="110"/>
      <c r="AH1071" s="110"/>
      <c r="AI1071" s="110"/>
      <c r="AJ1071" s="110"/>
      <c r="AK1071" s="110"/>
      <c r="AL1071" s="110"/>
      <c r="AM1071" s="110"/>
      <c r="AN1071" s="110"/>
      <c r="AO1071" s="110"/>
      <c r="AP1071" s="110"/>
      <c r="AQ1071" s="110"/>
      <c r="AR1071" s="110"/>
      <c r="AS1071" s="110"/>
      <c r="AT1071" s="110"/>
      <c r="AU1071" s="110"/>
      <c r="AV1071" s="110"/>
      <c r="AW1071" s="110"/>
      <c r="AX1071" s="110"/>
      <c r="AY1071" s="110"/>
      <c r="AZ1071" s="110"/>
      <c r="BA1071" s="110"/>
      <c r="BB1071" s="110"/>
      <c r="BC1071" s="110"/>
      <c r="BD1071" s="110"/>
      <c r="BE1071" s="110"/>
      <c r="BF1071" s="110"/>
      <c r="BG1071" s="110"/>
      <c r="BH1071" s="110"/>
      <c r="BI1071" s="110"/>
      <c r="BJ1071" s="110"/>
      <c r="BK1071" s="110"/>
      <c r="BL1071" s="110"/>
      <c r="BM1071" s="110"/>
      <c r="BN1071" s="110"/>
      <c r="BO1071" s="110"/>
      <c r="BP1071" s="110"/>
      <c r="BQ1071" s="110"/>
      <c r="BR1071" s="110"/>
      <c r="BS1071" s="110"/>
      <c r="BT1071" s="110"/>
      <c r="BU1071" s="110"/>
      <c r="BV1071" s="110"/>
      <c r="BW1071" s="110"/>
      <c r="BX1071" s="110"/>
      <c r="BY1071" s="110"/>
      <c r="BZ1071" s="110"/>
      <c r="CA1071" s="110"/>
      <c r="CB1071" s="110"/>
      <c r="CC1071" s="110"/>
      <c r="CD1071" s="110"/>
      <c r="CE1071" s="110"/>
      <c r="CF1071" s="110"/>
      <c r="CG1071" s="110"/>
      <c r="CH1071" s="110"/>
      <c r="CI1071" s="110"/>
      <c r="CJ1071" s="110"/>
      <c r="CK1071" s="110"/>
      <c r="CL1071" s="110"/>
      <c r="CM1071" s="110"/>
      <c r="CN1071" s="110"/>
      <c r="CO1071" s="110"/>
      <c r="CP1071" s="110"/>
      <c r="CQ1071" s="110"/>
      <c r="CR1071" s="110"/>
      <c r="CS1071" s="110"/>
      <c r="CT1071" s="110"/>
      <c r="CU1071" s="110"/>
      <c r="CV1071" s="110"/>
      <c r="CW1071" s="110"/>
    </row>
    <row r="1072" spans="1:101" x14ac:dyDescent="0.25">
      <c r="A1072" s="110"/>
      <c r="B1072" s="110"/>
      <c r="C1072" s="110"/>
      <c r="D1072" s="110"/>
      <c r="E1072" s="110"/>
      <c r="F1072" s="110"/>
      <c r="G1072" s="110"/>
      <c r="H1072" s="110"/>
      <c r="I1072" s="110"/>
      <c r="J1072" s="110"/>
      <c r="K1072" s="110"/>
      <c r="L1072" s="110"/>
      <c r="M1072" s="110"/>
      <c r="N1072" s="110"/>
      <c r="O1072" s="110"/>
      <c r="P1072" s="110"/>
      <c r="Q1072" s="110"/>
      <c r="R1072" s="110"/>
      <c r="S1072" s="110"/>
      <c r="T1072" s="110"/>
      <c r="U1072" s="110"/>
      <c r="V1072" s="110"/>
      <c r="W1072" s="110"/>
      <c r="X1072" s="110"/>
      <c r="Y1072" s="110"/>
      <c r="Z1072" s="110"/>
      <c r="AA1072" s="110"/>
      <c r="AB1072" s="110"/>
      <c r="AC1072" s="110"/>
      <c r="AD1072" s="110"/>
      <c r="AE1072" s="110"/>
      <c r="AF1072" s="110"/>
      <c r="AG1072" s="110"/>
      <c r="AH1072" s="110"/>
      <c r="AI1072" s="110"/>
      <c r="AJ1072" s="110"/>
      <c r="AK1072" s="110"/>
      <c r="AL1072" s="110"/>
      <c r="AM1072" s="110"/>
      <c r="AN1072" s="110"/>
      <c r="AO1072" s="110"/>
      <c r="AP1072" s="110"/>
      <c r="AQ1072" s="110"/>
      <c r="AR1072" s="110"/>
      <c r="AS1072" s="110"/>
      <c r="AT1072" s="110"/>
      <c r="AU1072" s="110"/>
      <c r="AV1072" s="110"/>
      <c r="AW1072" s="110"/>
      <c r="AX1072" s="110"/>
      <c r="AY1072" s="110"/>
      <c r="AZ1072" s="110"/>
      <c r="BA1072" s="110"/>
      <c r="BB1072" s="110"/>
      <c r="BC1072" s="110"/>
      <c r="BD1072" s="110"/>
      <c r="BE1072" s="110"/>
      <c r="BF1072" s="110"/>
      <c r="BG1072" s="110"/>
      <c r="BH1072" s="110"/>
      <c r="BI1072" s="110"/>
      <c r="BJ1072" s="110"/>
      <c r="BK1072" s="110"/>
      <c r="BL1072" s="110"/>
      <c r="BM1072" s="110"/>
      <c r="BN1072" s="110"/>
      <c r="BO1072" s="110"/>
      <c r="BP1072" s="110"/>
      <c r="BQ1072" s="110"/>
      <c r="BR1072" s="110"/>
      <c r="BS1072" s="110"/>
      <c r="BT1072" s="110"/>
      <c r="BU1072" s="110"/>
      <c r="BV1072" s="110"/>
      <c r="BW1072" s="110"/>
      <c r="BX1072" s="110"/>
      <c r="BY1072" s="110"/>
      <c r="BZ1072" s="110"/>
      <c r="CA1072" s="110"/>
      <c r="CB1072" s="110"/>
      <c r="CC1072" s="110"/>
      <c r="CD1072" s="110"/>
      <c r="CE1072" s="110"/>
      <c r="CF1072" s="110"/>
      <c r="CG1072" s="110"/>
      <c r="CH1072" s="110"/>
      <c r="CI1072" s="110"/>
      <c r="CJ1072" s="110"/>
      <c r="CK1072" s="110"/>
      <c r="CL1072" s="110"/>
      <c r="CM1072" s="110"/>
      <c r="CN1072" s="110"/>
      <c r="CO1072" s="110"/>
      <c r="CP1072" s="110"/>
      <c r="CQ1072" s="110"/>
      <c r="CR1072" s="110"/>
      <c r="CS1072" s="110"/>
      <c r="CT1072" s="110"/>
      <c r="CU1072" s="110"/>
      <c r="CV1072" s="110"/>
      <c r="CW1072" s="110"/>
    </row>
    <row r="1073" spans="1:101" x14ac:dyDescent="0.25">
      <c r="A1073" s="110"/>
      <c r="B1073" s="110"/>
      <c r="C1073" s="110"/>
      <c r="D1073" s="110"/>
      <c r="E1073" s="110"/>
      <c r="F1073" s="110"/>
      <c r="G1073" s="110"/>
      <c r="H1073" s="110"/>
      <c r="I1073" s="110"/>
      <c r="J1073" s="110"/>
      <c r="K1073" s="110"/>
      <c r="L1073" s="110"/>
      <c r="M1073" s="110"/>
      <c r="N1073" s="110"/>
      <c r="O1073" s="110"/>
      <c r="P1073" s="110"/>
      <c r="Q1073" s="110"/>
      <c r="R1073" s="110"/>
      <c r="S1073" s="110"/>
      <c r="T1073" s="110"/>
      <c r="U1073" s="110"/>
      <c r="V1073" s="110"/>
      <c r="W1073" s="110"/>
      <c r="X1073" s="110"/>
      <c r="Y1073" s="110"/>
      <c r="Z1073" s="110"/>
      <c r="AA1073" s="110"/>
      <c r="AB1073" s="110"/>
      <c r="AC1073" s="110"/>
      <c r="AD1073" s="110"/>
      <c r="AE1073" s="110"/>
      <c r="AF1073" s="110"/>
      <c r="AG1073" s="110"/>
      <c r="AH1073" s="110"/>
      <c r="AI1073" s="110"/>
      <c r="AJ1073" s="110"/>
      <c r="AK1073" s="110"/>
      <c r="AL1073" s="110"/>
      <c r="AM1073" s="110"/>
      <c r="AN1073" s="110"/>
      <c r="AO1073" s="110"/>
      <c r="AP1073" s="110"/>
      <c r="AQ1073" s="110"/>
      <c r="AR1073" s="110"/>
      <c r="AS1073" s="110"/>
      <c r="AT1073" s="110"/>
      <c r="AU1073" s="110"/>
      <c r="AV1073" s="110"/>
      <c r="AW1073" s="110"/>
      <c r="AX1073" s="110"/>
      <c r="AY1073" s="110"/>
      <c r="AZ1073" s="110"/>
      <c r="BA1073" s="110"/>
      <c r="BB1073" s="110"/>
      <c r="BC1073" s="110"/>
      <c r="BD1073" s="110"/>
      <c r="BE1073" s="110"/>
      <c r="BF1073" s="110"/>
      <c r="BG1073" s="110"/>
      <c r="BH1073" s="110"/>
      <c r="BI1073" s="110"/>
      <c r="BJ1073" s="110"/>
      <c r="BK1073" s="110"/>
      <c r="BL1073" s="110"/>
      <c r="BM1073" s="110"/>
      <c r="BN1073" s="110"/>
      <c r="BO1073" s="110"/>
      <c r="BP1073" s="110"/>
      <c r="BQ1073" s="110"/>
      <c r="BR1073" s="110"/>
      <c r="BS1073" s="110"/>
      <c r="BT1073" s="110"/>
      <c r="BU1073" s="110"/>
      <c r="BV1073" s="110"/>
      <c r="BW1073" s="110"/>
      <c r="BX1073" s="110"/>
      <c r="BY1073" s="110"/>
      <c r="BZ1073" s="110"/>
      <c r="CA1073" s="110"/>
      <c r="CB1073" s="110"/>
      <c r="CC1073" s="110"/>
      <c r="CD1073" s="110"/>
      <c r="CE1073" s="110"/>
      <c r="CF1073" s="110"/>
      <c r="CG1073" s="110"/>
      <c r="CH1073" s="110"/>
      <c r="CI1073" s="110"/>
      <c r="CJ1073" s="110"/>
      <c r="CK1073" s="110"/>
      <c r="CL1073" s="110"/>
      <c r="CM1073" s="110"/>
      <c r="CN1073" s="110"/>
      <c r="CO1073" s="110"/>
      <c r="CP1073" s="110"/>
      <c r="CQ1073" s="110"/>
      <c r="CR1073" s="110"/>
      <c r="CS1073" s="110"/>
      <c r="CT1073" s="110"/>
      <c r="CU1073" s="110"/>
      <c r="CV1073" s="110"/>
      <c r="CW1073" s="110"/>
    </row>
    <row r="1074" spans="1:101" x14ac:dyDescent="0.25">
      <c r="A1074" s="110"/>
      <c r="B1074" s="110"/>
      <c r="C1074" s="110"/>
      <c r="D1074" s="110"/>
      <c r="E1074" s="110"/>
      <c r="F1074" s="110"/>
      <c r="G1074" s="110"/>
      <c r="H1074" s="110"/>
      <c r="I1074" s="110"/>
      <c r="J1074" s="110"/>
      <c r="K1074" s="110"/>
      <c r="L1074" s="110"/>
      <c r="M1074" s="110"/>
      <c r="N1074" s="110"/>
      <c r="O1074" s="110"/>
      <c r="P1074" s="110"/>
      <c r="Q1074" s="110"/>
      <c r="R1074" s="110"/>
      <c r="S1074" s="110"/>
      <c r="T1074" s="110"/>
      <c r="U1074" s="110"/>
      <c r="V1074" s="110"/>
      <c r="W1074" s="110"/>
      <c r="X1074" s="110"/>
      <c r="Y1074" s="110"/>
      <c r="Z1074" s="110"/>
      <c r="AA1074" s="110"/>
      <c r="AB1074" s="110"/>
      <c r="AC1074" s="110"/>
      <c r="AD1074" s="110"/>
      <c r="AE1074" s="110"/>
      <c r="AF1074" s="110"/>
      <c r="AG1074" s="110"/>
      <c r="AH1074" s="110"/>
      <c r="AI1074" s="110"/>
      <c r="AJ1074" s="110"/>
      <c r="AK1074" s="110"/>
      <c r="AL1074" s="110"/>
      <c r="AM1074" s="110"/>
      <c r="AN1074" s="110"/>
      <c r="AO1074" s="110"/>
      <c r="AP1074" s="110"/>
      <c r="AQ1074" s="110"/>
      <c r="AR1074" s="110"/>
      <c r="AS1074" s="110"/>
      <c r="AT1074" s="110"/>
      <c r="AU1074" s="110"/>
      <c r="AV1074" s="110"/>
      <c r="AW1074" s="110"/>
      <c r="AX1074" s="110"/>
      <c r="AY1074" s="110"/>
      <c r="AZ1074" s="110"/>
      <c r="BA1074" s="110"/>
      <c r="BB1074" s="110"/>
      <c r="BC1074" s="110"/>
      <c r="BD1074" s="110"/>
      <c r="BE1074" s="110"/>
      <c r="BF1074" s="110"/>
      <c r="BG1074" s="110"/>
      <c r="BH1074" s="110"/>
      <c r="BI1074" s="110"/>
      <c r="BJ1074" s="110"/>
      <c r="BK1074" s="110"/>
      <c r="BL1074" s="110"/>
      <c r="BM1074" s="110"/>
      <c r="BN1074" s="110"/>
      <c r="BO1074" s="110"/>
      <c r="BP1074" s="110"/>
      <c r="BQ1074" s="110"/>
      <c r="BR1074" s="110"/>
      <c r="BS1074" s="110"/>
      <c r="BT1074" s="110"/>
      <c r="BU1074" s="110"/>
      <c r="BV1074" s="110"/>
      <c r="BW1074" s="110"/>
      <c r="BX1074" s="110"/>
      <c r="BY1074" s="110"/>
      <c r="BZ1074" s="110"/>
      <c r="CA1074" s="110"/>
      <c r="CB1074" s="110"/>
      <c r="CC1074" s="110"/>
      <c r="CD1074" s="110"/>
      <c r="CE1074" s="110"/>
      <c r="CF1074" s="110"/>
      <c r="CG1074" s="110"/>
      <c r="CH1074" s="110"/>
      <c r="CI1074" s="110"/>
      <c r="CJ1074" s="110"/>
      <c r="CK1074" s="110"/>
      <c r="CL1074" s="110"/>
      <c r="CM1074" s="110"/>
      <c r="CN1074" s="110"/>
      <c r="CO1074" s="110"/>
      <c r="CP1074" s="110"/>
      <c r="CQ1074" s="110"/>
      <c r="CR1074" s="110"/>
      <c r="CS1074" s="110"/>
      <c r="CT1074" s="110"/>
      <c r="CU1074" s="110"/>
      <c r="CV1074" s="110"/>
      <c r="CW1074" s="110"/>
    </row>
    <row r="1075" spans="1:101" x14ac:dyDescent="0.25">
      <c r="A1075" s="110"/>
      <c r="B1075" s="110"/>
      <c r="C1075" s="110"/>
      <c r="D1075" s="110"/>
      <c r="E1075" s="110"/>
      <c r="F1075" s="110"/>
      <c r="G1075" s="110"/>
      <c r="H1075" s="110"/>
      <c r="I1075" s="110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  <c r="V1075" s="110"/>
      <c r="W1075" s="110"/>
      <c r="X1075" s="110"/>
      <c r="Y1075" s="110"/>
      <c r="Z1075" s="110"/>
      <c r="AA1075" s="110"/>
      <c r="AB1075" s="110"/>
      <c r="AC1075" s="110"/>
      <c r="AD1075" s="110"/>
      <c r="AE1075" s="110"/>
      <c r="AF1075" s="110"/>
      <c r="AG1075" s="110"/>
      <c r="AH1075" s="110"/>
      <c r="AI1075" s="110"/>
      <c r="AJ1075" s="110"/>
      <c r="AK1075" s="110"/>
      <c r="AL1075" s="110"/>
      <c r="AM1075" s="110"/>
      <c r="AN1075" s="110"/>
      <c r="AO1075" s="110"/>
      <c r="AP1075" s="110"/>
      <c r="AQ1075" s="110"/>
      <c r="AR1075" s="110"/>
      <c r="AS1075" s="110"/>
      <c r="AT1075" s="110"/>
      <c r="AU1075" s="110"/>
      <c r="AV1075" s="110"/>
      <c r="AW1075" s="110"/>
      <c r="AX1075" s="110"/>
      <c r="AY1075" s="110"/>
      <c r="AZ1075" s="110"/>
      <c r="BA1075" s="110"/>
      <c r="BB1075" s="110"/>
      <c r="BC1075" s="110"/>
      <c r="BD1075" s="110"/>
      <c r="BE1075" s="110"/>
      <c r="BF1075" s="110"/>
      <c r="BG1075" s="110"/>
      <c r="BH1075" s="110"/>
      <c r="BI1075" s="110"/>
      <c r="BJ1075" s="110"/>
      <c r="BK1075" s="110"/>
      <c r="BL1075" s="110"/>
      <c r="BM1075" s="110"/>
      <c r="BN1075" s="110"/>
      <c r="BO1075" s="110"/>
      <c r="BP1075" s="110"/>
      <c r="BQ1075" s="110"/>
      <c r="BR1075" s="110"/>
      <c r="BS1075" s="110"/>
      <c r="BT1075" s="110"/>
      <c r="BU1075" s="110"/>
      <c r="BV1075" s="110"/>
      <c r="BW1075" s="110"/>
      <c r="BX1075" s="110"/>
      <c r="BY1075" s="110"/>
      <c r="BZ1075" s="110"/>
      <c r="CA1075" s="110"/>
      <c r="CB1075" s="110"/>
      <c r="CC1075" s="110"/>
      <c r="CD1075" s="110"/>
      <c r="CE1075" s="110"/>
      <c r="CF1075" s="110"/>
      <c r="CG1075" s="110"/>
      <c r="CH1075" s="110"/>
      <c r="CI1075" s="110"/>
      <c r="CJ1075" s="110"/>
      <c r="CK1075" s="110"/>
      <c r="CL1075" s="110"/>
      <c r="CM1075" s="110"/>
      <c r="CN1075" s="110"/>
      <c r="CO1075" s="110"/>
      <c r="CP1075" s="110"/>
      <c r="CQ1075" s="110"/>
      <c r="CR1075" s="110"/>
      <c r="CS1075" s="110"/>
      <c r="CT1075" s="110"/>
      <c r="CU1075" s="110"/>
      <c r="CV1075" s="110"/>
      <c r="CW1075" s="110"/>
    </row>
    <row r="1076" spans="1:101" x14ac:dyDescent="0.25">
      <c r="A1076" s="110"/>
      <c r="B1076" s="110"/>
      <c r="C1076" s="110"/>
      <c r="D1076" s="110"/>
      <c r="E1076" s="110"/>
      <c r="F1076" s="110"/>
      <c r="G1076" s="110"/>
      <c r="H1076" s="110"/>
      <c r="I1076" s="110"/>
      <c r="J1076" s="110"/>
      <c r="K1076" s="110"/>
      <c r="L1076" s="110"/>
      <c r="M1076" s="110"/>
      <c r="N1076" s="110"/>
      <c r="O1076" s="110"/>
      <c r="P1076" s="110"/>
      <c r="Q1076" s="110"/>
      <c r="R1076" s="110"/>
      <c r="S1076" s="110"/>
      <c r="T1076" s="110"/>
      <c r="U1076" s="110"/>
      <c r="V1076" s="110"/>
      <c r="W1076" s="110"/>
      <c r="X1076" s="110"/>
      <c r="Y1076" s="110"/>
      <c r="Z1076" s="110"/>
      <c r="AA1076" s="110"/>
      <c r="AB1076" s="110"/>
      <c r="AC1076" s="110"/>
      <c r="AD1076" s="110"/>
      <c r="AE1076" s="110"/>
      <c r="AF1076" s="110"/>
      <c r="AG1076" s="110"/>
      <c r="AH1076" s="110"/>
      <c r="AI1076" s="110"/>
      <c r="AJ1076" s="110"/>
      <c r="AK1076" s="110"/>
      <c r="AL1076" s="110"/>
      <c r="AM1076" s="110"/>
      <c r="AN1076" s="110"/>
      <c r="AO1076" s="110"/>
      <c r="AP1076" s="110"/>
      <c r="AQ1076" s="110"/>
      <c r="AR1076" s="110"/>
      <c r="AS1076" s="110"/>
      <c r="AT1076" s="110"/>
      <c r="AU1076" s="110"/>
      <c r="AV1076" s="110"/>
      <c r="AW1076" s="110"/>
      <c r="AX1076" s="110"/>
      <c r="AY1076" s="110"/>
      <c r="AZ1076" s="110"/>
      <c r="BA1076" s="110"/>
      <c r="BB1076" s="110"/>
      <c r="BC1076" s="110"/>
      <c r="BD1076" s="110"/>
      <c r="BE1076" s="110"/>
      <c r="BF1076" s="110"/>
      <c r="BG1076" s="110"/>
      <c r="BH1076" s="110"/>
      <c r="BI1076" s="110"/>
      <c r="BJ1076" s="110"/>
      <c r="BK1076" s="110"/>
      <c r="BL1076" s="110"/>
      <c r="BM1076" s="110"/>
      <c r="BN1076" s="110"/>
      <c r="BO1076" s="110"/>
      <c r="BP1076" s="110"/>
      <c r="BQ1076" s="110"/>
      <c r="BR1076" s="110"/>
      <c r="BS1076" s="110"/>
      <c r="BT1076" s="110"/>
      <c r="BU1076" s="110"/>
      <c r="BV1076" s="110"/>
      <c r="BW1076" s="110"/>
      <c r="BX1076" s="110"/>
      <c r="BY1076" s="110"/>
      <c r="BZ1076" s="110"/>
      <c r="CA1076" s="110"/>
      <c r="CB1076" s="110"/>
      <c r="CC1076" s="110"/>
      <c r="CD1076" s="110"/>
      <c r="CE1076" s="110"/>
      <c r="CF1076" s="110"/>
      <c r="CG1076" s="110"/>
      <c r="CH1076" s="110"/>
      <c r="CI1076" s="110"/>
      <c r="CJ1076" s="110"/>
      <c r="CK1076" s="110"/>
      <c r="CL1076" s="110"/>
      <c r="CM1076" s="110"/>
      <c r="CN1076" s="110"/>
      <c r="CO1076" s="110"/>
      <c r="CP1076" s="110"/>
      <c r="CQ1076" s="110"/>
      <c r="CR1076" s="110"/>
      <c r="CS1076" s="110"/>
      <c r="CT1076" s="110"/>
      <c r="CU1076" s="110"/>
      <c r="CV1076" s="110"/>
      <c r="CW1076" s="110"/>
    </row>
    <row r="1077" spans="1:101" x14ac:dyDescent="0.25">
      <c r="A1077" s="110"/>
      <c r="B1077" s="110"/>
      <c r="C1077" s="110"/>
      <c r="D1077" s="110"/>
      <c r="E1077" s="110"/>
      <c r="F1077" s="110"/>
      <c r="G1077" s="110"/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  <c r="W1077" s="110"/>
      <c r="X1077" s="110"/>
      <c r="Y1077" s="110"/>
      <c r="Z1077" s="110"/>
      <c r="AA1077" s="110"/>
      <c r="AB1077" s="110"/>
      <c r="AC1077" s="110"/>
      <c r="AD1077" s="110"/>
      <c r="AE1077" s="110"/>
      <c r="AF1077" s="110"/>
      <c r="AG1077" s="110"/>
      <c r="AH1077" s="110"/>
      <c r="AI1077" s="110"/>
      <c r="AJ1077" s="110"/>
      <c r="AK1077" s="110"/>
      <c r="AL1077" s="110"/>
      <c r="AM1077" s="110"/>
      <c r="AN1077" s="110"/>
      <c r="AO1077" s="110"/>
      <c r="AP1077" s="110"/>
      <c r="AQ1077" s="110"/>
      <c r="AR1077" s="110"/>
      <c r="AS1077" s="110"/>
      <c r="AT1077" s="110"/>
      <c r="AU1077" s="110"/>
      <c r="AV1077" s="110"/>
      <c r="AW1077" s="110"/>
      <c r="AX1077" s="110"/>
      <c r="AY1077" s="110"/>
      <c r="AZ1077" s="110"/>
      <c r="BA1077" s="110"/>
      <c r="BB1077" s="110"/>
      <c r="BC1077" s="110"/>
      <c r="BD1077" s="110"/>
      <c r="BE1077" s="110"/>
      <c r="BF1077" s="110"/>
      <c r="BG1077" s="110"/>
      <c r="BH1077" s="110"/>
      <c r="BI1077" s="110"/>
      <c r="BJ1077" s="110"/>
      <c r="BK1077" s="110"/>
      <c r="BL1077" s="110"/>
      <c r="BM1077" s="110"/>
      <c r="BN1077" s="110"/>
      <c r="BO1077" s="110"/>
      <c r="BP1077" s="110"/>
      <c r="BQ1077" s="110"/>
      <c r="BR1077" s="110"/>
      <c r="BS1077" s="110"/>
      <c r="BT1077" s="110"/>
      <c r="BU1077" s="110"/>
      <c r="BV1077" s="110"/>
      <c r="BW1077" s="110"/>
      <c r="BX1077" s="110"/>
      <c r="BY1077" s="110"/>
      <c r="BZ1077" s="110"/>
      <c r="CA1077" s="110"/>
      <c r="CB1077" s="110"/>
      <c r="CC1077" s="110"/>
      <c r="CD1077" s="110"/>
      <c r="CE1077" s="110"/>
      <c r="CF1077" s="110"/>
      <c r="CG1077" s="110"/>
      <c r="CH1077" s="110"/>
      <c r="CI1077" s="110"/>
      <c r="CJ1077" s="110"/>
      <c r="CK1077" s="110"/>
      <c r="CL1077" s="110"/>
      <c r="CM1077" s="110"/>
      <c r="CN1077" s="110"/>
      <c r="CO1077" s="110"/>
      <c r="CP1077" s="110"/>
      <c r="CQ1077" s="110"/>
      <c r="CR1077" s="110"/>
      <c r="CS1077" s="110"/>
      <c r="CT1077" s="110"/>
      <c r="CU1077" s="110"/>
      <c r="CV1077" s="110"/>
      <c r="CW1077" s="110"/>
    </row>
    <row r="1078" spans="1:101" x14ac:dyDescent="0.25">
      <c r="A1078" s="110"/>
      <c r="B1078" s="110"/>
      <c r="C1078" s="110"/>
      <c r="D1078" s="110"/>
      <c r="E1078" s="110"/>
      <c r="F1078" s="110"/>
      <c r="G1078" s="110"/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  <c r="W1078" s="110"/>
      <c r="X1078" s="110"/>
      <c r="Y1078" s="110"/>
      <c r="Z1078" s="110"/>
      <c r="AA1078" s="110"/>
      <c r="AB1078" s="110"/>
      <c r="AC1078" s="110"/>
      <c r="AD1078" s="110"/>
      <c r="AE1078" s="110"/>
      <c r="AF1078" s="110"/>
      <c r="AG1078" s="110"/>
      <c r="AH1078" s="110"/>
      <c r="AI1078" s="110"/>
      <c r="AJ1078" s="110"/>
      <c r="AK1078" s="110"/>
      <c r="AL1078" s="110"/>
      <c r="AM1078" s="110"/>
      <c r="AN1078" s="110"/>
      <c r="AO1078" s="110"/>
      <c r="AP1078" s="110"/>
      <c r="AQ1078" s="110"/>
      <c r="AR1078" s="110"/>
      <c r="AS1078" s="110"/>
      <c r="AT1078" s="110"/>
      <c r="AU1078" s="110"/>
      <c r="AV1078" s="110"/>
      <c r="AW1078" s="110"/>
      <c r="AX1078" s="110"/>
      <c r="AY1078" s="110"/>
      <c r="AZ1078" s="110"/>
      <c r="BA1078" s="110"/>
      <c r="BB1078" s="110"/>
      <c r="BC1078" s="110"/>
      <c r="BD1078" s="110"/>
      <c r="BE1078" s="110"/>
      <c r="BF1078" s="110"/>
      <c r="BG1078" s="110"/>
      <c r="BH1078" s="110"/>
      <c r="BI1078" s="110"/>
      <c r="BJ1078" s="110"/>
      <c r="BK1078" s="110"/>
      <c r="BL1078" s="110"/>
      <c r="BM1078" s="110"/>
      <c r="BN1078" s="110"/>
      <c r="BO1078" s="110"/>
      <c r="BP1078" s="110"/>
      <c r="BQ1078" s="110"/>
      <c r="BR1078" s="110"/>
      <c r="BS1078" s="110"/>
      <c r="BT1078" s="110"/>
      <c r="BU1078" s="110"/>
      <c r="BV1078" s="110"/>
      <c r="BW1078" s="110"/>
      <c r="BX1078" s="110"/>
      <c r="BY1078" s="110"/>
      <c r="BZ1078" s="110"/>
      <c r="CA1078" s="110"/>
      <c r="CB1078" s="110"/>
      <c r="CC1078" s="110"/>
      <c r="CD1078" s="110"/>
      <c r="CE1078" s="110"/>
      <c r="CF1078" s="110"/>
      <c r="CG1078" s="110"/>
      <c r="CH1078" s="110"/>
      <c r="CI1078" s="110"/>
      <c r="CJ1078" s="110"/>
      <c r="CK1078" s="110"/>
      <c r="CL1078" s="110"/>
      <c r="CM1078" s="110"/>
      <c r="CN1078" s="110"/>
      <c r="CO1078" s="110"/>
      <c r="CP1078" s="110"/>
      <c r="CQ1078" s="110"/>
      <c r="CR1078" s="110"/>
      <c r="CS1078" s="110"/>
      <c r="CT1078" s="110"/>
      <c r="CU1078" s="110"/>
      <c r="CV1078" s="110"/>
      <c r="CW1078" s="110"/>
    </row>
    <row r="1079" spans="1:101" x14ac:dyDescent="0.25">
      <c r="A1079" s="110"/>
      <c r="B1079" s="110"/>
      <c r="C1079" s="110"/>
      <c r="D1079" s="110"/>
      <c r="E1079" s="110"/>
      <c r="F1079" s="110"/>
      <c r="G1079" s="110"/>
      <c r="H1079" s="110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  <c r="W1079" s="110"/>
      <c r="X1079" s="110"/>
      <c r="Y1079" s="110"/>
      <c r="Z1079" s="110"/>
      <c r="AA1079" s="110"/>
      <c r="AB1079" s="110"/>
      <c r="AC1079" s="110"/>
      <c r="AD1079" s="110"/>
      <c r="AE1079" s="110"/>
      <c r="AF1079" s="110"/>
      <c r="AG1079" s="110"/>
      <c r="AH1079" s="110"/>
      <c r="AI1079" s="110"/>
      <c r="AJ1079" s="110"/>
      <c r="AK1079" s="110"/>
      <c r="AL1079" s="110"/>
      <c r="AM1079" s="110"/>
      <c r="AN1079" s="110"/>
      <c r="AO1079" s="110"/>
      <c r="AP1079" s="110"/>
      <c r="AQ1079" s="110"/>
      <c r="AR1079" s="110"/>
      <c r="AS1079" s="110"/>
      <c r="AT1079" s="110"/>
      <c r="AU1079" s="110"/>
      <c r="AV1079" s="110"/>
      <c r="AW1079" s="110"/>
      <c r="AX1079" s="110"/>
      <c r="AY1079" s="110"/>
      <c r="AZ1079" s="110"/>
      <c r="BA1079" s="110"/>
      <c r="BB1079" s="110"/>
      <c r="BC1079" s="110"/>
      <c r="BD1079" s="110"/>
      <c r="BE1079" s="110"/>
      <c r="BF1079" s="110"/>
      <c r="BG1079" s="110"/>
      <c r="BH1079" s="110"/>
      <c r="BI1079" s="110"/>
      <c r="BJ1079" s="110"/>
      <c r="BK1079" s="110"/>
      <c r="BL1079" s="110"/>
      <c r="BM1079" s="110"/>
      <c r="BN1079" s="110"/>
      <c r="BO1079" s="110"/>
      <c r="BP1079" s="110"/>
      <c r="BQ1079" s="110"/>
      <c r="BR1079" s="110"/>
      <c r="BS1079" s="110"/>
      <c r="BT1079" s="110"/>
      <c r="BU1079" s="110"/>
      <c r="BV1079" s="110"/>
      <c r="BW1079" s="110"/>
      <c r="BX1079" s="110"/>
      <c r="BY1079" s="110"/>
      <c r="BZ1079" s="110"/>
      <c r="CA1079" s="110"/>
      <c r="CB1079" s="110"/>
      <c r="CC1079" s="110"/>
      <c r="CD1079" s="110"/>
      <c r="CE1079" s="110"/>
      <c r="CF1079" s="110"/>
      <c r="CG1079" s="110"/>
      <c r="CH1079" s="110"/>
      <c r="CI1079" s="110"/>
      <c r="CJ1079" s="110"/>
      <c r="CK1079" s="110"/>
      <c r="CL1079" s="110"/>
      <c r="CM1079" s="110"/>
      <c r="CN1079" s="110"/>
      <c r="CO1079" s="110"/>
      <c r="CP1079" s="110"/>
      <c r="CQ1079" s="110"/>
      <c r="CR1079" s="110"/>
      <c r="CS1079" s="110"/>
      <c r="CT1079" s="110"/>
      <c r="CU1079" s="110"/>
      <c r="CV1079" s="110"/>
      <c r="CW1079" s="110"/>
    </row>
    <row r="1080" spans="1:101" x14ac:dyDescent="0.25">
      <c r="A1080" s="110"/>
      <c r="B1080" s="110"/>
      <c r="C1080" s="110"/>
      <c r="D1080" s="110"/>
      <c r="E1080" s="110"/>
      <c r="F1080" s="110"/>
      <c r="G1080" s="110"/>
      <c r="H1080" s="110"/>
      <c r="I1080" s="110"/>
      <c r="J1080" s="110"/>
      <c r="K1080" s="110"/>
      <c r="L1080" s="110"/>
      <c r="M1080" s="110"/>
      <c r="N1080" s="110"/>
      <c r="O1080" s="110"/>
      <c r="P1080" s="110"/>
      <c r="Q1080" s="110"/>
      <c r="R1080" s="110"/>
      <c r="S1080" s="110"/>
      <c r="T1080" s="110"/>
      <c r="U1080" s="110"/>
      <c r="V1080" s="110"/>
      <c r="W1080" s="110"/>
      <c r="X1080" s="110"/>
      <c r="Y1080" s="110"/>
      <c r="Z1080" s="110"/>
      <c r="AA1080" s="110"/>
      <c r="AB1080" s="110"/>
      <c r="AC1080" s="110"/>
      <c r="AD1080" s="110"/>
      <c r="AE1080" s="110"/>
      <c r="AF1080" s="110"/>
      <c r="AG1080" s="110"/>
      <c r="AH1080" s="110"/>
      <c r="AI1080" s="110"/>
      <c r="AJ1080" s="110"/>
      <c r="AK1080" s="110"/>
      <c r="AL1080" s="110"/>
      <c r="AM1080" s="110"/>
      <c r="AN1080" s="110"/>
      <c r="AO1080" s="110"/>
      <c r="AP1080" s="110"/>
      <c r="AQ1080" s="110"/>
      <c r="AR1080" s="110"/>
      <c r="AS1080" s="110"/>
      <c r="AT1080" s="110"/>
      <c r="AU1080" s="110"/>
      <c r="AV1080" s="110"/>
      <c r="AW1080" s="110"/>
      <c r="AX1080" s="110"/>
      <c r="AY1080" s="110"/>
      <c r="AZ1080" s="110"/>
      <c r="BA1080" s="110"/>
      <c r="BB1080" s="110"/>
      <c r="BC1080" s="110"/>
      <c r="BD1080" s="110"/>
      <c r="BE1080" s="110"/>
      <c r="BF1080" s="110"/>
      <c r="BG1080" s="110"/>
      <c r="BH1080" s="110"/>
      <c r="BI1080" s="110"/>
      <c r="BJ1080" s="110"/>
      <c r="BK1080" s="110"/>
      <c r="BL1080" s="110"/>
      <c r="BM1080" s="110"/>
      <c r="BN1080" s="110"/>
      <c r="BO1080" s="110"/>
      <c r="BP1080" s="110"/>
      <c r="BQ1080" s="110"/>
      <c r="BR1080" s="110"/>
      <c r="BS1080" s="110"/>
      <c r="BT1080" s="110"/>
      <c r="BU1080" s="110"/>
      <c r="BV1080" s="110"/>
      <c r="BW1080" s="110"/>
      <c r="BX1080" s="110"/>
      <c r="BY1080" s="110"/>
      <c r="BZ1080" s="110"/>
      <c r="CA1080" s="110"/>
      <c r="CB1080" s="110"/>
      <c r="CC1080" s="110"/>
      <c r="CD1080" s="110"/>
      <c r="CE1080" s="110"/>
      <c r="CF1080" s="110"/>
      <c r="CG1080" s="110"/>
      <c r="CH1080" s="110"/>
      <c r="CI1080" s="110"/>
      <c r="CJ1080" s="110"/>
      <c r="CK1080" s="110"/>
      <c r="CL1080" s="110"/>
      <c r="CM1080" s="110"/>
      <c r="CN1080" s="110"/>
      <c r="CO1080" s="110"/>
      <c r="CP1080" s="110"/>
      <c r="CQ1080" s="110"/>
      <c r="CR1080" s="110"/>
      <c r="CS1080" s="110"/>
      <c r="CT1080" s="110"/>
      <c r="CU1080" s="110"/>
      <c r="CV1080" s="110"/>
      <c r="CW1080" s="110"/>
    </row>
    <row r="1081" spans="1:101" x14ac:dyDescent="0.25">
      <c r="A1081" s="110"/>
      <c r="B1081" s="110"/>
      <c r="C1081" s="110"/>
      <c r="D1081" s="110"/>
      <c r="E1081" s="110"/>
      <c r="F1081" s="110"/>
      <c r="G1081" s="110"/>
      <c r="H1081" s="110"/>
      <c r="I1081" s="110"/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  <c r="W1081" s="110"/>
      <c r="X1081" s="110"/>
      <c r="Y1081" s="110"/>
      <c r="Z1081" s="110"/>
      <c r="AA1081" s="110"/>
      <c r="AB1081" s="110"/>
      <c r="AC1081" s="110"/>
      <c r="AD1081" s="110"/>
      <c r="AE1081" s="110"/>
      <c r="AF1081" s="110"/>
      <c r="AG1081" s="110"/>
      <c r="AH1081" s="110"/>
      <c r="AI1081" s="110"/>
      <c r="AJ1081" s="110"/>
      <c r="AK1081" s="110"/>
      <c r="AL1081" s="110"/>
      <c r="AM1081" s="110"/>
      <c r="AN1081" s="110"/>
      <c r="AO1081" s="110"/>
      <c r="AP1081" s="110"/>
      <c r="AQ1081" s="110"/>
      <c r="AR1081" s="110"/>
      <c r="AS1081" s="110"/>
      <c r="AT1081" s="110"/>
      <c r="AU1081" s="110"/>
      <c r="AV1081" s="110"/>
      <c r="AW1081" s="110"/>
      <c r="AX1081" s="110"/>
      <c r="AY1081" s="110"/>
      <c r="AZ1081" s="110"/>
      <c r="BA1081" s="110"/>
      <c r="BB1081" s="110"/>
      <c r="BC1081" s="110"/>
      <c r="BD1081" s="110"/>
      <c r="BE1081" s="110"/>
      <c r="BF1081" s="110"/>
      <c r="BG1081" s="110"/>
      <c r="BH1081" s="110"/>
      <c r="BI1081" s="110"/>
      <c r="BJ1081" s="110"/>
      <c r="BK1081" s="110"/>
      <c r="BL1081" s="110"/>
      <c r="BM1081" s="110"/>
      <c r="BN1081" s="110"/>
      <c r="BO1081" s="110"/>
      <c r="BP1081" s="110"/>
      <c r="BQ1081" s="110"/>
      <c r="BR1081" s="110"/>
      <c r="BS1081" s="110"/>
      <c r="BT1081" s="110"/>
      <c r="BU1081" s="110"/>
      <c r="BV1081" s="110"/>
      <c r="BW1081" s="110"/>
      <c r="BX1081" s="110"/>
      <c r="BY1081" s="110"/>
      <c r="BZ1081" s="110"/>
      <c r="CA1081" s="110"/>
      <c r="CB1081" s="110"/>
      <c r="CC1081" s="110"/>
      <c r="CD1081" s="110"/>
      <c r="CE1081" s="110"/>
      <c r="CF1081" s="110"/>
      <c r="CG1081" s="110"/>
      <c r="CH1081" s="110"/>
      <c r="CI1081" s="110"/>
      <c r="CJ1081" s="110"/>
      <c r="CK1081" s="110"/>
      <c r="CL1081" s="110"/>
      <c r="CM1081" s="110"/>
      <c r="CN1081" s="110"/>
      <c r="CO1081" s="110"/>
      <c r="CP1081" s="110"/>
      <c r="CQ1081" s="110"/>
      <c r="CR1081" s="110"/>
      <c r="CS1081" s="110"/>
      <c r="CT1081" s="110"/>
      <c r="CU1081" s="110"/>
      <c r="CV1081" s="110"/>
      <c r="CW1081" s="110"/>
    </row>
    <row r="1082" spans="1:101" x14ac:dyDescent="0.25">
      <c r="A1082" s="110"/>
      <c r="B1082" s="110"/>
      <c r="C1082" s="110"/>
      <c r="D1082" s="110"/>
      <c r="E1082" s="110"/>
      <c r="F1082" s="110"/>
      <c r="G1082" s="110"/>
      <c r="H1082" s="110"/>
      <c r="I1082" s="110"/>
      <c r="J1082" s="110"/>
      <c r="K1082" s="110"/>
      <c r="L1082" s="110"/>
      <c r="M1082" s="110"/>
      <c r="N1082" s="110"/>
      <c r="O1082" s="110"/>
      <c r="P1082" s="110"/>
      <c r="Q1082" s="110"/>
      <c r="R1082" s="110"/>
      <c r="S1082" s="110"/>
      <c r="T1082" s="110"/>
      <c r="U1082" s="110"/>
      <c r="V1082" s="110"/>
      <c r="W1082" s="110"/>
      <c r="X1082" s="110"/>
      <c r="Y1082" s="110"/>
      <c r="Z1082" s="110"/>
      <c r="AA1082" s="110"/>
      <c r="AB1082" s="110"/>
      <c r="AC1082" s="110"/>
      <c r="AD1082" s="110"/>
      <c r="AE1082" s="110"/>
      <c r="AF1082" s="110"/>
      <c r="AG1082" s="110"/>
      <c r="AH1082" s="110"/>
      <c r="AI1082" s="110"/>
      <c r="AJ1082" s="110"/>
      <c r="AK1082" s="110"/>
      <c r="AL1082" s="110"/>
      <c r="AM1082" s="110"/>
      <c r="AN1082" s="110"/>
      <c r="AO1082" s="110"/>
      <c r="AP1082" s="110"/>
      <c r="AQ1082" s="110"/>
      <c r="AR1082" s="110"/>
      <c r="AS1082" s="110"/>
      <c r="AT1082" s="110"/>
      <c r="AU1082" s="110"/>
      <c r="AV1082" s="110"/>
      <c r="AW1082" s="110"/>
      <c r="AX1082" s="110"/>
      <c r="AY1082" s="110"/>
      <c r="AZ1082" s="110"/>
      <c r="BA1082" s="110"/>
      <c r="BB1082" s="110"/>
      <c r="BC1082" s="110"/>
      <c r="BD1082" s="110"/>
      <c r="BE1082" s="110"/>
      <c r="BF1082" s="110"/>
      <c r="BG1082" s="110"/>
      <c r="BH1082" s="110"/>
      <c r="BI1082" s="110"/>
      <c r="BJ1082" s="110"/>
      <c r="BK1082" s="110"/>
      <c r="BL1082" s="110"/>
      <c r="BM1082" s="110"/>
      <c r="BN1082" s="110"/>
      <c r="BO1082" s="110"/>
      <c r="BP1082" s="110"/>
      <c r="BQ1082" s="110"/>
      <c r="BR1082" s="110"/>
      <c r="BS1082" s="110"/>
      <c r="BT1082" s="110"/>
      <c r="BU1082" s="110"/>
      <c r="BV1082" s="110"/>
      <c r="BW1082" s="110"/>
      <c r="BX1082" s="110"/>
      <c r="BY1082" s="110"/>
      <c r="BZ1082" s="110"/>
      <c r="CA1082" s="110"/>
      <c r="CB1082" s="110"/>
      <c r="CC1082" s="110"/>
      <c r="CD1082" s="110"/>
      <c r="CE1082" s="110"/>
      <c r="CF1082" s="110"/>
      <c r="CG1082" s="110"/>
      <c r="CH1082" s="110"/>
      <c r="CI1082" s="110"/>
      <c r="CJ1082" s="110"/>
      <c r="CK1082" s="110"/>
      <c r="CL1082" s="110"/>
      <c r="CM1082" s="110"/>
      <c r="CN1082" s="110"/>
      <c r="CO1082" s="110"/>
      <c r="CP1082" s="110"/>
      <c r="CQ1082" s="110"/>
      <c r="CR1082" s="110"/>
      <c r="CS1082" s="110"/>
      <c r="CT1082" s="110"/>
      <c r="CU1082" s="110"/>
      <c r="CV1082" s="110"/>
      <c r="CW1082" s="110"/>
    </row>
    <row r="1083" spans="1:101" x14ac:dyDescent="0.25">
      <c r="A1083" s="110"/>
      <c r="B1083" s="110"/>
      <c r="C1083" s="110"/>
      <c r="D1083" s="110"/>
      <c r="E1083" s="110"/>
      <c r="F1083" s="110"/>
      <c r="G1083" s="110"/>
      <c r="H1083" s="110"/>
      <c r="I1083" s="110"/>
      <c r="J1083" s="110"/>
      <c r="K1083" s="110"/>
      <c r="L1083" s="110"/>
      <c r="M1083" s="110"/>
      <c r="N1083" s="110"/>
      <c r="O1083" s="110"/>
      <c r="P1083" s="110"/>
      <c r="Q1083" s="110"/>
      <c r="R1083" s="110"/>
      <c r="S1083" s="110"/>
      <c r="T1083" s="110"/>
      <c r="U1083" s="110"/>
      <c r="V1083" s="110"/>
      <c r="W1083" s="110"/>
      <c r="X1083" s="110"/>
      <c r="Y1083" s="110"/>
      <c r="Z1083" s="110"/>
      <c r="AA1083" s="110"/>
      <c r="AB1083" s="110"/>
      <c r="AC1083" s="110"/>
      <c r="AD1083" s="110"/>
      <c r="AE1083" s="110"/>
      <c r="AF1083" s="110"/>
      <c r="AG1083" s="110"/>
      <c r="AH1083" s="110"/>
      <c r="AI1083" s="110"/>
      <c r="AJ1083" s="110"/>
      <c r="AK1083" s="110"/>
      <c r="AL1083" s="110"/>
      <c r="AM1083" s="110"/>
      <c r="AN1083" s="110"/>
      <c r="AO1083" s="110"/>
      <c r="AP1083" s="110"/>
      <c r="AQ1083" s="110"/>
      <c r="AR1083" s="110"/>
      <c r="AS1083" s="110"/>
      <c r="AT1083" s="110"/>
      <c r="AU1083" s="110"/>
      <c r="AV1083" s="110"/>
      <c r="AW1083" s="110"/>
      <c r="AX1083" s="110"/>
      <c r="AY1083" s="110"/>
      <c r="AZ1083" s="110"/>
      <c r="BA1083" s="110"/>
      <c r="BB1083" s="110"/>
      <c r="BC1083" s="110"/>
      <c r="BD1083" s="110"/>
      <c r="BE1083" s="110"/>
      <c r="BF1083" s="110"/>
      <c r="BG1083" s="110"/>
      <c r="BH1083" s="110"/>
      <c r="BI1083" s="110"/>
      <c r="BJ1083" s="110"/>
      <c r="BK1083" s="110"/>
      <c r="BL1083" s="110"/>
      <c r="BM1083" s="110"/>
      <c r="BN1083" s="110"/>
      <c r="BO1083" s="110"/>
      <c r="BP1083" s="110"/>
      <c r="BQ1083" s="110"/>
      <c r="BR1083" s="110"/>
      <c r="BS1083" s="110"/>
      <c r="BT1083" s="110"/>
      <c r="BU1083" s="110"/>
      <c r="BV1083" s="110"/>
      <c r="BW1083" s="110"/>
      <c r="BX1083" s="110"/>
      <c r="BY1083" s="110"/>
      <c r="BZ1083" s="110"/>
      <c r="CA1083" s="110"/>
      <c r="CB1083" s="110"/>
      <c r="CC1083" s="110"/>
      <c r="CD1083" s="110"/>
      <c r="CE1083" s="110"/>
      <c r="CF1083" s="110"/>
      <c r="CG1083" s="110"/>
      <c r="CH1083" s="110"/>
      <c r="CI1083" s="110"/>
      <c r="CJ1083" s="110"/>
      <c r="CK1083" s="110"/>
      <c r="CL1083" s="110"/>
      <c r="CM1083" s="110"/>
      <c r="CN1083" s="110"/>
      <c r="CO1083" s="110"/>
      <c r="CP1083" s="110"/>
      <c r="CQ1083" s="110"/>
      <c r="CR1083" s="110"/>
      <c r="CS1083" s="110"/>
      <c r="CT1083" s="110"/>
      <c r="CU1083" s="110"/>
      <c r="CV1083" s="110"/>
      <c r="CW1083" s="110"/>
    </row>
    <row r="1084" spans="1:101" x14ac:dyDescent="0.25">
      <c r="A1084" s="110"/>
      <c r="B1084" s="110"/>
      <c r="C1084" s="110"/>
      <c r="D1084" s="110"/>
      <c r="E1084" s="110"/>
      <c r="F1084" s="110"/>
      <c r="G1084" s="110"/>
      <c r="H1084" s="110"/>
      <c r="I1084" s="110"/>
      <c r="J1084" s="110"/>
      <c r="K1084" s="110"/>
      <c r="L1084" s="110"/>
      <c r="M1084" s="110"/>
      <c r="N1084" s="110"/>
      <c r="O1084" s="110"/>
      <c r="P1084" s="110"/>
      <c r="Q1084" s="110"/>
      <c r="R1084" s="110"/>
      <c r="S1084" s="110"/>
      <c r="T1084" s="110"/>
      <c r="U1084" s="110"/>
      <c r="V1084" s="110"/>
      <c r="W1084" s="110"/>
      <c r="X1084" s="110"/>
      <c r="Y1084" s="110"/>
      <c r="Z1084" s="110"/>
      <c r="AA1084" s="110"/>
      <c r="AB1084" s="110"/>
      <c r="AC1084" s="110"/>
      <c r="AD1084" s="110"/>
      <c r="AE1084" s="110"/>
      <c r="AF1084" s="110"/>
      <c r="AG1084" s="110"/>
      <c r="AH1084" s="110"/>
      <c r="AI1084" s="110"/>
      <c r="AJ1084" s="110"/>
      <c r="AK1084" s="110"/>
      <c r="AL1084" s="110"/>
      <c r="AM1084" s="110"/>
      <c r="AN1084" s="110"/>
      <c r="AO1084" s="110"/>
      <c r="AP1084" s="110"/>
      <c r="AQ1084" s="110"/>
      <c r="AR1084" s="110"/>
      <c r="AS1084" s="110"/>
      <c r="AT1084" s="110"/>
      <c r="AU1084" s="110"/>
      <c r="AV1084" s="110"/>
      <c r="AW1084" s="110"/>
      <c r="AX1084" s="110"/>
      <c r="AY1084" s="110"/>
      <c r="AZ1084" s="110"/>
      <c r="BA1084" s="110"/>
      <c r="BB1084" s="110"/>
      <c r="BC1084" s="110"/>
      <c r="BD1084" s="110"/>
      <c r="BE1084" s="110"/>
      <c r="BF1084" s="110"/>
      <c r="BG1084" s="110"/>
      <c r="BH1084" s="110"/>
      <c r="BI1084" s="110"/>
      <c r="BJ1084" s="110"/>
      <c r="BK1084" s="110"/>
      <c r="BL1084" s="110"/>
      <c r="BM1084" s="110"/>
      <c r="BN1084" s="110"/>
      <c r="BO1084" s="110"/>
      <c r="BP1084" s="110"/>
      <c r="BQ1084" s="110"/>
      <c r="BR1084" s="110"/>
      <c r="BS1084" s="110"/>
      <c r="BT1084" s="110"/>
      <c r="BU1084" s="110"/>
      <c r="BV1084" s="110"/>
      <c r="BW1084" s="110"/>
      <c r="BX1084" s="110"/>
      <c r="BY1084" s="110"/>
      <c r="BZ1084" s="110"/>
      <c r="CA1084" s="110"/>
      <c r="CB1084" s="110"/>
      <c r="CC1084" s="110"/>
      <c r="CD1084" s="110"/>
      <c r="CE1084" s="110"/>
      <c r="CF1084" s="110"/>
      <c r="CG1084" s="110"/>
      <c r="CH1084" s="110"/>
      <c r="CI1084" s="110"/>
      <c r="CJ1084" s="110"/>
      <c r="CK1084" s="110"/>
      <c r="CL1084" s="110"/>
      <c r="CM1084" s="110"/>
      <c r="CN1084" s="110"/>
      <c r="CO1084" s="110"/>
      <c r="CP1084" s="110"/>
      <c r="CQ1084" s="110"/>
      <c r="CR1084" s="110"/>
      <c r="CS1084" s="110"/>
      <c r="CT1084" s="110"/>
      <c r="CU1084" s="110"/>
      <c r="CV1084" s="110"/>
      <c r="CW1084" s="110"/>
    </row>
    <row r="1085" spans="1:101" x14ac:dyDescent="0.25">
      <c r="A1085" s="110"/>
      <c r="B1085" s="110"/>
      <c r="C1085" s="110"/>
      <c r="D1085" s="110"/>
      <c r="E1085" s="110"/>
      <c r="F1085" s="110"/>
      <c r="G1085" s="110"/>
      <c r="H1085" s="110"/>
      <c r="I1085" s="110"/>
      <c r="J1085" s="110"/>
      <c r="K1085" s="110"/>
      <c r="L1085" s="110"/>
      <c r="M1085" s="110"/>
      <c r="N1085" s="110"/>
      <c r="O1085" s="110"/>
      <c r="P1085" s="110"/>
      <c r="Q1085" s="110"/>
      <c r="R1085" s="110"/>
      <c r="S1085" s="110"/>
      <c r="T1085" s="110"/>
      <c r="U1085" s="110"/>
      <c r="V1085" s="110"/>
      <c r="W1085" s="110"/>
      <c r="X1085" s="110"/>
      <c r="Y1085" s="110"/>
      <c r="Z1085" s="110"/>
      <c r="AA1085" s="110"/>
      <c r="AB1085" s="110"/>
      <c r="AC1085" s="110"/>
      <c r="AD1085" s="110"/>
      <c r="AE1085" s="110"/>
      <c r="AF1085" s="110"/>
      <c r="AG1085" s="110"/>
      <c r="AH1085" s="110"/>
      <c r="AI1085" s="110"/>
      <c r="AJ1085" s="110"/>
      <c r="AK1085" s="110"/>
      <c r="AL1085" s="110"/>
      <c r="AM1085" s="110"/>
      <c r="AN1085" s="110"/>
      <c r="AO1085" s="110"/>
      <c r="AP1085" s="110"/>
      <c r="AQ1085" s="110"/>
      <c r="AR1085" s="110"/>
      <c r="AS1085" s="110"/>
      <c r="AT1085" s="110"/>
      <c r="AU1085" s="110"/>
      <c r="AV1085" s="110"/>
      <c r="AW1085" s="110"/>
      <c r="AX1085" s="110"/>
      <c r="AY1085" s="110"/>
      <c r="AZ1085" s="110"/>
      <c r="BA1085" s="110"/>
      <c r="BB1085" s="110"/>
      <c r="BC1085" s="110"/>
      <c r="BD1085" s="110"/>
      <c r="BE1085" s="110"/>
      <c r="BF1085" s="110"/>
      <c r="BG1085" s="110"/>
      <c r="BH1085" s="110"/>
      <c r="BI1085" s="110"/>
      <c r="BJ1085" s="110"/>
      <c r="BK1085" s="110"/>
      <c r="BL1085" s="110"/>
      <c r="BM1085" s="110"/>
      <c r="BN1085" s="110"/>
      <c r="BO1085" s="110"/>
      <c r="BP1085" s="110"/>
      <c r="BQ1085" s="110"/>
      <c r="BR1085" s="110"/>
      <c r="BS1085" s="110"/>
      <c r="BT1085" s="110"/>
      <c r="BU1085" s="110"/>
      <c r="BV1085" s="110"/>
      <c r="BW1085" s="110"/>
      <c r="BX1085" s="110"/>
      <c r="BY1085" s="110"/>
      <c r="BZ1085" s="110"/>
      <c r="CA1085" s="110"/>
      <c r="CB1085" s="110"/>
      <c r="CC1085" s="110"/>
      <c r="CD1085" s="110"/>
      <c r="CE1085" s="110"/>
      <c r="CF1085" s="110"/>
      <c r="CG1085" s="110"/>
      <c r="CH1085" s="110"/>
      <c r="CI1085" s="110"/>
      <c r="CJ1085" s="110"/>
      <c r="CK1085" s="110"/>
      <c r="CL1085" s="110"/>
      <c r="CM1085" s="110"/>
      <c r="CN1085" s="110"/>
      <c r="CO1085" s="110"/>
      <c r="CP1085" s="110"/>
      <c r="CQ1085" s="110"/>
      <c r="CR1085" s="110"/>
      <c r="CS1085" s="110"/>
      <c r="CT1085" s="110"/>
      <c r="CU1085" s="110"/>
      <c r="CV1085" s="110"/>
      <c r="CW1085" s="110"/>
    </row>
    <row r="1086" spans="1:101" x14ac:dyDescent="0.25">
      <c r="A1086" s="110"/>
      <c r="B1086" s="110"/>
      <c r="C1086" s="110"/>
      <c r="D1086" s="110"/>
      <c r="E1086" s="110"/>
      <c r="F1086" s="110"/>
      <c r="G1086" s="110"/>
      <c r="H1086" s="110"/>
      <c r="I1086" s="110"/>
      <c r="J1086" s="110"/>
      <c r="K1086" s="110"/>
      <c r="L1086" s="110"/>
      <c r="M1086" s="110"/>
      <c r="N1086" s="110"/>
      <c r="O1086" s="110"/>
      <c r="P1086" s="110"/>
      <c r="Q1086" s="110"/>
      <c r="R1086" s="110"/>
      <c r="S1086" s="110"/>
      <c r="T1086" s="110"/>
      <c r="U1086" s="110"/>
      <c r="V1086" s="110"/>
      <c r="W1086" s="110"/>
      <c r="X1086" s="110"/>
      <c r="Y1086" s="110"/>
      <c r="Z1086" s="110"/>
      <c r="AA1086" s="110"/>
      <c r="AB1086" s="110"/>
      <c r="AC1086" s="110"/>
      <c r="AD1086" s="110"/>
      <c r="AE1086" s="110"/>
      <c r="AF1086" s="110"/>
      <c r="AG1086" s="110"/>
      <c r="AH1086" s="110"/>
      <c r="AI1086" s="110"/>
      <c r="AJ1086" s="110"/>
      <c r="AK1086" s="110"/>
      <c r="AL1086" s="110"/>
      <c r="AM1086" s="110"/>
      <c r="AN1086" s="110"/>
      <c r="AO1086" s="110"/>
      <c r="AP1086" s="110"/>
      <c r="AQ1086" s="110"/>
      <c r="AR1086" s="110"/>
      <c r="AS1086" s="110"/>
      <c r="AT1086" s="110"/>
      <c r="AU1086" s="110"/>
      <c r="AV1086" s="110"/>
      <c r="AW1086" s="110"/>
      <c r="AX1086" s="110"/>
      <c r="AY1086" s="110"/>
      <c r="AZ1086" s="110"/>
      <c r="BA1086" s="110"/>
      <c r="BB1086" s="110"/>
      <c r="BC1086" s="110"/>
      <c r="BD1086" s="110"/>
      <c r="BE1086" s="110"/>
      <c r="BF1086" s="110"/>
      <c r="BG1086" s="110"/>
      <c r="BH1086" s="110"/>
      <c r="BI1086" s="110"/>
      <c r="BJ1086" s="110"/>
      <c r="BK1086" s="110"/>
      <c r="BL1086" s="110"/>
      <c r="BM1086" s="110"/>
      <c r="BN1086" s="110"/>
      <c r="BO1086" s="110"/>
      <c r="BP1086" s="110"/>
      <c r="BQ1086" s="110"/>
      <c r="BR1086" s="110"/>
      <c r="BS1086" s="110"/>
      <c r="BT1086" s="110"/>
      <c r="BU1086" s="110"/>
      <c r="BV1086" s="110"/>
      <c r="BW1086" s="110"/>
      <c r="BX1086" s="110"/>
      <c r="BY1086" s="110"/>
      <c r="BZ1086" s="110"/>
      <c r="CA1086" s="110"/>
      <c r="CB1086" s="110"/>
      <c r="CC1086" s="110"/>
      <c r="CD1086" s="110"/>
      <c r="CE1086" s="110"/>
      <c r="CF1086" s="110"/>
      <c r="CG1086" s="110"/>
      <c r="CH1086" s="110"/>
      <c r="CI1086" s="110"/>
      <c r="CJ1086" s="110"/>
      <c r="CK1086" s="110"/>
      <c r="CL1086" s="110"/>
      <c r="CM1086" s="110"/>
      <c r="CN1086" s="110"/>
      <c r="CO1086" s="110"/>
      <c r="CP1086" s="110"/>
      <c r="CQ1086" s="110"/>
      <c r="CR1086" s="110"/>
      <c r="CS1086" s="110"/>
      <c r="CT1086" s="110"/>
      <c r="CU1086" s="110"/>
      <c r="CV1086" s="110"/>
      <c r="CW1086" s="110"/>
    </row>
    <row r="1087" spans="1:101" x14ac:dyDescent="0.25">
      <c r="A1087" s="110"/>
      <c r="B1087" s="110"/>
      <c r="C1087" s="110"/>
      <c r="D1087" s="110"/>
      <c r="E1087" s="110"/>
      <c r="F1087" s="110"/>
      <c r="G1087" s="110"/>
      <c r="H1087" s="110"/>
      <c r="I1087" s="110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  <c r="V1087" s="110"/>
      <c r="W1087" s="110"/>
      <c r="X1087" s="110"/>
      <c r="Y1087" s="110"/>
      <c r="Z1087" s="110"/>
      <c r="AA1087" s="110"/>
      <c r="AB1087" s="110"/>
      <c r="AC1087" s="110"/>
      <c r="AD1087" s="110"/>
      <c r="AE1087" s="110"/>
      <c r="AF1087" s="110"/>
      <c r="AG1087" s="110"/>
      <c r="AH1087" s="110"/>
      <c r="AI1087" s="110"/>
      <c r="AJ1087" s="110"/>
      <c r="AK1087" s="110"/>
      <c r="AL1087" s="110"/>
      <c r="AM1087" s="110"/>
      <c r="AN1087" s="110"/>
      <c r="AO1087" s="110"/>
      <c r="AP1087" s="110"/>
      <c r="AQ1087" s="110"/>
      <c r="AR1087" s="110"/>
      <c r="AS1087" s="110"/>
      <c r="AT1087" s="110"/>
      <c r="AU1087" s="110"/>
      <c r="AV1087" s="110"/>
      <c r="AW1087" s="110"/>
      <c r="AX1087" s="110"/>
      <c r="AY1087" s="110"/>
      <c r="AZ1087" s="110"/>
      <c r="BA1087" s="110"/>
      <c r="BB1087" s="110"/>
      <c r="BC1087" s="110"/>
      <c r="BD1087" s="110"/>
      <c r="BE1087" s="110"/>
      <c r="BF1087" s="110"/>
      <c r="BG1087" s="110"/>
      <c r="BH1087" s="110"/>
      <c r="BI1087" s="110"/>
      <c r="BJ1087" s="110"/>
      <c r="BK1087" s="110"/>
      <c r="BL1087" s="110"/>
      <c r="BM1087" s="110"/>
      <c r="BN1087" s="110"/>
      <c r="BO1087" s="110"/>
      <c r="BP1087" s="110"/>
      <c r="BQ1087" s="110"/>
      <c r="BR1087" s="110"/>
      <c r="BS1087" s="110"/>
      <c r="BT1087" s="110"/>
      <c r="BU1087" s="110"/>
      <c r="BV1087" s="110"/>
      <c r="BW1087" s="110"/>
      <c r="BX1087" s="110"/>
      <c r="BY1087" s="110"/>
      <c r="BZ1087" s="110"/>
      <c r="CA1087" s="110"/>
      <c r="CB1087" s="110"/>
      <c r="CC1087" s="110"/>
      <c r="CD1087" s="110"/>
      <c r="CE1087" s="110"/>
      <c r="CF1087" s="110"/>
      <c r="CG1087" s="110"/>
      <c r="CH1087" s="110"/>
      <c r="CI1087" s="110"/>
      <c r="CJ1087" s="110"/>
      <c r="CK1087" s="110"/>
      <c r="CL1087" s="110"/>
      <c r="CM1087" s="110"/>
      <c r="CN1087" s="110"/>
      <c r="CO1087" s="110"/>
      <c r="CP1087" s="110"/>
      <c r="CQ1087" s="110"/>
      <c r="CR1087" s="110"/>
      <c r="CS1087" s="110"/>
      <c r="CT1087" s="110"/>
      <c r="CU1087" s="110"/>
      <c r="CV1087" s="110"/>
      <c r="CW1087" s="110"/>
    </row>
    <row r="1088" spans="1:101" x14ac:dyDescent="0.25">
      <c r="A1088" s="110"/>
      <c r="B1088" s="110"/>
      <c r="C1088" s="110"/>
      <c r="D1088" s="110"/>
      <c r="E1088" s="110"/>
      <c r="F1088" s="110"/>
      <c r="G1088" s="110"/>
      <c r="H1088" s="110"/>
      <c r="I1088" s="110"/>
      <c r="J1088" s="110"/>
      <c r="K1088" s="110"/>
      <c r="L1088" s="110"/>
      <c r="M1088" s="110"/>
      <c r="N1088" s="110"/>
      <c r="O1088" s="110"/>
      <c r="P1088" s="110"/>
      <c r="Q1088" s="110"/>
      <c r="R1088" s="110"/>
      <c r="S1088" s="110"/>
      <c r="T1088" s="110"/>
      <c r="U1088" s="110"/>
      <c r="V1088" s="110"/>
      <c r="W1088" s="110"/>
      <c r="X1088" s="110"/>
      <c r="Y1088" s="110"/>
      <c r="Z1088" s="110"/>
      <c r="AA1088" s="110"/>
      <c r="AB1088" s="110"/>
      <c r="AC1088" s="110"/>
      <c r="AD1088" s="110"/>
      <c r="AE1088" s="110"/>
      <c r="AF1088" s="110"/>
      <c r="AG1088" s="110"/>
      <c r="AH1088" s="110"/>
      <c r="AI1088" s="110"/>
      <c r="AJ1088" s="110"/>
      <c r="AK1088" s="110"/>
      <c r="AL1088" s="110"/>
      <c r="AM1088" s="110"/>
      <c r="AN1088" s="110"/>
      <c r="AO1088" s="110"/>
      <c r="AP1088" s="110"/>
      <c r="AQ1088" s="110"/>
      <c r="AR1088" s="110"/>
      <c r="AS1088" s="110"/>
      <c r="AT1088" s="110"/>
      <c r="AU1088" s="110"/>
      <c r="AV1088" s="110"/>
      <c r="AW1088" s="110"/>
      <c r="AX1088" s="110"/>
      <c r="AY1088" s="110"/>
      <c r="AZ1088" s="110"/>
      <c r="BA1088" s="110"/>
      <c r="BB1088" s="110"/>
      <c r="BC1088" s="110"/>
      <c r="BD1088" s="110"/>
      <c r="BE1088" s="110"/>
      <c r="BF1088" s="110"/>
      <c r="BG1088" s="110"/>
      <c r="BH1088" s="110"/>
      <c r="BI1088" s="110"/>
      <c r="BJ1088" s="110"/>
      <c r="BK1088" s="110"/>
      <c r="BL1088" s="110"/>
      <c r="BM1088" s="110"/>
      <c r="BN1088" s="110"/>
      <c r="BO1088" s="110"/>
      <c r="BP1088" s="110"/>
      <c r="BQ1088" s="110"/>
      <c r="BR1088" s="110"/>
      <c r="BS1088" s="110"/>
      <c r="BT1088" s="110"/>
      <c r="BU1088" s="110"/>
      <c r="BV1088" s="110"/>
      <c r="BW1088" s="110"/>
      <c r="BX1088" s="110"/>
      <c r="BY1088" s="110"/>
      <c r="BZ1088" s="110"/>
      <c r="CA1088" s="110"/>
      <c r="CB1088" s="110"/>
      <c r="CC1088" s="110"/>
      <c r="CD1088" s="110"/>
      <c r="CE1088" s="110"/>
      <c r="CF1088" s="110"/>
      <c r="CG1088" s="110"/>
      <c r="CH1088" s="110"/>
      <c r="CI1088" s="110"/>
      <c r="CJ1088" s="110"/>
      <c r="CK1088" s="110"/>
      <c r="CL1088" s="110"/>
      <c r="CM1088" s="110"/>
      <c r="CN1088" s="110"/>
      <c r="CO1088" s="110"/>
      <c r="CP1088" s="110"/>
      <c r="CQ1088" s="110"/>
      <c r="CR1088" s="110"/>
      <c r="CS1088" s="110"/>
      <c r="CT1088" s="110"/>
      <c r="CU1088" s="110"/>
      <c r="CV1088" s="110"/>
      <c r="CW1088" s="110"/>
    </row>
    <row r="1089" spans="1:101" x14ac:dyDescent="0.25">
      <c r="A1089" s="110"/>
      <c r="B1089" s="110"/>
      <c r="C1089" s="110"/>
      <c r="D1089" s="110"/>
      <c r="E1089" s="110"/>
      <c r="F1089" s="110"/>
      <c r="G1089" s="110"/>
      <c r="H1089" s="110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  <c r="W1089" s="110"/>
      <c r="X1089" s="110"/>
      <c r="Y1089" s="110"/>
      <c r="Z1089" s="110"/>
      <c r="AA1089" s="110"/>
      <c r="AB1089" s="110"/>
      <c r="AC1089" s="110"/>
      <c r="AD1089" s="110"/>
      <c r="AE1089" s="110"/>
      <c r="AF1089" s="110"/>
      <c r="AG1089" s="110"/>
      <c r="AH1089" s="110"/>
      <c r="AI1089" s="110"/>
      <c r="AJ1089" s="110"/>
      <c r="AK1089" s="110"/>
      <c r="AL1089" s="110"/>
      <c r="AM1089" s="110"/>
      <c r="AN1089" s="110"/>
      <c r="AO1089" s="110"/>
      <c r="AP1089" s="110"/>
      <c r="AQ1089" s="110"/>
      <c r="AR1089" s="110"/>
      <c r="AS1089" s="110"/>
      <c r="AT1089" s="110"/>
      <c r="AU1089" s="110"/>
      <c r="AV1089" s="110"/>
      <c r="AW1089" s="110"/>
      <c r="AX1089" s="110"/>
      <c r="AY1089" s="110"/>
      <c r="AZ1089" s="110"/>
      <c r="BA1089" s="110"/>
      <c r="BB1089" s="110"/>
      <c r="BC1089" s="110"/>
      <c r="BD1089" s="110"/>
      <c r="BE1089" s="110"/>
      <c r="BF1089" s="110"/>
      <c r="BG1089" s="110"/>
      <c r="BH1089" s="110"/>
      <c r="BI1089" s="110"/>
      <c r="BJ1089" s="110"/>
      <c r="BK1089" s="110"/>
      <c r="BL1089" s="110"/>
      <c r="BM1089" s="110"/>
      <c r="BN1089" s="110"/>
      <c r="BO1089" s="110"/>
      <c r="BP1089" s="110"/>
      <c r="BQ1089" s="110"/>
      <c r="BR1089" s="110"/>
      <c r="BS1089" s="110"/>
      <c r="BT1089" s="110"/>
      <c r="BU1089" s="110"/>
      <c r="BV1089" s="110"/>
      <c r="BW1089" s="110"/>
      <c r="BX1089" s="110"/>
      <c r="BY1089" s="110"/>
      <c r="BZ1089" s="110"/>
      <c r="CA1089" s="110"/>
      <c r="CB1089" s="110"/>
      <c r="CC1089" s="110"/>
      <c r="CD1089" s="110"/>
      <c r="CE1089" s="110"/>
      <c r="CF1089" s="110"/>
      <c r="CG1089" s="110"/>
      <c r="CH1089" s="110"/>
      <c r="CI1089" s="110"/>
      <c r="CJ1089" s="110"/>
      <c r="CK1089" s="110"/>
      <c r="CL1089" s="110"/>
      <c r="CM1089" s="110"/>
      <c r="CN1089" s="110"/>
      <c r="CO1089" s="110"/>
      <c r="CP1089" s="110"/>
      <c r="CQ1089" s="110"/>
      <c r="CR1089" s="110"/>
      <c r="CS1089" s="110"/>
      <c r="CT1089" s="110"/>
      <c r="CU1089" s="110"/>
      <c r="CV1089" s="110"/>
      <c r="CW1089" s="110"/>
    </row>
  </sheetData>
  <sheetProtection password="CE86" sheet="1" objects="1" scenarios="1"/>
  <phoneticPr fontId="5" type="noConversion"/>
  <dataValidations count="3">
    <dataValidation type="decimal" showInputMessage="1" showErrorMessage="1" sqref="C4:I4">
      <formula1>1</formula1>
      <formula2>2000</formula2>
    </dataValidation>
    <dataValidation type="decimal" showInputMessage="1" showErrorMessage="1" sqref="F8">
      <formula1>0</formula1>
      <formula2>0.999</formula2>
    </dataValidation>
    <dataValidation type="decimal" operator="greaterThanOrEqual" allowBlank="1" showInputMessage="1" showErrorMessage="1" sqref="C30">
      <formula1>0</formula1>
    </dataValidation>
  </dataValidations>
  <pageMargins left="0.4" right="0.39370078740157483" top="0.39" bottom="0.37" header="0.26" footer="0.17"/>
  <pageSetup paperSize="9" scale="90" orientation="portrait" r:id="rId1"/>
  <headerFooter alignWithMargins="0">
    <oddFooter>&amp;L&amp;P/&amp;N&amp;R&amp;F / &amp;A</oddFooter>
  </headerFooter>
  <rowBreaks count="1" manualBreakCount="1">
    <brk id="68" max="16383" man="1"/>
  </rowBreaks>
  <colBreaks count="3" manualBreakCount="3">
    <brk id="10" max="1048575" man="1"/>
    <brk id="21" max="1048575" man="1"/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89"/>
  <sheetViews>
    <sheetView workbookViewId="0"/>
  </sheetViews>
  <sheetFormatPr baseColWidth="10" defaultRowHeight="12.6" x14ac:dyDescent="0.25"/>
  <cols>
    <col min="1" max="1" width="11.109375" customWidth="1"/>
    <col min="2" max="2" width="9.6640625" customWidth="1"/>
    <col min="4" max="4" width="10.33203125" customWidth="1"/>
    <col min="5" max="5" width="8.44140625" customWidth="1"/>
    <col min="7" max="7" width="10" customWidth="1"/>
    <col min="8" max="9" width="9.6640625" customWidth="1"/>
    <col min="10" max="10" width="13.44140625" customWidth="1"/>
    <col min="11" max="11" width="9.33203125" customWidth="1"/>
    <col min="12" max="12" width="8" customWidth="1"/>
    <col min="13" max="13" width="8.109375" customWidth="1"/>
    <col min="14" max="14" width="8.33203125" customWidth="1"/>
    <col min="15" max="15" width="7.33203125" customWidth="1"/>
    <col min="16" max="16" width="7.88671875" customWidth="1"/>
    <col min="17" max="17" width="9.44140625" customWidth="1"/>
    <col min="29" max="29" width="22.109375" customWidth="1"/>
  </cols>
  <sheetData>
    <row r="1" spans="1:17" ht="17.25" customHeight="1" x14ac:dyDescent="0.3">
      <c r="A1" s="3" t="s">
        <v>94</v>
      </c>
      <c r="H1" s="8"/>
      <c r="I1" s="101"/>
      <c r="J1" s="102"/>
    </row>
    <row r="2" spans="1:17" ht="69.75" customHeight="1" x14ac:dyDescent="0.3">
      <c r="A2" s="3"/>
      <c r="H2" s="8"/>
      <c r="I2" s="101"/>
      <c r="J2" s="102"/>
      <c r="Q2" s="10"/>
    </row>
    <row r="3" spans="1:17" ht="18" customHeight="1" thickBot="1" x14ac:dyDescent="0.35">
      <c r="A3" s="3"/>
      <c r="H3" s="8"/>
      <c r="I3" s="9"/>
    </row>
    <row r="4" spans="1:17" x14ac:dyDescent="0.25">
      <c r="A4" s="12" t="s">
        <v>64</v>
      </c>
      <c r="C4" s="124">
        <v>82.1</v>
      </c>
      <c r="D4" s="112">
        <v>76.3</v>
      </c>
      <c r="E4" s="112">
        <v>70.5</v>
      </c>
      <c r="F4" s="112">
        <v>64.599999999999994</v>
      </c>
      <c r="G4" s="112">
        <v>58.8</v>
      </c>
      <c r="H4" s="112">
        <v>53</v>
      </c>
      <c r="I4" s="112">
        <v>47.1</v>
      </c>
      <c r="J4" s="16"/>
      <c r="K4" s="16"/>
    </row>
    <row r="5" spans="1:17" x14ac:dyDescent="0.25">
      <c r="A5" s="12" t="s">
        <v>12</v>
      </c>
      <c r="C5" s="113">
        <v>0</v>
      </c>
      <c r="D5" s="113">
        <v>100</v>
      </c>
      <c r="E5" s="113">
        <v>200</v>
      </c>
      <c r="F5" s="113">
        <v>300</v>
      </c>
      <c r="G5" s="113">
        <v>400</v>
      </c>
      <c r="H5" s="113">
        <v>500</v>
      </c>
      <c r="I5" s="113">
        <v>600</v>
      </c>
    </row>
    <row r="6" spans="1:17" x14ac:dyDescent="0.25">
      <c r="A6" s="12" t="s">
        <v>60</v>
      </c>
      <c r="C6" s="129">
        <v>0</v>
      </c>
      <c r="D6" s="129">
        <f t="shared" ref="D6:I6" si="0">($C4-D4)*12</f>
        <v>69.599999999999966</v>
      </c>
      <c r="E6" s="129">
        <f t="shared" si="0"/>
        <v>139.19999999999993</v>
      </c>
      <c r="F6" s="129">
        <f t="shared" si="0"/>
        <v>210</v>
      </c>
      <c r="G6" s="129">
        <f t="shared" si="0"/>
        <v>279.59999999999997</v>
      </c>
      <c r="H6" s="129">
        <f t="shared" si="0"/>
        <v>349.19999999999993</v>
      </c>
      <c r="I6" s="129">
        <f t="shared" si="0"/>
        <v>419.99999999999989</v>
      </c>
    </row>
    <row r="7" spans="1:17" ht="15" customHeight="1" x14ac:dyDescent="0.25">
      <c r="A7" s="24" t="s">
        <v>61</v>
      </c>
      <c r="C7" s="129">
        <v>0</v>
      </c>
      <c r="D7" s="129">
        <v>70</v>
      </c>
      <c r="E7" s="129">
        <v>140</v>
      </c>
      <c r="F7" s="129">
        <v>210</v>
      </c>
      <c r="G7" s="129">
        <v>280</v>
      </c>
      <c r="H7" s="129">
        <v>350</v>
      </c>
      <c r="I7" s="129">
        <v>420</v>
      </c>
    </row>
    <row r="8" spans="1:17" ht="15.75" customHeight="1" x14ac:dyDescent="0.25">
      <c r="E8" s="130" t="s">
        <v>18</v>
      </c>
      <c r="F8" s="120">
        <v>0</v>
      </c>
      <c r="J8" s="54">
        <f>C30</f>
        <v>400</v>
      </c>
      <c r="M8" s="20" t="s">
        <v>7</v>
      </c>
      <c r="N8" s="20"/>
      <c r="O8" s="21"/>
      <c r="P8" s="21"/>
    </row>
    <row r="9" spans="1:17" x14ac:dyDescent="0.25">
      <c r="A9" s="27"/>
      <c r="B9" s="27"/>
      <c r="C9" s="35" t="s">
        <v>0</v>
      </c>
      <c r="D9" s="35" t="s">
        <v>0</v>
      </c>
      <c r="E9" s="27"/>
      <c r="F9" s="33" t="s">
        <v>4</v>
      </c>
      <c r="G9" s="27"/>
      <c r="H9" s="33" t="s">
        <v>5</v>
      </c>
      <c r="I9" s="131"/>
      <c r="J9" s="57" t="s">
        <v>6</v>
      </c>
      <c r="L9" s="34"/>
      <c r="M9" s="44" t="s">
        <v>15</v>
      </c>
      <c r="N9" s="44"/>
      <c r="O9" s="45"/>
      <c r="P9" s="45"/>
    </row>
    <row r="10" spans="1:17" x14ac:dyDescent="0.25">
      <c r="A10" s="12" t="s">
        <v>8</v>
      </c>
      <c r="B10" s="32" t="s">
        <v>19</v>
      </c>
      <c r="C10" s="35" t="s">
        <v>63</v>
      </c>
      <c r="D10" s="35" t="s">
        <v>62</v>
      </c>
      <c r="E10" s="27"/>
      <c r="F10" s="28"/>
      <c r="G10" s="41"/>
      <c r="H10" s="28"/>
      <c r="I10" s="41"/>
      <c r="J10" s="132" t="s">
        <v>59</v>
      </c>
      <c r="K10" s="28"/>
      <c r="L10" s="28"/>
      <c r="M10" s="46" t="s">
        <v>9</v>
      </c>
      <c r="N10" s="46" t="s">
        <v>10</v>
      </c>
      <c r="O10" s="47">
        <f>K10</f>
        <v>0</v>
      </c>
      <c r="P10" s="48"/>
    </row>
    <row r="11" spans="1:17" x14ac:dyDescent="0.25">
      <c r="A11" s="98">
        <v>0</v>
      </c>
      <c r="B11" s="133">
        <v>0</v>
      </c>
      <c r="C11" s="134">
        <f>C6</f>
        <v>0</v>
      </c>
      <c r="D11" s="38">
        <v>0</v>
      </c>
      <c r="E11" s="39">
        <f>C4</f>
        <v>82.1</v>
      </c>
      <c r="F11" s="30">
        <f t="shared" ref="F11:F17" si="1">E11*(1-F$8)</f>
        <v>82.1</v>
      </c>
      <c r="G11" s="42">
        <f>E11*12</f>
        <v>985.19999999999993</v>
      </c>
      <c r="H11" s="11">
        <f>F11*12</f>
        <v>985.19999999999993</v>
      </c>
      <c r="I11" s="43">
        <f t="shared" ref="I11:I18" si="2">IF($J$8&gt;$A11,G11+$A11+MIN((($J$8-$A11)*0.1),700),G11+$J$8)</f>
        <v>1025.1999999999998</v>
      </c>
      <c r="J11" s="135">
        <f t="shared" ref="J11:J17" si="3">IF($J$8&gt;$A11,H11+$A11+MIN((($J$8-$A11)*0.1),350),H11+$J$8)</f>
        <v>1025.1999999999998</v>
      </c>
      <c r="L11" s="36"/>
      <c r="M11" s="22">
        <f t="shared" ref="M11:M18" si="4">I11-I$11</f>
        <v>0</v>
      </c>
      <c r="N11" s="23">
        <f t="shared" ref="N11:N18" si="5">M11/I$11</f>
        <v>0</v>
      </c>
      <c r="O11" s="22">
        <f t="shared" ref="O11:O18" si="6">J11-J$11</f>
        <v>0</v>
      </c>
      <c r="P11" s="23">
        <f t="shared" ref="P11:P18" si="7">O11/J$11</f>
        <v>0</v>
      </c>
    </row>
    <row r="12" spans="1:17" x14ac:dyDescent="0.25">
      <c r="A12" s="37">
        <v>100</v>
      </c>
      <c r="B12" s="49">
        <v>0.5</v>
      </c>
      <c r="C12" s="134">
        <f>D6</f>
        <v>69.599999999999966</v>
      </c>
      <c r="D12" s="38">
        <f t="shared" ref="D12:D17" si="8">1-(F12/F$11)</f>
        <v>7.0645554202192429E-2</v>
      </c>
      <c r="E12" s="40">
        <f t="shared" ref="E12:E17" si="9">G12/12</f>
        <v>76.3</v>
      </c>
      <c r="F12" s="30">
        <f t="shared" si="1"/>
        <v>76.3</v>
      </c>
      <c r="G12" s="42">
        <f t="shared" ref="G12:G17" si="10">MAX(G$11*(1-B12),G$11-C12)</f>
        <v>915.59999999999991</v>
      </c>
      <c r="H12" s="11">
        <f t="shared" ref="H12:H17" si="11">F12*12</f>
        <v>915.59999999999991</v>
      </c>
      <c r="I12" s="43">
        <f t="shared" si="2"/>
        <v>1045.5999999999999</v>
      </c>
      <c r="J12" s="135">
        <f t="shared" si="3"/>
        <v>1045.5999999999999</v>
      </c>
      <c r="L12" s="36"/>
      <c r="M12" s="22">
        <f t="shared" si="4"/>
        <v>20.400000000000091</v>
      </c>
      <c r="N12" s="23">
        <f t="shared" si="5"/>
        <v>1.9898556379243166E-2</v>
      </c>
      <c r="O12" s="22">
        <f t="shared" si="6"/>
        <v>20.400000000000091</v>
      </c>
      <c r="P12" s="23">
        <f t="shared" si="7"/>
        <v>1.9898556379243166E-2</v>
      </c>
    </row>
    <row r="13" spans="1:17" x14ac:dyDescent="0.25">
      <c r="A13" s="37">
        <v>200</v>
      </c>
      <c r="B13" s="49">
        <v>0.5</v>
      </c>
      <c r="C13" s="134">
        <f>E6</f>
        <v>139.19999999999993</v>
      </c>
      <c r="D13" s="38">
        <f t="shared" si="8"/>
        <v>0.14129110840438486</v>
      </c>
      <c r="E13" s="40">
        <f t="shared" si="9"/>
        <v>70.5</v>
      </c>
      <c r="F13" s="30">
        <f t="shared" si="1"/>
        <v>70.5</v>
      </c>
      <c r="G13" s="42">
        <f t="shared" si="10"/>
        <v>846</v>
      </c>
      <c r="H13" s="11">
        <f t="shared" si="11"/>
        <v>846</v>
      </c>
      <c r="I13" s="43">
        <f t="shared" si="2"/>
        <v>1066</v>
      </c>
      <c r="J13" s="135">
        <f t="shared" si="3"/>
        <v>1066</v>
      </c>
      <c r="L13" s="36"/>
      <c r="M13" s="22">
        <f t="shared" si="4"/>
        <v>40.800000000000182</v>
      </c>
      <c r="N13" s="23">
        <f t="shared" si="5"/>
        <v>3.9797112758486332E-2</v>
      </c>
      <c r="O13" s="22">
        <f t="shared" si="6"/>
        <v>40.800000000000182</v>
      </c>
      <c r="P13" s="23">
        <f t="shared" si="7"/>
        <v>3.9797112758486332E-2</v>
      </c>
    </row>
    <row r="14" spans="1:17" x14ac:dyDescent="0.25">
      <c r="A14" s="37">
        <v>300</v>
      </c>
      <c r="B14" s="49">
        <v>0.5</v>
      </c>
      <c r="C14" s="134">
        <f>F6</f>
        <v>210</v>
      </c>
      <c r="D14" s="38">
        <f t="shared" si="8"/>
        <v>0.21315468940316684</v>
      </c>
      <c r="E14" s="40">
        <f t="shared" si="9"/>
        <v>64.599999999999994</v>
      </c>
      <c r="F14" s="30">
        <f t="shared" si="1"/>
        <v>64.599999999999994</v>
      </c>
      <c r="G14" s="42">
        <f t="shared" si="10"/>
        <v>775.19999999999993</v>
      </c>
      <c r="H14" s="11">
        <f t="shared" si="11"/>
        <v>775.19999999999993</v>
      </c>
      <c r="I14" s="43">
        <f t="shared" si="2"/>
        <v>1085.1999999999998</v>
      </c>
      <c r="J14" s="135">
        <f t="shared" si="3"/>
        <v>1085.1999999999998</v>
      </c>
      <c r="L14" s="36"/>
      <c r="M14" s="22">
        <f t="shared" si="4"/>
        <v>60</v>
      </c>
      <c r="N14" s="23">
        <f t="shared" si="5"/>
        <v>5.8525165821303168E-2</v>
      </c>
      <c r="O14" s="22">
        <f t="shared" si="6"/>
        <v>60</v>
      </c>
      <c r="P14" s="23">
        <f t="shared" si="7"/>
        <v>5.8525165821303168E-2</v>
      </c>
    </row>
    <row r="15" spans="1:17" x14ac:dyDescent="0.25">
      <c r="A15" s="37">
        <v>400</v>
      </c>
      <c r="B15" s="49">
        <v>0.5</v>
      </c>
      <c r="C15" s="134">
        <f>G6</f>
        <v>279.59999999999997</v>
      </c>
      <c r="D15" s="38">
        <f t="shared" si="8"/>
        <v>0.28380024360535938</v>
      </c>
      <c r="E15" s="40">
        <f t="shared" si="9"/>
        <v>58.79999999999999</v>
      </c>
      <c r="F15" s="30">
        <f t="shared" si="1"/>
        <v>58.79999999999999</v>
      </c>
      <c r="G15" s="42">
        <f t="shared" si="10"/>
        <v>705.59999999999991</v>
      </c>
      <c r="H15" s="11">
        <f t="shared" si="11"/>
        <v>705.59999999999991</v>
      </c>
      <c r="I15" s="43">
        <f t="shared" si="2"/>
        <v>1105.5999999999999</v>
      </c>
      <c r="J15" s="135">
        <f t="shared" si="3"/>
        <v>1105.5999999999999</v>
      </c>
      <c r="L15" s="36"/>
      <c r="M15" s="22">
        <f t="shared" si="4"/>
        <v>80.400000000000091</v>
      </c>
      <c r="N15" s="23">
        <f t="shared" si="5"/>
        <v>7.8423722200546331E-2</v>
      </c>
      <c r="O15" s="22">
        <f t="shared" si="6"/>
        <v>80.400000000000091</v>
      </c>
      <c r="P15" s="23">
        <f t="shared" si="7"/>
        <v>7.8423722200546331E-2</v>
      </c>
    </row>
    <row r="16" spans="1:17" x14ac:dyDescent="0.25">
      <c r="A16" s="37">
        <v>500</v>
      </c>
      <c r="B16" s="49">
        <v>0.5</v>
      </c>
      <c r="C16" s="134">
        <f>H6</f>
        <v>349.19999999999993</v>
      </c>
      <c r="D16" s="38">
        <f t="shared" si="8"/>
        <v>0.3544457978075517</v>
      </c>
      <c r="E16" s="40">
        <f t="shared" si="9"/>
        <v>53</v>
      </c>
      <c r="F16" s="30">
        <f t="shared" si="1"/>
        <v>53</v>
      </c>
      <c r="G16" s="42">
        <f t="shared" si="10"/>
        <v>636</v>
      </c>
      <c r="H16" s="11">
        <f t="shared" si="11"/>
        <v>636</v>
      </c>
      <c r="I16" s="43">
        <f t="shared" si="2"/>
        <v>1036</v>
      </c>
      <c r="J16" s="135">
        <f t="shared" si="3"/>
        <v>1036</v>
      </c>
      <c r="L16" s="36"/>
      <c r="M16" s="22">
        <f t="shared" si="4"/>
        <v>10.800000000000182</v>
      </c>
      <c r="N16" s="23">
        <f t="shared" si="5"/>
        <v>1.0534529847834748E-2</v>
      </c>
      <c r="O16" s="22">
        <f t="shared" si="6"/>
        <v>10.800000000000182</v>
      </c>
      <c r="P16" s="23">
        <f t="shared" si="7"/>
        <v>1.0534529847834748E-2</v>
      </c>
    </row>
    <row r="17" spans="1:16" x14ac:dyDescent="0.25">
      <c r="A17" s="37">
        <v>600</v>
      </c>
      <c r="B17" s="49">
        <v>0.5</v>
      </c>
      <c r="C17" s="136">
        <f>I6</f>
        <v>419.99999999999989</v>
      </c>
      <c r="D17" s="38">
        <f t="shared" si="8"/>
        <v>0.42630937880633368</v>
      </c>
      <c r="E17" s="40">
        <f t="shared" si="9"/>
        <v>47.1</v>
      </c>
      <c r="F17" s="30">
        <f t="shared" si="1"/>
        <v>47.1</v>
      </c>
      <c r="G17" s="42">
        <f t="shared" si="10"/>
        <v>565.20000000000005</v>
      </c>
      <c r="H17" s="11">
        <f t="shared" si="11"/>
        <v>565.20000000000005</v>
      </c>
      <c r="I17" s="43">
        <f t="shared" si="2"/>
        <v>965.2</v>
      </c>
      <c r="J17" s="135">
        <f t="shared" si="3"/>
        <v>965.2</v>
      </c>
      <c r="L17" s="36"/>
      <c r="M17" s="22">
        <f t="shared" si="4"/>
        <v>-59.999999999999773</v>
      </c>
      <c r="N17" s="23">
        <f t="shared" si="5"/>
        <v>-5.8525165821302946E-2</v>
      </c>
      <c r="O17" s="22">
        <f t="shared" si="6"/>
        <v>-59.999999999999773</v>
      </c>
      <c r="P17" s="23">
        <f t="shared" si="7"/>
        <v>-5.8525165821302946E-2</v>
      </c>
    </row>
    <row r="18" spans="1:16" x14ac:dyDescent="0.25">
      <c r="A18" s="37"/>
      <c r="B18" s="137"/>
      <c r="C18" s="138"/>
      <c r="D18" s="38"/>
      <c r="E18" s="40"/>
      <c r="F18" s="30"/>
      <c r="G18" s="42"/>
      <c r="H18" s="31"/>
      <c r="I18" s="43">
        <f t="shared" si="2"/>
        <v>40</v>
      </c>
      <c r="J18" s="135">
        <f>IF($J$8&gt;$A18,H18+$A18+MIN((($J$8-$A18)*0.1),700),H18+$J$8)</f>
        <v>40</v>
      </c>
      <c r="L18" s="36"/>
      <c r="M18" s="22">
        <f t="shared" si="4"/>
        <v>-985.19999999999982</v>
      </c>
      <c r="N18" s="23">
        <f t="shared" si="5"/>
        <v>-0.96098322278579784</v>
      </c>
      <c r="O18" s="22">
        <f t="shared" si="6"/>
        <v>-985.19999999999982</v>
      </c>
      <c r="P18" s="23">
        <f t="shared" si="7"/>
        <v>-0.96098322278579784</v>
      </c>
    </row>
    <row r="19" spans="1:16" x14ac:dyDescent="0.25">
      <c r="A19" s="139"/>
      <c r="G19" s="139"/>
      <c r="H19" s="139"/>
      <c r="I19" s="139"/>
    </row>
    <row r="20" spans="1:16" x14ac:dyDescent="0.25">
      <c r="A20" s="10"/>
      <c r="B20" s="1"/>
      <c r="C20" s="4"/>
      <c r="D20" s="2"/>
      <c r="E20" s="5"/>
    </row>
    <row r="21" spans="1:16" x14ac:dyDescent="0.25">
      <c r="A21" s="24"/>
      <c r="B21" s="1"/>
      <c r="C21" s="4"/>
      <c r="D21" s="2"/>
      <c r="E21" s="5"/>
    </row>
    <row r="22" spans="1:16" x14ac:dyDescent="0.25">
      <c r="A22" s="10"/>
      <c r="B22" s="1"/>
      <c r="C22" s="4"/>
      <c r="D22" s="2"/>
      <c r="E22" s="5"/>
    </row>
    <row r="23" spans="1:16" x14ac:dyDescent="0.25">
      <c r="A23" s="1"/>
      <c r="B23" s="1"/>
      <c r="C23" s="4"/>
      <c r="D23" s="2"/>
      <c r="E23" s="5"/>
    </row>
    <row r="30" spans="1:16" x14ac:dyDescent="0.25">
      <c r="B30" s="56" t="s">
        <v>38</v>
      </c>
      <c r="C30" s="108">
        <v>400</v>
      </c>
      <c r="D30" s="2"/>
      <c r="E30" s="56" t="s">
        <v>39</v>
      </c>
      <c r="F30" s="51">
        <f>C4*(1-F8)</f>
        <v>82.1</v>
      </c>
    </row>
    <row r="31" spans="1:16" x14ac:dyDescent="0.25">
      <c r="K31" s="9"/>
      <c r="L31" s="9"/>
      <c r="M31" s="9"/>
      <c r="N31" s="9"/>
      <c r="O31" s="9"/>
      <c r="P31" s="9"/>
    </row>
    <row r="32" spans="1:16" x14ac:dyDescent="0.25">
      <c r="A32" s="1"/>
      <c r="B32" s="1"/>
      <c r="C32" s="19" t="s">
        <v>11</v>
      </c>
      <c r="D32" s="25">
        <v>0</v>
      </c>
      <c r="E32" s="25">
        <v>100</v>
      </c>
      <c r="F32" s="25">
        <v>200</v>
      </c>
      <c r="G32" s="25">
        <v>300</v>
      </c>
      <c r="H32" s="25">
        <v>400</v>
      </c>
      <c r="I32" s="25">
        <v>500</v>
      </c>
      <c r="J32" s="25">
        <v>600</v>
      </c>
    </row>
    <row r="33" spans="1:16" x14ac:dyDescent="0.25">
      <c r="A33" s="1"/>
      <c r="B33" s="1"/>
      <c r="C33" s="18" t="s">
        <v>1</v>
      </c>
      <c r="D33" s="26">
        <f t="shared" ref="D33:J33" si="12">IF($C$30&gt;D32,D32,$C30)</f>
        <v>0</v>
      </c>
      <c r="E33" s="26">
        <f t="shared" si="12"/>
        <v>100</v>
      </c>
      <c r="F33" s="26">
        <f t="shared" si="12"/>
        <v>200</v>
      </c>
      <c r="G33" s="26">
        <f t="shared" si="12"/>
        <v>300</v>
      </c>
      <c r="H33" s="26">
        <f t="shared" si="12"/>
        <v>400</v>
      </c>
      <c r="I33" s="26">
        <f t="shared" si="12"/>
        <v>400</v>
      </c>
      <c r="J33" s="26">
        <f t="shared" si="12"/>
        <v>400</v>
      </c>
      <c r="K33" s="14"/>
      <c r="L33" s="9"/>
      <c r="M33" s="9"/>
      <c r="N33" s="9"/>
      <c r="O33" s="9"/>
      <c r="P33" s="9"/>
    </row>
    <row r="34" spans="1:16" x14ac:dyDescent="0.25">
      <c r="A34" s="1"/>
      <c r="B34" s="1"/>
      <c r="C34" s="18" t="s">
        <v>2</v>
      </c>
      <c r="D34" s="26">
        <f t="shared" ref="D34:J34" si="13">IF($C$30&gt;D32,MIN(0.1*($C$30-D32),350),"-")</f>
        <v>40</v>
      </c>
      <c r="E34" s="26">
        <f t="shared" si="13"/>
        <v>30</v>
      </c>
      <c r="F34" s="26">
        <f t="shared" si="13"/>
        <v>20</v>
      </c>
      <c r="G34" s="26">
        <f t="shared" si="13"/>
        <v>10</v>
      </c>
      <c r="H34" s="26" t="str">
        <f t="shared" si="13"/>
        <v>-</v>
      </c>
      <c r="I34" s="26" t="str">
        <f t="shared" si="13"/>
        <v>-</v>
      </c>
      <c r="J34" s="26" t="str">
        <f t="shared" si="13"/>
        <v>-</v>
      </c>
      <c r="K34" s="9"/>
      <c r="L34" s="9"/>
      <c r="M34" s="9"/>
      <c r="N34" s="9"/>
      <c r="O34" s="9"/>
      <c r="P34" s="9"/>
    </row>
    <row r="35" spans="1:16" x14ac:dyDescent="0.25">
      <c r="A35" s="1"/>
      <c r="B35" s="1"/>
      <c r="C35" s="18" t="s">
        <v>5</v>
      </c>
      <c r="D35" s="17">
        <f>$H11</f>
        <v>985.19999999999993</v>
      </c>
      <c r="E35" s="17">
        <f>$H12</f>
        <v>915.59999999999991</v>
      </c>
      <c r="F35" s="17">
        <f>$H13</f>
        <v>846</v>
      </c>
      <c r="G35" s="17">
        <f>$H14</f>
        <v>775.19999999999993</v>
      </c>
      <c r="H35" s="17">
        <f>$H15</f>
        <v>705.59999999999991</v>
      </c>
      <c r="I35" s="17">
        <f>$H16</f>
        <v>636</v>
      </c>
      <c r="J35" s="17">
        <f>$H17</f>
        <v>565.20000000000005</v>
      </c>
    </row>
    <row r="36" spans="1:16" x14ac:dyDescent="0.25">
      <c r="A36" s="1"/>
      <c r="B36" s="1"/>
      <c r="C36" s="19" t="s">
        <v>3</v>
      </c>
      <c r="D36" s="50">
        <f t="shared" ref="D36:J36" si="14">SUM(D33,D34,D35)</f>
        <v>1025.1999999999998</v>
      </c>
      <c r="E36" s="50">
        <f t="shared" si="14"/>
        <v>1045.5999999999999</v>
      </c>
      <c r="F36" s="50">
        <f t="shared" si="14"/>
        <v>1066</v>
      </c>
      <c r="G36" s="50">
        <f t="shared" si="14"/>
        <v>1085.1999999999998</v>
      </c>
      <c r="H36" s="50">
        <f t="shared" si="14"/>
        <v>1105.5999999999999</v>
      </c>
      <c r="I36" s="50">
        <f t="shared" si="14"/>
        <v>1036</v>
      </c>
      <c r="J36" s="50">
        <f t="shared" si="14"/>
        <v>965.2</v>
      </c>
      <c r="L36" s="9"/>
      <c r="M36" s="9"/>
      <c r="N36" s="9"/>
      <c r="O36" s="9"/>
      <c r="P36" s="9"/>
    </row>
    <row r="37" spans="1:16" x14ac:dyDescent="0.25">
      <c r="A37" s="1"/>
      <c r="B37" s="1"/>
      <c r="C37" s="53" t="s">
        <v>65</v>
      </c>
      <c r="D37" s="55" t="s">
        <v>37</v>
      </c>
      <c r="E37" s="17" t="str">
        <f t="shared" ref="E37:J37" si="15">IF(E$36&gt;$D$36,"",ABS(E$36-$D$36))</f>
        <v/>
      </c>
      <c r="F37" s="17" t="str">
        <f t="shared" si="15"/>
        <v/>
      </c>
      <c r="G37" s="17" t="str">
        <f t="shared" si="15"/>
        <v/>
      </c>
      <c r="H37" s="17" t="str">
        <f t="shared" si="15"/>
        <v/>
      </c>
      <c r="I37" s="17" t="str">
        <f t="shared" si="15"/>
        <v/>
      </c>
      <c r="J37" s="17">
        <f t="shared" si="15"/>
        <v>59.999999999999773</v>
      </c>
      <c r="K37" s="9"/>
      <c r="L37" s="9"/>
      <c r="M37" s="9"/>
      <c r="N37" s="9"/>
      <c r="O37" s="9"/>
      <c r="P37" s="9"/>
    </row>
    <row r="38" spans="1:16" x14ac:dyDescent="0.25">
      <c r="A38" s="1"/>
      <c r="B38" s="1"/>
      <c r="C38" s="53" t="s">
        <v>66</v>
      </c>
      <c r="D38" s="55" t="s">
        <v>37</v>
      </c>
      <c r="E38" s="17">
        <f t="shared" ref="E38:J38" si="16">IF(E$36&lt;$D$36,"",E$36-$D$36)</f>
        <v>20.400000000000091</v>
      </c>
      <c r="F38" s="17">
        <f t="shared" si="16"/>
        <v>40.800000000000182</v>
      </c>
      <c r="G38" s="17">
        <f t="shared" si="16"/>
        <v>60</v>
      </c>
      <c r="H38" s="17">
        <f t="shared" si="16"/>
        <v>80.400000000000091</v>
      </c>
      <c r="I38" s="17">
        <f t="shared" si="16"/>
        <v>10.800000000000182</v>
      </c>
      <c r="J38" s="17" t="str">
        <f t="shared" si="16"/>
        <v/>
      </c>
      <c r="L38" s="9"/>
      <c r="M38" s="9"/>
      <c r="N38" s="9"/>
      <c r="O38" s="9"/>
      <c r="P38" s="9"/>
    </row>
    <row r="39" spans="1:16" x14ac:dyDescent="0.25">
      <c r="A39" s="52"/>
      <c r="B39" s="9"/>
      <c r="C39" s="9"/>
      <c r="D39" s="9"/>
      <c r="E39" s="9"/>
      <c r="F39" s="9"/>
      <c r="G39" s="6"/>
      <c r="H39" s="6"/>
      <c r="L39" s="9"/>
      <c r="M39" s="9"/>
      <c r="N39" s="9"/>
      <c r="O39" s="9"/>
      <c r="P39" s="9"/>
    </row>
    <row r="40" spans="1:16" x14ac:dyDescent="0.25">
      <c r="A40" s="14"/>
      <c r="B40" s="9"/>
      <c r="C40" s="9"/>
      <c r="D40" s="9"/>
      <c r="E40" s="9"/>
      <c r="F40" s="9"/>
      <c r="G40" s="6"/>
      <c r="H40" s="6"/>
      <c r="L40" s="9"/>
      <c r="M40" s="9"/>
      <c r="N40" s="9"/>
      <c r="O40" s="9"/>
      <c r="P40" s="9"/>
    </row>
    <row r="41" spans="1:16" x14ac:dyDescent="0.25">
      <c r="A41" s="14"/>
      <c r="B41" s="9"/>
      <c r="C41" s="9"/>
      <c r="D41" s="9"/>
      <c r="E41" s="9"/>
      <c r="F41" s="9"/>
      <c r="G41" s="6"/>
      <c r="H41" s="6"/>
      <c r="K41" s="9"/>
      <c r="L41" s="9"/>
      <c r="M41" s="9"/>
      <c r="N41" s="9"/>
      <c r="O41" s="9"/>
      <c r="P41" s="9"/>
    </row>
    <row r="42" spans="1:16" x14ac:dyDescent="0.25">
      <c r="A42" s="14"/>
      <c r="B42" s="9"/>
      <c r="C42" s="9"/>
      <c r="D42" s="9"/>
      <c r="E42" s="9"/>
      <c r="F42" s="9"/>
      <c r="G42" s="6"/>
      <c r="H42" s="6"/>
      <c r="K42" s="9"/>
      <c r="L42" s="9"/>
      <c r="M42" s="9"/>
      <c r="N42" s="9"/>
      <c r="O42" s="9"/>
      <c r="P42" s="13"/>
    </row>
    <row r="43" spans="1:16" x14ac:dyDescent="0.25">
      <c r="A43" s="14"/>
      <c r="B43" s="9"/>
      <c r="C43" s="9"/>
      <c r="D43" s="9"/>
      <c r="E43" s="9"/>
      <c r="F43" s="9"/>
      <c r="G43" s="6"/>
      <c r="H43" s="6"/>
      <c r="K43" s="9"/>
      <c r="L43" s="9"/>
      <c r="M43" s="9"/>
      <c r="N43" s="9"/>
      <c r="O43" s="9"/>
      <c r="P43" s="9"/>
    </row>
    <row r="44" spans="1:16" x14ac:dyDescent="0.25">
      <c r="A44" s="14"/>
      <c r="B44" s="9"/>
      <c r="C44" s="9"/>
      <c r="D44" s="9"/>
      <c r="E44" s="9"/>
      <c r="F44" s="9"/>
      <c r="G44" s="6"/>
      <c r="H44" s="6"/>
      <c r="K44" s="9"/>
      <c r="L44" s="9"/>
      <c r="M44" s="9"/>
      <c r="N44" s="9"/>
      <c r="O44" s="9"/>
      <c r="P44" s="9"/>
    </row>
    <row r="45" spans="1:16" x14ac:dyDescent="0.25">
      <c r="A45" s="14"/>
      <c r="B45" s="9"/>
      <c r="C45" s="9"/>
      <c r="D45" s="9"/>
      <c r="E45" s="9"/>
      <c r="F45" s="9"/>
      <c r="G45" s="6"/>
      <c r="H45" s="6"/>
    </row>
    <row r="46" spans="1:16" x14ac:dyDescent="0.25">
      <c r="A46" s="14"/>
      <c r="B46" s="9"/>
      <c r="C46" s="9"/>
      <c r="D46" s="9"/>
      <c r="E46" s="9"/>
      <c r="F46" s="9"/>
      <c r="G46" s="6"/>
      <c r="H46" s="6"/>
    </row>
    <row r="47" spans="1:16" x14ac:dyDescent="0.25">
      <c r="A47" s="1"/>
      <c r="B47" s="1"/>
      <c r="C47" s="7"/>
      <c r="D47" s="6"/>
      <c r="E47" s="6"/>
      <c r="F47" s="6"/>
      <c r="G47" s="6"/>
      <c r="H47" s="6"/>
    </row>
    <row r="48" spans="1:16" x14ac:dyDescent="0.25">
      <c r="A48" s="1"/>
      <c r="B48" s="1"/>
      <c r="C48" s="7"/>
      <c r="D48" s="6"/>
      <c r="E48" s="6"/>
      <c r="F48" s="6"/>
      <c r="G48" s="6"/>
      <c r="H48" s="6"/>
    </row>
    <row r="49" spans="1:8" x14ac:dyDescent="0.25">
      <c r="A49" s="1"/>
      <c r="B49" s="1"/>
      <c r="C49" s="7"/>
      <c r="D49" s="6"/>
      <c r="E49" s="6"/>
      <c r="F49" s="6"/>
      <c r="G49" s="6"/>
      <c r="H49" s="6"/>
    </row>
    <row r="50" spans="1:8" x14ac:dyDescent="0.25">
      <c r="A50" s="1"/>
      <c r="B50" s="1"/>
      <c r="C50" s="7"/>
      <c r="D50" s="6"/>
      <c r="E50" s="6"/>
      <c r="F50" s="6"/>
      <c r="G50" s="6"/>
      <c r="H50" s="6"/>
    </row>
    <row r="51" spans="1:8" x14ac:dyDescent="0.25">
      <c r="A51" s="1"/>
      <c r="B51" s="1"/>
      <c r="C51" s="7"/>
      <c r="D51" s="6"/>
      <c r="E51" s="6"/>
      <c r="F51" s="6"/>
      <c r="G51" s="6"/>
      <c r="H51" s="6"/>
    </row>
    <row r="52" spans="1:8" x14ac:dyDescent="0.25">
      <c r="A52" s="1"/>
      <c r="B52" s="1"/>
      <c r="C52" s="7"/>
      <c r="D52" s="6"/>
      <c r="E52" s="6"/>
      <c r="F52" s="6"/>
      <c r="G52" s="6"/>
      <c r="H52" s="6"/>
    </row>
    <row r="53" spans="1:8" x14ac:dyDescent="0.25">
      <c r="A53" s="1"/>
      <c r="B53" s="1"/>
      <c r="C53" s="7"/>
      <c r="D53" s="6"/>
      <c r="E53" s="6"/>
      <c r="F53" s="6"/>
      <c r="G53" s="6"/>
      <c r="H53" s="6"/>
    </row>
    <row r="54" spans="1:8" x14ac:dyDescent="0.25">
      <c r="A54" s="1"/>
      <c r="B54" s="1"/>
      <c r="C54" s="7"/>
      <c r="D54" s="6"/>
      <c r="E54" s="6"/>
      <c r="F54" s="6"/>
      <c r="G54" s="6"/>
      <c r="H54" s="6"/>
    </row>
    <row r="55" spans="1:8" x14ac:dyDescent="0.25">
      <c r="A55" s="1"/>
      <c r="B55" s="1"/>
      <c r="C55" s="7"/>
      <c r="D55" s="6"/>
      <c r="E55" s="6"/>
      <c r="F55" s="6"/>
      <c r="G55" s="6"/>
      <c r="H55" s="6"/>
    </row>
    <row r="56" spans="1:8" x14ac:dyDescent="0.25">
      <c r="A56" s="1"/>
      <c r="B56" s="1"/>
      <c r="C56" s="7"/>
      <c r="D56" s="6"/>
      <c r="E56" s="6"/>
      <c r="F56" s="6"/>
      <c r="G56" s="6"/>
      <c r="H56" s="6"/>
    </row>
    <row r="57" spans="1:8" x14ac:dyDescent="0.25">
      <c r="A57" s="1"/>
      <c r="B57" s="1"/>
      <c r="C57" s="7"/>
      <c r="D57" s="6"/>
      <c r="E57" s="6"/>
      <c r="F57" s="6"/>
      <c r="G57" s="6"/>
      <c r="H57" s="6"/>
    </row>
    <row r="58" spans="1:8" x14ac:dyDescent="0.25">
      <c r="A58" s="1"/>
      <c r="B58" s="1"/>
      <c r="C58" s="7"/>
      <c r="D58" s="6"/>
      <c r="E58" s="6"/>
      <c r="F58" s="6"/>
      <c r="G58" s="6"/>
      <c r="H58" s="6"/>
    </row>
    <row r="59" spans="1:8" x14ac:dyDescent="0.25">
      <c r="A59" s="1"/>
      <c r="B59" s="1"/>
      <c r="C59" s="7"/>
      <c r="D59" s="6"/>
      <c r="E59" s="6"/>
      <c r="F59" s="6"/>
      <c r="G59" s="6"/>
      <c r="H59" s="6"/>
    </row>
    <row r="60" spans="1:8" x14ac:dyDescent="0.25">
      <c r="A60" s="1"/>
      <c r="B60" s="1"/>
      <c r="C60" s="7"/>
      <c r="D60" s="6"/>
      <c r="E60" s="6"/>
      <c r="F60" s="6"/>
      <c r="G60" s="6"/>
      <c r="H60" s="6"/>
    </row>
    <row r="61" spans="1:8" x14ac:dyDescent="0.25">
      <c r="A61" s="1"/>
      <c r="B61" s="1"/>
      <c r="C61" s="7"/>
      <c r="D61" s="6"/>
      <c r="E61" s="6"/>
      <c r="F61" s="6"/>
      <c r="G61" s="6"/>
      <c r="H61" s="6"/>
    </row>
    <row r="62" spans="1:8" ht="8.25" customHeight="1" x14ac:dyDescent="0.25">
      <c r="A62" s="1"/>
      <c r="B62" s="1"/>
      <c r="C62" s="7"/>
      <c r="D62" s="6"/>
      <c r="E62" s="6"/>
      <c r="F62" s="6"/>
      <c r="G62" s="6"/>
      <c r="H62" s="6"/>
    </row>
    <row r="63" spans="1:8" ht="6.75" customHeight="1" x14ac:dyDescent="0.25">
      <c r="A63" s="1"/>
      <c r="B63" s="1"/>
      <c r="C63" s="7"/>
      <c r="D63" s="6"/>
      <c r="E63" s="6"/>
      <c r="F63" s="6"/>
      <c r="G63" s="6"/>
      <c r="H63" s="6"/>
    </row>
    <row r="64" spans="1:8" ht="6.75" customHeight="1" x14ac:dyDescent="0.25">
      <c r="A64" s="1"/>
      <c r="B64" s="1"/>
      <c r="C64" s="7"/>
      <c r="D64" s="6"/>
      <c r="E64" s="6"/>
      <c r="F64" s="6"/>
      <c r="G64" s="6"/>
      <c r="H64" s="6"/>
    </row>
    <row r="65" spans="1:98" s="59" customFormat="1" ht="13.2" x14ac:dyDescent="0.25">
      <c r="A65" s="95" t="str">
        <f>'A exemple'!A62</f>
        <v>Source: OFSP / Développement XLS © unité DMS (Sin), V1 10.12.18</v>
      </c>
      <c r="B65" s="94"/>
      <c r="C65" s="94"/>
      <c r="D65" s="94"/>
      <c r="E65" s="94"/>
      <c r="F65" s="96"/>
      <c r="G65" s="94"/>
      <c r="H65" s="97"/>
      <c r="I65" s="94"/>
      <c r="J65" s="94"/>
    </row>
    <row r="66" spans="1:98" s="64" customFormat="1" x14ac:dyDescent="0.25">
      <c r="A66" s="61" t="s">
        <v>21</v>
      </c>
      <c r="B66" s="61"/>
      <c r="C66" s="62"/>
      <c r="D66" s="63"/>
      <c r="E66" s="63"/>
      <c r="F66" s="63"/>
      <c r="G66" s="63"/>
      <c r="H66" s="63"/>
    </row>
    <row r="67" spans="1:98" s="68" customFormat="1" x14ac:dyDescent="0.25">
      <c r="A67" s="65"/>
      <c r="B67" s="65"/>
      <c r="C67" s="66"/>
      <c r="D67" s="67"/>
      <c r="E67" s="67"/>
      <c r="F67" s="67"/>
      <c r="G67" s="67"/>
      <c r="H67" s="67"/>
    </row>
    <row r="68" spans="1:98" s="68" customFormat="1" x14ac:dyDescent="0.25">
      <c r="A68" s="65"/>
      <c r="B68" s="65"/>
      <c r="C68" s="66"/>
      <c r="D68" s="67"/>
      <c r="E68" s="67"/>
      <c r="F68" s="67"/>
      <c r="G68" s="67"/>
      <c r="H68" s="67"/>
    </row>
    <row r="69" spans="1:98" s="75" customFormat="1" x14ac:dyDescent="0.25">
      <c r="A69" s="69" t="s">
        <v>26</v>
      </c>
      <c r="B69" s="70"/>
      <c r="C69" s="71"/>
      <c r="D69" s="72"/>
      <c r="E69" s="73"/>
      <c r="F69" s="71"/>
      <c r="G69" s="72"/>
      <c r="H69" s="73"/>
      <c r="I69" s="74"/>
      <c r="J69" s="74"/>
      <c r="L69" s="76" t="s">
        <v>67</v>
      </c>
      <c r="M69" s="77"/>
      <c r="N69" s="77"/>
      <c r="O69" s="76"/>
      <c r="P69" s="77"/>
      <c r="Q69" s="77"/>
      <c r="U69" s="76" t="s">
        <v>68</v>
      </c>
      <c r="V69" s="77"/>
      <c r="W69" s="77"/>
      <c r="X69" s="76"/>
      <c r="Y69" s="77"/>
      <c r="Z69" s="77"/>
      <c r="AA69" s="77"/>
      <c r="AD69" s="69" t="s">
        <v>24</v>
      </c>
      <c r="AE69" s="70"/>
      <c r="AN69" s="69" t="s">
        <v>25</v>
      </c>
      <c r="AO69" s="70"/>
      <c r="AX69" s="69" t="s">
        <v>23</v>
      </c>
      <c r="AY69" s="70"/>
      <c r="BB69" s="70"/>
      <c r="BG69" s="69" t="s">
        <v>27</v>
      </c>
      <c r="BH69" s="70"/>
      <c r="BK69" s="70"/>
      <c r="BP69" s="78" t="s">
        <v>13</v>
      </c>
      <c r="BQ69" s="79"/>
      <c r="BR69" s="80" t="s">
        <v>28</v>
      </c>
      <c r="BS69" s="81"/>
      <c r="BT69" s="81"/>
      <c r="BU69" s="80"/>
      <c r="BV69" s="81"/>
      <c r="CF69" s="78" t="s">
        <v>13</v>
      </c>
      <c r="CG69" s="79"/>
      <c r="CH69" s="80" t="s">
        <v>30</v>
      </c>
      <c r="CI69" s="81"/>
      <c r="CJ69" s="81"/>
      <c r="CK69" s="80" t="s">
        <v>30</v>
      </c>
      <c r="CL69" s="81"/>
    </row>
    <row r="70" spans="1:98" s="75" customFormat="1" x14ac:dyDescent="0.25">
      <c r="A70" s="69"/>
      <c r="B70" s="70"/>
      <c r="C70" s="71"/>
      <c r="D70" s="72"/>
      <c r="E70" s="73"/>
      <c r="F70" s="71"/>
      <c r="G70" s="72"/>
      <c r="H70" s="73"/>
      <c r="I70" s="74"/>
      <c r="J70" s="74"/>
      <c r="L70" s="82"/>
      <c r="O70" s="82"/>
      <c r="U70" s="82"/>
      <c r="X70" s="82"/>
      <c r="AD70" s="69"/>
      <c r="AE70" s="70"/>
      <c r="AN70" s="140">
        <v>10000</v>
      </c>
      <c r="AO70" s="70"/>
      <c r="AX70" s="69" t="s">
        <v>69</v>
      </c>
      <c r="AY70" s="70"/>
      <c r="AZ70" s="104" t="s">
        <v>45</v>
      </c>
      <c r="BA70" s="64"/>
      <c r="BB70" s="70"/>
      <c r="BC70" s="141"/>
      <c r="BD70" s="68"/>
      <c r="BG70" s="69" t="s">
        <v>69</v>
      </c>
      <c r="BH70" s="70"/>
      <c r="BI70" s="104" t="s">
        <v>46</v>
      </c>
      <c r="BJ70" s="64"/>
      <c r="BK70" s="70"/>
      <c r="BL70" s="141"/>
      <c r="BM70" s="68"/>
      <c r="BR70" s="69" t="s">
        <v>69</v>
      </c>
      <c r="BU70" s="69"/>
      <c r="CH70" s="69" t="s">
        <v>69</v>
      </c>
      <c r="CK70" s="69"/>
    </row>
    <row r="71" spans="1:98" s="75" customFormat="1" x14ac:dyDescent="0.25">
      <c r="A71" s="82"/>
      <c r="B71" s="83" t="s">
        <v>12</v>
      </c>
      <c r="C71" s="73"/>
      <c r="D71" s="74"/>
      <c r="E71" s="74"/>
      <c r="F71" s="73"/>
      <c r="G71" s="74"/>
      <c r="H71" s="74"/>
      <c r="I71" s="74"/>
      <c r="AD71" s="82"/>
      <c r="AE71" s="83" t="s">
        <v>12</v>
      </c>
      <c r="AF71" s="73"/>
      <c r="AG71" s="74"/>
      <c r="AH71" s="74"/>
      <c r="AI71" s="73"/>
      <c r="AJ71" s="74"/>
      <c r="AK71" s="74"/>
      <c r="AL71" s="74"/>
      <c r="AN71" s="82"/>
      <c r="AO71" s="83" t="s">
        <v>12</v>
      </c>
      <c r="AP71" s="73"/>
      <c r="AQ71" s="74"/>
      <c r="AR71" s="74"/>
      <c r="AS71" s="73"/>
      <c r="AT71" s="74"/>
      <c r="AU71" s="74"/>
      <c r="AV71" s="74"/>
      <c r="AX71" s="69"/>
      <c r="AY71" s="83" t="s">
        <v>12</v>
      </c>
      <c r="AZ71" s="73"/>
      <c r="BA71" s="74"/>
      <c r="BB71" s="83"/>
      <c r="BC71" s="73"/>
      <c r="BD71" s="74"/>
      <c r="BE71" s="74"/>
      <c r="BF71" s="74"/>
      <c r="BG71" s="82"/>
      <c r="BH71" s="83" t="s">
        <v>12</v>
      </c>
      <c r="BI71" s="73"/>
      <c r="BJ71" s="74"/>
      <c r="BK71" s="83"/>
      <c r="BL71" s="73"/>
      <c r="BM71" s="74"/>
      <c r="BN71" s="74"/>
    </row>
    <row r="72" spans="1:98" s="75" customFormat="1" x14ac:dyDescent="0.25">
      <c r="A72" s="69" t="s">
        <v>20</v>
      </c>
      <c r="B72" s="84">
        <v>0</v>
      </c>
      <c r="C72" s="84">
        <v>100</v>
      </c>
      <c r="D72" s="84">
        <v>200</v>
      </c>
      <c r="E72" s="84">
        <v>300</v>
      </c>
      <c r="F72" s="84">
        <v>400</v>
      </c>
      <c r="G72" s="84">
        <v>500</v>
      </c>
      <c r="H72" s="84">
        <v>600</v>
      </c>
      <c r="I72" s="84"/>
      <c r="K72" s="85"/>
      <c r="L72" s="86" t="s">
        <v>70</v>
      </c>
      <c r="M72" s="86" t="s">
        <v>71</v>
      </c>
      <c r="N72" s="86" t="s">
        <v>72</v>
      </c>
      <c r="O72" s="86" t="s">
        <v>73</v>
      </c>
      <c r="P72" s="86" t="s">
        <v>41</v>
      </c>
      <c r="Q72" s="86" t="s">
        <v>74</v>
      </c>
      <c r="R72" s="142"/>
      <c r="S72" s="85"/>
      <c r="T72" s="85"/>
      <c r="U72" s="86" t="s">
        <v>70</v>
      </c>
      <c r="V72" s="86" t="s">
        <v>71</v>
      </c>
      <c r="W72" s="86" t="s">
        <v>72</v>
      </c>
      <c r="X72" s="86" t="s">
        <v>73</v>
      </c>
      <c r="Y72" s="86" t="s">
        <v>41</v>
      </c>
      <c r="Z72" s="86" t="s">
        <v>74</v>
      </c>
      <c r="AA72" s="86"/>
      <c r="AD72" s="69" t="s">
        <v>22</v>
      </c>
      <c r="AE72" s="84">
        <v>0</v>
      </c>
      <c r="AF72" s="84">
        <v>100</v>
      </c>
      <c r="AG72" s="84">
        <v>200</v>
      </c>
      <c r="AH72" s="84">
        <v>300</v>
      </c>
      <c r="AI72" s="84">
        <v>400</v>
      </c>
      <c r="AJ72" s="84">
        <v>500</v>
      </c>
      <c r="AK72" s="84">
        <v>600</v>
      </c>
      <c r="AL72" s="84"/>
      <c r="AN72" s="69" t="s">
        <v>22</v>
      </c>
      <c r="AO72" s="84">
        <v>0</v>
      </c>
      <c r="AP72" s="84">
        <v>100</v>
      </c>
      <c r="AQ72" s="84">
        <v>200</v>
      </c>
      <c r="AR72" s="84">
        <v>300</v>
      </c>
      <c r="AS72" s="84">
        <v>400</v>
      </c>
      <c r="AT72" s="84">
        <v>500</v>
      </c>
      <c r="AU72" s="84">
        <v>600</v>
      </c>
      <c r="AV72" s="84"/>
      <c r="AX72" s="105" t="s">
        <v>22</v>
      </c>
      <c r="AY72" s="84">
        <v>100</v>
      </c>
      <c r="AZ72" s="84">
        <v>200</v>
      </c>
      <c r="BA72" s="84">
        <v>300</v>
      </c>
      <c r="BB72" s="84">
        <v>400</v>
      </c>
      <c r="BC72" s="84">
        <v>500</v>
      </c>
      <c r="BD72" s="84">
        <v>600</v>
      </c>
      <c r="BE72" s="84"/>
      <c r="BG72" s="105" t="s">
        <v>22</v>
      </c>
      <c r="BH72" s="84">
        <v>100</v>
      </c>
      <c r="BI72" s="84">
        <v>200</v>
      </c>
      <c r="BJ72" s="84">
        <v>300</v>
      </c>
      <c r="BK72" s="84">
        <v>400</v>
      </c>
      <c r="BL72" s="84">
        <v>500</v>
      </c>
      <c r="BM72" s="84">
        <v>600</v>
      </c>
      <c r="BN72" s="84"/>
      <c r="BQ72" s="143" t="s">
        <v>75</v>
      </c>
      <c r="BR72" s="143" t="s">
        <v>76</v>
      </c>
      <c r="BS72" s="143" t="s">
        <v>77</v>
      </c>
      <c r="BT72" s="143" t="s">
        <v>78</v>
      </c>
      <c r="BU72" s="143" t="s">
        <v>47</v>
      </c>
      <c r="BV72" s="143" t="s">
        <v>79</v>
      </c>
      <c r="BW72" s="143"/>
      <c r="BX72" s="143" t="s">
        <v>80</v>
      </c>
      <c r="BY72" s="143" t="s">
        <v>81</v>
      </c>
      <c r="BZ72" s="143" t="s">
        <v>82</v>
      </c>
      <c r="CA72" s="143" t="s">
        <v>83</v>
      </c>
      <c r="CB72" s="143" t="s">
        <v>51</v>
      </c>
      <c r="CC72" s="143" t="s">
        <v>84</v>
      </c>
      <c r="CD72" s="143"/>
      <c r="CG72" s="144" t="str">
        <f t="shared" ref="CG72:CL72" si="17">BQ72</f>
        <v>Gain max pour F100</v>
      </c>
      <c r="CH72" s="144" t="str">
        <f t="shared" si="17"/>
        <v>Gain max pour F200</v>
      </c>
      <c r="CI72" s="144" t="str">
        <f t="shared" si="17"/>
        <v>Gain max pour F300</v>
      </c>
      <c r="CJ72" s="144" t="str">
        <f t="shared" si="17"/>
        <v>Gain max pour F400</v>
      </c>
      <c r="CK72" s="144" t="str">
        <f t="shared" si="17"/>
        <v>Gain max pour F500</v>
      </c>
      <c r="CL72" s="144" t="str">
        <f t="shared" si="17"/>
        <v>Gain max pour F600</v>
      </c>
      <c r="CM72" s="144"/>
      <c r="CN72" s="144" t="str">
        <f t="shared" ref="CN72:CS72" si="18">BX72</f>
        <v>Perte max pour F100</v>
      </c>
      <c r="CO72" s="144" t="str">
        <f t="shared" si="18"/>
        <v>Perte max pour F200</v>
      </c>
      <c r="CP72" s="144" t="str">
        <f t="shared" si="18"/>
        <v>Perte max pour F300</v>
      </c>
      <c r="CQ72" s="144" t="str">
        <f t="shared" si="18"/>
        <v>Perte max pour F400</v>
      </c>
      <c r="CR72" s="144" t="str">
        <f t="shared" si="18"/>
        <v>Perte max pour F500</v>
      </c>
      <c r="CS72" s="144" t="str">
        <f t="shared" si="18"/>
        <v>Perte max pour F600</v>
      </c>
      <c r="CT72" s="144"/>
    </row>
    <row r="73" spans="1:98" s="75" customFormat="1" x14ac:dyDescent="0.25">
      <c r="A73" s="75">
        <v>0</v>
      </c>
      <c r="B73" s="87">
        <f t="shared" ref="B73:B93" si="19">IF($A73&lt;B$72,$H$11+$A73,$H$11+B$72+MIN(0.1*($A73-B$72),350))</f>
        <v>985.19999999999993</v>
      </c>
      <c r="C73" s="87">
        <f t="shared" ref="C73:C93" si="20">IF($A73&lt;C$72,$H$12+$A73,$H$12+C$72+MIN(0.1*($A73-C$72),350))</f>
        <v>915.59999999999991</v>
      </c>
      <c r="D73" s="87">
        <f t="shared" ref="D73:D93" si="21">IF($A73&lt;D$72,$H$13+$A73,$H$13+D$72+MIN(0.1*($A73-D$72),350))</f>
        <v>846</v>
      </c>
      <c r="E73" s="87">
        <f t="shared" ref="E73:E93" si="22">IF($A73&lt;E$72,$H$14+$A73,$H$14+E$72+MIN(0.1*($A73-E$72),350))</f>
        <v>775.19999999999993</v>
      </c>
      <c r="F73" s="87">
        <f t="shared" ref="F73:F93" si="23">IF($A73&lt;F$72,$H$15+$A73,$H$15+F$72+MIN(0.1*($A73-F$72),350))</f>
        <v>705.59999999999991</v>
      </c>
      <c r="G73" s="87">
        <f t="shared" ref="G73:G93" si="24">IF($A73&lt;G$72,$H$16+$A73,$H$16+G$72+MIN(0.1*($A73-G$72),350))</f>
        <v>636</v>
      </c>
      <c r="H73" s="87">
        <f t="shared" ref="H73:H93" si="25">IF($A73&lt;H$72,$H$17+$A73,$H$17+H$72+MIN(0.1*($A73-H$72),350))</f>
        <v>565.20000000000005</v>
      </c>
      <c r="I73" s="87"/>
      <c r="K73" s="75">
        <f t="shared" ref="K73:K93" si="26">A73</f>
        <v>0</v>
      </c>
      <c r="L73" s="88">
        <f t="shared" ref="L73:L93" si="27">C73-$B73</f>
        <v>-69.600000000000023</v>
      </c>
      <c r="M73" s="88">
        <f t="shared" ref="M73:M93" si="28">D73-$B73</f>
        <v>-139.19999999999993</v>
      </c>
      <c r="N73" s="88">
        <f t="shared" ref="N73:N93" si="29">E73-$B73</f>
        <v>-210</v>
      </c>
      <c r="O73" s="88">
        <f t="shared" ref="O73:O93" si="30">F73-$B73</f>
        <v>-279.60000000000002</v>
      </c>
      <c r="P73" s="88">
        <f t="shared" ref="P73:P93" si="31">G73-$B73</f>
        <v>-349.19999999999993</v>
      </c>
      <c r="Q73" s="88">
        <f t="shared" ref="Q73:Q93" si="32">H73-$B73</f>
        <v>-419.99999999999989</v>
      </c>
      <c r="R73" s="88"/>
      <c r="T73" s="85">
        <f t="shared" ref="T73:T93" si="33">A73</f>
        <v>0</v>
      </c>
      <c r="U73" s="89">
        <f t="shared" ref="U73:U93" si="34">L73/$B73</f>
        <v>-7.064555420219247E-2</v>
      </c>
      <c r="V73" s="89">
        <f t="shared" ref="V73:V93" si="35">M73/$B73</f>
        <v>-0.14129110840438483</v>
      </c>
      <c r="W73" s="89">
        <f t="shared" ref="W73:W93" si="36">N73/$B73</f>
        <v>-0.2131546894031669</v>
      </c>
      <c r="X73" s="89">
        <f t="shared" ref="X73:X93" si="37">O73/$B73</f>
        <v>-0.28380024360535938</v>
      </c>
      <c r="Y73" s="89">
        <f t="shared" ref="Y73:Y93" si="38">P73/$B73</f>
        <v>-0.3544457978075517</v>
      </c>
      <c r="Z73" s="89">
        <f t="shared" ref="Z73:Z93" si="39">Q73/$B73</f>
        <v>-0.42630937880633363</v>
      </c>
      <c r="AA73" s="89"/>
      <c r="AD73" s="75">
        <v>10</v>
      </c>
      <c r="AE73" s="87">
        <f t="shared" ref="AE73:AE104" si="40">12*AD73</f>
        <v>120</v>
      </c>
      <c r="AF73" s="90">
        <f t="shared" ref="AF73:AF104" si="41">MAX($AE73*(1-$B$12),$AE73-$C$12)</f>
        <v>60</v>
      </c>
      <c r="AG73" s="90">
        <f t="shared" ref="AG73:AG104" si="42">MAX($AE73*(1-$B$13),$AE73-$C$13)</f>
        <v>60</v>
      </c>
      <c r="AH73" s="90">
        <f t="shared" ref="AH73:AH104" si="43">MAX($AE73*(1-$B$14),$AE73-$C$14)</f>
        <v>60</v>
      </c>
      <c r="AI73" s="90">
        <f t="shared" ref="AI73:AI104" si="44">MAX($AE73*(1-$B$15),$AE73-$C$15)</f>
        <v>60</v>
      </c>
      <c r="AJ73" s="90">
        <f t="shared" ref="AJ73:AJ104" si="45">MAX($AE73*(1-$B$16),$AE73-$C$16)</f>
        <v>60</v>
      </c>
      <c r="AK73" s="90">
        <f t="shared" ref="AK73:AK104" si="46">MAX($AE73*(1-$B$17),$AE73-$C$17)</f>
        <v>60</v>
      </c>
      <c r="AL73" s="90"/>
      <c r="AN73" s="75">
        <f t="shared" ref="AN73:AN104" si="47">AD73</f>
        <v>10</v>
      </c>
      <c r="AO73" s="87">
        <f t="shared" ref="AO73:AO104" si="48">AE73+AO$72+MIN(($AN$70-AO$72)*0.1,350)</f>
        <v>470</v>
      </c>
      <c r="AP73" s="87">
        <f t="shared" ref="AP73:AP104" si="49">AF73+AP$72+MIN(($AN$70-AP$72)*0.1,350)</f>
        <v>510</v>
      </c>
      <c r="AQ73" s="87">
        <f t="shared" ref="AQ73:AQ104" si="50">AG73+AQ$72+MIN(($AN$70-AQ$72)*0.1,350)</f>
        <v>610</v>
      </c>
      <c r="AR73" s="87">
        <f t="shared" ref="AR73:AR104" si="51">AH73+AR$72+MIN(($AN$70-AR$72)*0.1,350)</f>
        <v>710</v>
      </c>
      <c r="AS73" s="87">
        <f t="shared" ref="AS73:AS104" si="52">AI73+AS$72+MIN(($AN$70-AS$72)*0.1,350)</f>
        <v>810</v>
      </c>
      <c r="AT73" s="87">
        <f t="shared" ref="AT73:AT104" si="53">AJ73+AT$72+MIN(($AN$70-AT$72)*0.1,350)</f>
        <v>910</v>
      </c>
      <c r="AU73" s="87">
        <f t="shared" ref="AU73:AU104" si="54">AK73+AU$72+MIN(($AN$70-AU$72)*0.1,350)</f>
        <v>1010</v>
      </c>
      <c r="AV73" s="87"/>
      <c r="AX73" s="87">
        <f t="shared" ref="AX73:AX104" si="55">AD73</f>
        <v>10</v>
      </c>
      <c r="AY73" s="87">
        <f t="shared" ref="AY73:AY104" si="56">AF73-$AE73</f>
        <v>-60</v>
      </c>
      <c r="AZ73" s="87">
        <f t="shared" ref="AZ73:AZ104" si="57">AG73-$AE73</f>
        <v>-60</v>
      </c>
      <c r="BA73" s="87">
        <f t="shared" ref="BA73:BA104" si="58">AH73-$AE73</f>
        <v>-60</v>
      </c>
      <c r="BB73" s="87">
        <f t="shared" ref="BB73:BB104" si="59">AI73-$AE73</f>
        <v>-60</v>
      </c>
      <c r="BC73" s="87">
        <f t="shared" ref="BC73:BC104" si="60">AJ73-$AE73</f>
        <v>-60</v>
      </c>
      <c r="BD73" s="87">
        <f t="shared" ref="BD73:BD104" si="61">AK73-$AE73</f>
        <v>-60</v>
      </c>
      <c r="BE73" s="87"/>
      <c r="BG73" s="87">
        <f t="shared" ref="BG73:BG104" si="62">AD73</f>
        <v>10</v>
      </c>
      <c r="BH73" s="87">
        <f t="shared" ref="BH73:BH104" si="63">AP73-$AO73</f>
        <v>40</v>
      </c>
      <c r="BI73" s="87">
        <f t="shared" ref="BI73:BI104" si="64">AQ73-$AO73</f>
        <v>140</v>
      </c>
      <c r="BJ73" s="87">
        <f t="shared" ref="BJ73:BJ104" si="65">AR73-$AO73</f>
        <v>240</v>
      </c>
      <c r="BK73" s="87">
        <f t="shared" ref="BK73:BK104" si="66">AS73-$AO73</f>
        <v>340</v>
      </c>
      <c r="BL73" s="87">
        <f t="shared" ref="BL73:BL104" si="67">AT73-$AO73</f>
        <v>440</v>
      </c>
      <c r="BM73" s="87">
        <f t="shared" ref="BM73:BM104" si="68">AU73-$AO73</f>
        <v>540</v>
      </c>
      <c r="BN73" s="87"/>
      <c r="BP73" s="75">
        <f t="shared" ref="BP73:BP104" si="69">AX73</f>
        <v>10</v>
      </c>
      <c r="BQ73" s="91">
        <f t="shared" ref="BQ73:BQ104" si="70">AY73</f>
        <v>-60</v>
      </c>
      <c r="BR73" s="91">
        <f t="shared" ref="BR73:BR104" si="71">AZ73</f>
        <v>-60</v>
      </c>
      <c r="BS73" s="91">
        <f t="shared" ref="BS73:BS104" si="72">BA73</f>
        <v>-60</v>
      </c>
      <c r="BT73" s="91">
        <f t="shared" ref="BT73:BT104" si="73">BB73</f>
        <v>-60</v>
      </c>
      <c r="BU73" s="91">
        <f t="shared" ref="BU73:BU104" si="74">BC73</f>
        <v>-60</v>
      </c>
      <c r="BV73" s="91">
        <f t="shared" ref="BV73:BV104" si="75">BD73</f>
        <v>-60</v>
      </c>
      <c r="BW73" s="91"/>
      <c r="BX73" s="91">
        <f t="shared" ref="BX73:BX104" si="76">BH73</f>
        <v>40</v>
      </c>
      <c r="BY73" s="91">
        <f t="shared" ref="BY73:BY104" si="77">BI73</f>
        <v>140</v>
      </c>
      <c r="BZ73" s="91">
        <f t="shared" ref="BZ73:BZ104" si="78">BJ73</f>
        <v>240</v>
      </c>
      <c r="CA73" s="91">
        <f t="shared" ref="CA73:CA104" si="79">BK73</f>
        <v>340</v>
      </c>
      <c r="CB73" s="91">
        <f t="shared" ref="CB73:CB104" si="80">BL73</f>
        <v>440</v>
      </c>
      <c r="CC73" s="91">
        <f t="shared" ref="CC73:CC104" si="81">BM73</f>
        <v>540</v>
      </c>
      <c r="CD73" s="91"/>
      <c r="CF73" s="75">
        <f t="shared" ref="CF73:CF104" si="82">BP73</f>
        <v>10</v>
      </c>
      <c r="CG73" s="92">
        <f t="shared" ref="CG73:CG104" si="83">(BQ73/$AE73)</f>
        <v>-0.5</v>
      </c>
      <c r="CH73" s="92">
        <f t="shared" ref="CH73:CH104" si="84">(BR73/$AE73)</f>
        <v>-0.5</v>
      </c>
      <c r="CI73" s="92">
        <f t="shared" ref="CI73:CI104" si="85">(BS73/$AE73)</f>
        <v>-0.5</v>
      </c>
      <c r="CJ73" s="92">
        <f t="shared" ref="CJ73:CJ104" si="86">(BT73/$AE73)</f>
        <v>-0.5</v>
      </c>
      <c r="CK73" s="92">
        <f t="shared" ref="CK73:CK104" si="87">(BU73/$AE73)</f>
        <v>-0.5</v>
      </c>
      <c r="CL73" s="92">
        <f t="shared" ref="CL73:CL104" si="88">(BV73/$AE73)</f>
        <v>-0.5</v>
      </c>
      <c r="CM73" s="92"/>
      <c r="CN73" s="92">
        <f t="shared" ref="CN73:CN104" si="89">(BX73/$AO73)</f>
        <v>8.5106382978723402E-2</v>
      </c>
      <c r="CO73" s="92">
        <f t="shared" ref="CO73:CO104" si="90">(BY73/$AO73)</f>
        <v>0.2978723404255319</v>
      </c>
      <c r="CP73" s="92">
        <f t="shared" ref="CP73:CP104" si="91">(BZ73/$AO73)</f>
        <v>0.51063829787234039</v>
      </c>
      <c r="CQ73" s="92">
        <f t="shared" ref="CQ73:CQ104" si="92">(CA73/$AO73)</f>
        <v>0.72340425531914898</v>
      </c>
      <c r="CR73" s="92">
        <f t="shared" ref="CR73:CR104" si="93">(CB73/$AO73)</f>
        <v>0.93617021276595747</v>
      </c>
      <c r="CS73" s="92">
        <f t="shared" ref="CS73:CS104" si="94">(CC73/$AO73)</f>
        <v>1.1489361702127661</v>
      </c>
      <c r="CT73" s="92"/>
    </row>
    <row r="74" spans="1:98" s="75" customFormat="1" x14ac:dyDescent="0.25">
      <c r="A74" s="75">
        <v>100</v>
      </c>
      <c r="B74" s="87">
        <f t="shared" si="19"/>
        <v>995.19999999999993</v>
      </c>
      <c r="C74" s="87">
        <f t="shared" si="20"/>
        <v>1015.5999999999999</v>
      </c>
      <c r="D74" s="87">
        <f t="shared" si="21"/>
        <v>946</v>
      </c>
      <c r="E74" s="87">
        <f t="shared" si="22"/>
        <v>875.19999999999993</v>
      </c>
      <c r="F74" s="87">
        <f t="shared" si="23"/>
        <v>805.59999999999991</v>
      </c>
      <c r="G74" s="87">
        <f t="shared" si="24"/>
        <v>736</v>
      </c>
      <c r="H74" s="87">
        <f t="shared" si="25"/>
        <v>665.2</v>
      </c>
      <c r="I74" s="87"/>
      <c r="K74" s="75">
        <f t="shared" si="26"/>
        <v>100</v>
      </c>
      <c r="L74" s="88">
        <f t="shared" si="27"/>
        <v>20.399999999999977</v>
      </c>
      <c r="M74" s="88">
        <f t="shared" si="28"/>
        <v>-49.199999999999932</v>
      </c>
      <c r="N74" s="88">
        <f t="shared" si="29"/>
        <v>-120</v>
      </c>
      <c r="O74" s="88">
        <f t="shared" si="30"/>
        <v>-189.60000000000002</v>
      </c>
      <c r="P74" s="88">
        <f t="shared" si="31"/>
        <v>-259.19999999999993</v>
      </c>
      <c r="Q74" s="88">
        <f t="shared" si="32"/>
        <v>-329.99999999999989</v>
      </c>
      <c r="R74" s="88"/>
      <c r="T74" s="85">
        <f t="shared" si="33"/>
        <v>100</v>
      </c>
      <c r="U74" s="89">
        <f t="shared" si="34"/>
        <v>2.0498392282958178E-2</v>
      </c>
      <c r="V74" s="89">
        <f t="shared" si="35"/>
        <v>-4.9437299035369711E-2</v>
      </c>
      <c r="W74" s="89">
        <f t="shared" si="36"/>
        <v>-0.12057877813504823</v>
      </c>
      <c r="X74" s="89">
        <f t="shared" si="37"/>
        <v>-0.19051446945337625</v>
      </c>
      <c r="Y74" s="89">
        <f t="shared" si="38"/>
        <v>-0.26045016077170413</v>
      </c>
      <c r="Z74" s="89">
        <f t="shared" si="39"/>
        <v>-0.33159163987138257</v>
      </c>
      <c r="AA74" s="89"/>
      <c r="AD74" s="75">
        <v>20</v>
      </c>
      <c r="AE74" s="87">
        <f t="shared" si="40"/>
        <v>240</v>
      </c>
      <c r="AF74" s="90">
        <f t="shared" si="41"/>
        <v>170.40000000000003</v>
      </c>
      <c r="AG74" s="90">
        <f t="shared" si="42"/>
        <v>120</v>
      </c>
      <c r="AH74" s="90">
        <f t="shared" si="43"/>
        <v>120</v>
      </c>
      <c r="AI74" s="90">
        <f t="shared" si="44"/>
        <v>120</v>
      </c>
      <c r="AJ74" s="90">
        <f t="shared" si="45"/>
        <v>120</v>
      </c>
      <c r="AK74" s="90">
        <f t="shared" si="46"/>
        <v>120</v>
      </c>
      <c r="AL74" s="90"/>
      <c r="AN74" s="75">
        <f t="shared" si="47"/>
        <v>20</v>
      </c>
      <c r="AO74" s="87">
        <f t="shared" si="48"/>
        <v>590</v>
      </c>
      <c r="AP74" s="87">
        <f t="shared" si="49"/>
        <v>620.40000000000009</v>
      </c>
      <c r="AQ74" s="87">
        <f t="shared" si="50"/>
        <v>670</v>
      </c>
      <c r="AR74" s="87">
        <f t="shared" si="51"/>
        <v>770</v>
      </c>
      <c r="AS74" s="87">
        <f t="shared" si="52"/>
        <v>870</v>
      </c>
      <c r="AT74" s="87">
        <f t="shared" si="53"/>
        <v>970</v>
      </c>
      <c r="AU74" s="87">
        <f t="shared" si="54"/>
        <v>1070</v>
      </c>
      <c r="AV74" s="87"/>
      <c r="AX74" s="87">
        <f t="shared" si="55"/>
        <v>20</v>
      </c>
      <c r="AY74" s="87">
        <f t="shared" si="56"/>
        <v>-69.599999999999966</v>
      </c>
      <c r="AZ74" s="87">
        <f t="shared" si="57"/>
        <v>-120</v>
      </c>
      <c r="BA74" s="87">
        <f t="shared" si="58"/>
        <v>-120</v>
      </c>
      <c r="BB74" s="87">
        <f t="shared" si="59"/>
        <v>-120</v>
      </c>
      <c r="BC74" s="87">
        <f t="shared" si="60"/>
        <v>-120</v>
      </c>
      <c r="BD74" s="87">
        <f t="shared" si="61"/>
        <v>-120</v>
      </c>
      <c r="BE74" s="87"/>
      <c r="BG74" s="87">
        <f t="shared" si="62"/>
        <v>20</v>
      </c>
      <c r="BH74" s="87">
        <f t="shared" si="63"/>
        <v>30.400000000000091</v>
      </c>
      <c r="BI74" s="87">
        <f t="shared" si="64"/>
        <v>80</v>
      </c>
      <c r="BJ74" s="87">
        <f t="shared" si="65"/>
        <v>180</v>
      </c>
      <c r="BK74" s="87">
        <f t="shared" si="66"/>
        <v>280</v>
      </c>
      <c r="BL74" s="87">
        <f t="shared" si="67"/>
        <v>380</v>
      </c>
      <c r="BM74" s="87">
        <f t="shared" si="68"/>
        <v>480</v>
      </c>
      <c r="BN74" s="87"/>
      <c r="BP74" s="75">
        <f t="shared" si="69"/>
        <v>20</v>
      </c>
      <c r="BQ74" s="91">
        <f t="shared" si="70"/>
        <v>-69.599999999999966</v>
      </c>
      <c r="BR74" s="91">
        <f t="shared" si="71"/>
        <v>-120</v>
      </c>
      <c r="BS74" s="91">
        <f t="shared" si="72"/>
        <v>-120</v>
      </c>
      <c r="BT74" s="91">
        <f t="shared" si="73"/>
        <v>-120</v>
      </c>
      <c r="BU74" s="91">
        <f t="shared" si="74"/>
        <v>-120</v>
      </c>
      <c r="BV74" s="91">
        <f t="shared" si="75"/>
        <v>-120</v>
      </c>
      <c r="BW74" s="91"/>
      <c r="BX74" s="91">
        <f t="shared" si="76"/>
        <v>30.400000000000091</v>
      </c>
      <c r="BY74" s="91">
        <f t="shared" si="77"/>
        <v>80</v>
      </c>
      <c r="BZ74" s="91">
        <f t="shared" si="78"/>
        <v>180</v>
      </c>
      <c r="CA74" s="91">
        <f t="shared" si="79"/>
        <v>280</v>
      </c>
      <c r="CB74" s="91">
        <f t="shared" si="80"/>
        <v>380</v>
      </c>
      <c r="CC74" s="91">
        <f t="shared" si="81"/>
        <v>480</v>
      </c>
      <c r="CD74" s="91"/>
      <c r="CF74" s="75">
        <f t="shared" si="82"/>
        <v>20</v>
      </c>
      <c r="CG74" s="92">
        <f t="shared" si="83"/>
        <v>-0.28999999999999987</v>
      </c>
      <c r="CH74" s="92">
        <f t="shared" si="84"/>
        <v>-0.5</v>
      </c>
      <c r="CI74" s="92">
        <f t="shared" si="85"/>
        <v>-0.5</v>
      </c>
      <c r="CJ74" s="92">
        <f t="shared" si="86"/>
        <v>-0.5</v>
      </c>
      <c r="CK74" s="92">
        <f t="shared" si="87"/>
        <v>-0.5</v>
      </c>
      <c r="CL74" s="92">
        <f t="shared" si="88"/>
        <v>-0.5</v>
      </c>
      <c r="CM74" s="92"/>
      <c r="CN74" s="92">
        <f t="shared" si="89"/>
        <v>5.1525423728813712E-2</v>
      </c>
      <c r="CO74" s="92">
        <f t="shared" si="90"/>
        <v>0.13559322033898305</v>
      </c>
      <c r="CP74" s="92">
        <f t="shared" si="91"/>
        <v>0.30508474576271188</v>
      </c>
      <c r="CQ74" s="92">
        <f t="shared" si="92"/>
        <v>0.47457627118644069</v>
      </c>
      <c r="CR74" s="92">
        <f t="shared" si="93"/>
        <v>0.64406779661016944</v>
      </c>
      <c r="CS74" s="92">
        <f t="shared" si="94"/>
        <v>0.81355932203389836</v>
      </c>
      <c r="CT74" s="92"/>
    </row>
    <row r="75" spans="1:98" s="75" customFormat="1" x14ac:dyDescent="0.25">
      <c r="A75" s="75">
        <v>200</v>
      </c>
      <c r="B75" s="87">
        <f t="shared" si="19"/>
        <v>1005.1999999999999</v>
      </c>
      <c r="C75" s="87">
        <f t="shared" si="20"/>
        <v>1025.5999999999999</v>
      </c>
      <c r="D75" s="87">
        <f t="shared" si="21"/>
        <v>1046</v>
      </c>
      <c r="E75" s="87">
        <f t="shared" si="22"/>
        <v>975.19999999999993</v>
      </c>
      <c r="F75" s="87">
        <f t="shared" si="23"/>
        <v>905.59999999999991</v>
      </c>
      <c r="G75" s="87">
        <f t="shared" si="24"/>
        <v>836</v>
      </c>
      <c r="H75" s="87">
        <f t="shared" si="25"/>
        <v>765.2</v>
      </c>
      <c r="I75" s="87"/>
      <c r="K75" s="75">
        <f t="shared" si="26"/>
        <v>200</v>
      </c>
      <c r="L75" s="88">
        <f t="shared" si="27"/>
        <v>20.399999999999977</v>
      </c>
      <c r="M75" s="88">
        <f t="shared" si="28"/>
        <v>40.800000000000068</v>
      </c>
      <c r="N75" s="88">
        <f t="shared" si="29"/>
        <v>-30</v>
      </c>
      <c r="O75" s="88">
        <f t="shared" si="30"/>
        <v>-99.600000000000023</v>
      </c>
      <c r="P75" s="88">
        <f t="shared" si="31"/>
        <v>-169.19999999999993</v>
      </c>
      <c r="Q75" s="88">
        <f t="shared" si="32"/>
        <v>-239.99999999999989</v>
      </c>
      <c r="R75" s="88"/>
      <c r="T75" s="85">
        <f t="shared" si="33"/>
        <v>200</v>
      </c>
      <c r="U75" s="89">
        <f t="shared" si="34"/>
        <v>2.0294468762435316E-2</v>
      </c>
      <c r="V75" s="89">
        <f t="shared" si="35"/>
        <v>4.0588937524870743E-2</v>
      </c>
      <c r="W75" s="89">
        <f t="shared" si="36"/>
        <v>-2.9844807003581379E-2</v>
      </c>
      <c r="X75" s="89">
        <f t="shared" si="37"/>
        <v>-9.9084759251890198E-2</v>
      </c>
      <c r="Y75" s="89">
        <f t="shared" si="38"/>
        <v>-0.1683247115001989</v>
      </c>
      <c r="Z75" s="89">
        <f t="shared" si="39"/>
        <v>-0.23875845602865092</v>
      </c>
      <c r="AA75" s="89"/>
      <c r="AD75" s="75">
        <v>30</v>
      </c>
      <c r="AE75" s="87">
        <f t="shared" si="40"/>
        <v>360</v>
      </c>
      <c r="AF75" s="90">
        <f t="shared" si="41"/>
        <v>290.40000000000003</v>
      </c>
      <c r="AG75" s="90">
        <f t="shared" si="42"/>
        <v>220.80000000000007</v>
      </c>
      <c r="AH75" s="90">
        <f t="shared" si="43"/>
        <v>180</v>
      </c>
      <c r="AI75" s="90">
        <f t="shared" si="44"/>
        <v>180</v>
      </c>
      <c r="AJ75" s="90">
        <f t="shared" si="45"/>
        <v>180</v>
      </c>
      <c r="AK75" s="90">
        <f t="shared" si="46"/>
        <v>180</v>
      </c>
      <c r="AL75" s="90"/>
      <c r="AN75" s="75">
        <f t="shared" si="47"/>
        <v>30</v>
      </c>
      <c r="AO75" s="87">
        <f t="shared" si="48"/>
        <v>710</v>
      </c>
      <c r="AP75" s="87">
        <f t="shared" si="49"/>
        <v>740.40000000000009</v>
      </c>
      <c r="AQ75" s="87">
        <f t="shared" si="50"/>
        <v>770.80000000000007</v>
      </c>
      <c r="AR75" s="87">
        <f t="shared" si="51"/>
        <v>830</v>
      </c>
      <c r="AS75" s="87">
        <f t="shared" si="52"/>
        <v>930</v>
      </c>
      <c r="AT75" s="87">
        <f t="shared" si="53"/>
        <v>1030</v>
      </c>
      <c r="AU75" s="87">
        <f t="shared" si="54"/>
        <v>1130</v>
      </c>
      <c r="AV75" s="87"/>
      <c r="AX75" s="87">
        <f t="shared" si="55"/>
        <v>30</v>
      </c>
      <c r="AY75" s="87">
        <f t="shared" si="56"/>
        <v>-69.599999999999966</v>
      </c>
      <c r="AZ75" s="87">
        <f t="shared" si="57"/>
        <v>-139.19999999999993</v>
      </c>
      <c r="BA75" s="87">
        <f t="shared" si="58"/>
        <v>-180</v>
      </c>
      <c r="BB75" s="87">
        <f t="shared" si="59"/>
        <v>-180</v>
      </c>
      <c r="BC75" s="87">
        <f t="shared" si="60"/>
        <v>-180</v>
      </c>
      <c r="BD75" s="87">
        <f t="shared" si="61"/>
        <v>-180</v>
      </c>
      <c r="BE75" s="87"/>
      <c r="BG75" s="87">
        <f t="shared" si="62"/>
        <v>30</v>
      </c>
      <c r="BH75" s="87">
        <f t="shared" si="63"/>
        <v>30.400000000000091</v>
      </c>
      <c r="BI75" s="87">
        <f t="shared" si="64"/>
        <v>60.800000000000068</v>
      </c>
      <c r="BJ75" s="87">
        <f t="shared" si="65"/>
        <v>120</v>
      </c>
      <c r="BK75" s="87">
        <f t="shared" si="66"/>
        <v>220</v>
      </c>
      <c r="BL75" s="87">
        <f t="shared" si="67"/>
        <v>320</v>
      </c>
      <c r="BM75" s="87">
        <f t="shared" si="68"/>
        <v>420</v>
      </c>
      <c r="BN75" s="87"/>
      <c r="BP75" s="75">
        <f t="shared" si="69"/>
        <v>30</v>
      </c>
      <c r="BQ75" s="91">
        <f t="shared" si="70"/>
        <v>-69.599999999999966</v>
      </c>
      <c r="BR75" s="91">
        <f t="shared" si="71"/>
        <v>-139.19999999999993</v>
      </c>
      <c r="BS75" s="91">
        <f t="shared" si="72"/>
        <v>-180</v>
      </c>
      <c r="BT75" s="91">
        <f t="shared" si="73"/>
        <v>-180</v>
      </c>
      <c r="BU75" s="91">
        <f t="shared" si="74"/>
        <v>-180</v>
      </c>
      <c r="BV75" s="91">
        <f t="shared" si="75"/>
        <v>-180</v>
      </c>
      <c r="BW75" s="91"/>
      <c r="BX75" s="91">
        <f t="shared" si="76"/>
        <v>30.400000000000091</v>
      </c>
      <c r="BY75" s="91">
        <f t="shared" si="77"/>
        <v>60.800000000000068</v>
      </c>
      <c r="BZ75" s="91">
        <f t="shared" si="78"/>
        <v>120</v>
      </c>
      <c r="CA75" s="91">
        <f t="shared" si="79"/>
        <v>220</v>
      </c>
      <c r="CB75" s="91">
        <f t="shared" si="80"/>
        <v>320</v>
      </c>
      <c r="CC75" s="91">
        <f t="shared" si="81"/>
        <v>420</v>
      </c>
      <c r="CD75" s="91"/>
      <c r="CF75" s="75">
        <f t="shared" si="82"/>
        <v>30</v>
      </c>
      <c r="CG75" s="92">
        <f t="shared" si="83"/>
        <v>-0.19333333333333325</v>
      </c>
      <c r="CH75" s="92">
        <f t="shared" si="84"/>
        <v>-0.38666666666666649</v>
      </c>
      <c r="CI75" s="92">
        <f t="shared" si="85"/>
        <v>-0.5</v>
      </c>
      <c r="CJ75" s="92">
        <f t="shared" si="86"/>
        <v>-0.5</v>
      </c>
      <c r="CK75" s="92">
        <f t="shared" si="87"/>
        <v>-0.5</v>
      </c>
      <c r="CL75" s="92">
        <f t="shared" si="88"/>
        <v>-0.5</v>
      </c>
      <c r="CM75" s="92"/>
      <c r="CN75" s="92">
        <f t="shared" si="89"/>
        <v>4.2816901408450833E-2</v>
      </c>
      <c r="CO75" s="92">
        <f t="shared" si="90"/>
        <v>8.56338028169015E-2</v>
      </c>
      <c r="CP75" s="92">
        <f t="shared" si="91"/>
        <v>0.16901408450704225</v>
      </c>
      <c r="CQ75" s="92">
        <f t="shared" si="92"/>
        <v>0.30985915492957744</v>
      </c>
      <c r="CR75" s="92">
        <f t="shared" si="93"/>
        <v>0.45070422535211269</v>
      </c>
      <c r="CS75" s="92">
        <f t="shared" si="94"/>
        <v>0.59154929577464788</v>
      </c>
      <c r="CT75" s="92"/>
    </row>
    <row r="76" spans="1:98" s="75" customFormat="1" x14ac:dyDescent="0.25">
      <c r="A76" s="75">
        <v>300</v>
      </c>
      <c r="B76" s="87">
        <f t="shared" si="19"/>
        <v>1015.1999999999999</v>
      </c>
      <c r="C76" s="87">
        <f t="shared" si="20"/>
        <v>1035.5999999999999</v>
      </c>
      <c r="D76" s="87">
        <f t="shared" si="21"/>
        <v>1056</v>
      </c>
      <c r="E76" s="87">
        <f t="shared" si="22"/>
        <v>1075.1999999999998</v>
      </c>
      <c r="F76" s="87">
        <f t="shared" si="23"/>
        <v>1005.5999999999999</v>
      </c>
      <c r="G76" s="87">
        <f t="shared" si="24"/>
        <v>936</v>
      </c>
      <c r="H76" s="87">
        <f t="shared" si="25"/>
        <v>865.2</v>
      </c>
      <c r="I76" s="87"/>
      <c r="K76" s="75">
        <f t="shared" si="26"/>
        <v>300</v>
      </c>
      <c r="L76" s="88">
        <f t="shared" si="27"/>
        <v>20.399999999999977</v>
      </c>
      <c r="M76" s="88">
        <f t="shared" si="28"/>
        <v>40.800000000000068</v>
      </c>
      <c r="N76" s="88">
        <f t="shared" si="29"/>
        <v>59.999999999999886</v>
      </c>
      <c r="O76" s="88">
        <f t="shared" si="30"/>
        <v>-9.6000000000000227</v>
      </c>
      <c r="P76" s="88">
        <f t="shared" si="31"/>
        <v>-79.199999999999932</v>
      </c>
      <c r="Q76" s="88">
        <f t="shared" si="32"/>
        <v>-149.99999999999989</v>
      </c>
      <c r="R76" s="88"/>
      <c r="T76" s="85">
        <f t="shared" si="33"/>
        <v>300</v>
      </c>
      <c r="U76" s="89">
        <f t="shared" si="34"/>
        <v>2.0094562647754118E-2</v>
      </c>
      <c r="V76" s="89">
        <f t="shared" si="35"/>
        <v>4.0189125295508346E-2</v>
      </c>
      <c r="W76" s="89">
        <f t="shared" si="36"/>
        <v>5.9101654846335588E-2</v>
      </c>
      <c r="X76" s="89">
        <f t="shared" si="37"/>
        <v>-9.4562647754137339E-3</v>
      </c>
      <c r="Y76" s="89">
        <f t="shared" si="38"/>
        <v>-7.8014184397163053E-2</v>
      </c>
      <c r="Z76" s="89">
        <f t="shared" si="39"/>
        <v>-0.14775413711583915</v>
      </c>
      <c r="AA76" s="89"/>
      <c r="AD76" s="75">
        <v>40</v>
      </c>
      <c r="AE76" s="87">
        <f t="shared" si="40"/>
        <v>480</v>
      </c>
      <c r="AF76" s="90">
        <f t="shared" si="41"/>
        <v>410.40000000000003</v>
      </c>
      <c r="AG76" s="90">
        <f t="shared" si="42"/>
        <v>340.80000000000007</v>
      </c>
      <c r="AH76" s="90">
        <f t="shared" si="43"/>
        <v>270</v>
      </c>
      <c r="AI76" s="90">
        <f t="shared" si="44"/>
        <v>240</v>
      </c>
      <c r="AJ76" s="90">
        <f t="shared" si="45"/>
        <v>240</v>
      </c>
      <c r="AK76" s="90">
        <f t="shared" si="46"/>
        <v>240</v>
      </c>
      <c r="AL76" s="90"/>
      <c r="AN76" s="75">
        <f t="shared" si="47"/>
        <v>40</v>
      </c>
      <c r="AO76" s="87">
        <f t="shared" si="48"/>
        <v>830</v>
      </c>
      <c r="AP76" s="87">
        <f t="shared" si="49"/>
        <v>860.40000000000009</v>
      </c>
      <c r="AQ76" s="87">
        <f t="shared" si="50"/>
        <v>890.80000000000007</v>
      </c>
      <c r="AR76" s="87">
        <f t="shared" si="51"/>
        <v>920</v>
      </c>
      <c r="AS76" s="87">
        <f t="shared" si="52"/>
        <v>990</v>
      </c>
      <c r="AT76" s="87">
        <f t="shared" si="53"/>
        <v>1090</v>
      </c>
      <c r="AU76" s="87">
        <f t="shared" si="54"/>
        <v>1190</v>
      </c>
      <c r="AV76" s="87"/>
      <c r="AX76" s="87">
        <f t="shared" si="55"/>
        <v>40</v>
      </c>
      <c r="AY76" s="87">
        <f t="shared" si="56"/>
        <v>-69.599999999999966</v>
      </c>
      <c r="AZ76" s="87">
        <f t="shared" si="57"/>
        <v>-139.19999999999993</v>
      </c>
      <c r="BA76" s="87">
        <f t="shared" si="58"/>
        <v>-210</v>
      </c>
      <c r="BB76" s="87">
        <f t="shared" si="59"/>
        <v>-240</v>
      </c>
      <c r="BC76" s="87">
        <f t="shared" si="60"/>
        <v>-240</v>
      </c>
      <c r="BD76" s="87">
        <f t="shared" si="61"/>
        <v>-240</v>
      </c>
      <c r="BE76" s="87"/>
      <c r="BG76" s="87">
        <f t="shared" si="62"/>
        <v>40</v>
      </c>
      <c r="BH76" s="87">
        <f t="shared" si="63"/>
        <v>30.400000000000091</v>
      </c>
      <c r="BI76" s="87">
        <f t="shared" si="64"/>
        <v>60.800000000000068</v>
      </c>
      <c r="BJ76" s="87">
        <f t="shared" si="65"/>
        <v>90</v>
      </c>
      <c r="BK76" s="87">
        <f t="shared" si="66"/>
        <v>160</v>
      </c>
      <c r="BL76" s="87">
        <f t="shared" si="67"/>
        <v>260</v>
      </c>
      <c r="BM76" s="87">
        <f t="shared" si="68"/>
        <v>360</v>
      </c>
      <c r="BN76" s="87"/>
      <c r="BP76" s="75">
        <f t="shared" si="69"/>
        <v>40</v>
      </c>
      <c r="BQ76" s="91">
        <f t="shared" si="70"/>
        <v>-69.599999999999966</v>
      </c>
      <c r="BR76" s="91">
        <f t="shared" si="71"/>
        <v>-139.19999999999993</v>
      </c>
      <c r="BS76" s="91">
        <f t="shared" si="72"/>
        <v>-210</v>
      </c>
      <c r="BT76" s="91">
        <f t="shared" si="73"/>
        <v>-240</v>
      </c>
      <c r="BU76" s="91">
        <f t="shared" si="74"/>
        <v>-240</v>
      </c>
      <c r="BV76" s="91">
        <f t="shared" si="75"/>
        <v>-240</v>
      </c>
      <c r="BW76" s="91"/>
      <c r="BX76" s="91">
        <f t="shared" si="76"/>
        <v>30.400000000000091</v>
      </c>
      <c r="BY76" s="91">
        <f t="shared" si="77"/>
        <v>60.800000000000068</v>
      </c>
      <c r="BZ76" s="91">
        <f t="shared" si="78"/>
        <v>90</v>
      </c>
      <c r="CA76" s="91">
        <f t="shared" si="79"/>
        <v>160</v>
      </c>
      <c r="CB76" s="91">
        <f t="shared" si="80"/>
        <v>260</v>
      </c>
      <c r="CC76" s="91">
        <f t="shared" si="81"/>
        <v>360</v>
      </c>
      <c r="CD76" s="91"/>
      <c r="CF76" s="75">
        <f t="shared" si="82"/>
        <v>40</v>
      </c>
      <c r="CG76" s="92">
        <f t="shared" si="83"/>
        <v>-0.14499999999999993</v>
      </c>
      <c r="CH76" s="92">
        <f t="shared" si="84"/>
        <v>-0.28999999999999987</v>
      </c>
      <c r="CI76" s="92">
        <f t="shared" si="85"/>
        <v>-0.4375</v>
      </c>
      <c r="CJ76" s="92">
        <f t="shared" si="86"/>
        <v>-0.5</v>
      </c>
      <c r="CK76" s="92">
        <f t="shared" si="87"/>
        <v>-0.5</v>
      </c>
      <c r="CL76" s="92">
        <f t="shared" si="88"/>
        <v>-0.5</v>
      </c>
      <c r="CM76" s="92"/>
      <c r="CN76" s="92">
        <f t="shared" si="89"/>
        <v>3.6626506024096492E-2</v>
      </c>
      <c r="CO76" s="92">
        <f t="shared" si="90"/>
        <v>7.3253012048192859E-2</v>
      </c>
      <c r="CP76" s="92">
        <f t="shared" si="91"/>
        <v>0.10843373493975904</v>
      </c>
      <c r="CQ76" s="92">
        <f t="shared" si="92"/>
        <v>0.19277108433734941</v>
      </c>
      <c r="CR76" s="92">
        <f t="shared" si="93"/>
        <v>0.31325301204819278</v>
      </c>
      <c r="CS76" s="92">
        <f t="shared" si="94"/>
        <v>0.43373493975903615</v>
      </c>
      <c r="CT76" s="92"/>
    </row>
    <row r="77" spans="1:98" s="75" customFormat="1" x14ac:dyDescent="0.25">
      <c r="A77" s="75">
        <v>400</v>
      </c>
      <c r="B77" s="87">
        <f t="shared" si="19"/>
        <v>1025.1999999999998</v>
      </c>
      <c r="C77" s="87">
        <f t="shared" si="20"/>
        <v>1045.5999999999999</v>
      </c>
      <c r="D77" s="87">
        <f t="shared" si="21"/>
        <v>1066</v>
      </c>
      <c r="E77" s="87">
        <f t="shared" si="22"/>
        <v>1085.1999999999998</v>
      </c>
      <c r="F77" s="87">
        <f t="shared" si="23"/>
        <v>1105.5999999999999</v>
      </c>
      <c r="G77" s="87">
        <f t="shared" si="24"/>
        <v>1036</v>
      </c>
      <c r="H77" s="87">
        <f t="shared" si="25"/>
        <v>965.2</v>
      </c>
      <c r="I77" s="87"/>
      <c r="K77" s="75">
        <f t="shared" si="26"/>
        <v>400</v>
      </c>
      <c r="L77" s="88">
        <f t="shared" si="27"/>
        <v>20.400000000000091</v>
      </c>
      <c r="M77" s="88">
        <f t="shared" si="28"/>
        <v>40.800000000000182</v>
      </c>
      <c r="N77" s="88">
        <f t="shared" si="29"/>
        <v>60</v>
      </c>
      <c r="O77" s="88">
        <f t="shared" si="30"/>
        <v>80.400000000000091</v>
      </c>
      <c r="P77" s="88">
        <f t="shared" si="31"/>
        <v>10.800000000000182</v>
      </c>
      <c r="Q77" s="88">
        <f t="shared" si="32"/>
        <v>-59.999999999999773</v>
      </c>
      <c r="R77" s="88"/>
      <c r="T77" s="85">
        <f t="shared" si="33"/>
        <v>400</v>
      </c>
      <c r="U77" s="89">
        <f t="shared" si="34"/>
        <v>1.9898556379243166E-2</v>
      </c>
      <c r="V77" s="89">
        <f t="shared" si="35"/>
        <v>3.9797112758486332E-2</v>
      </c>
      <c r="W77" s="89">
        <f t="shared" si="36"/>
        <v>5.8525165821303168E-2</v>
      </c>
      <c r="X77" s="89">
        <f t="shared" si="37"/>
        <v>7.8423722200546331E-2</v>
      </c>
      <c r="Y77" s="89">
        <f t="shared" si="38"/>
        <v>1.0534529847834748E-2</v>
      </c>
      <c r="Z77" s="89">
        <f t="shared" si="39"/>
        <v>-5.8525165821302946E-2</v>
      </c>
      <c r="AA77" s="89"/>
      <c r="AD77" s="75">
        <v>50</v>
      </c>
      <c r="AE77" s="87">
        <f t="shared" si="40"/>
        <v>600</v>
      </c>
      <c r="AF77" s="90">
        <f t="shared" si="41"/>
        <v>530.40000000000009</v>
      </c>
      <c r="AG77" s="90">
        <f t="shared" si="42"/>
        <v>460.80000000000007</v>
      </c>
      <c r="AH77" s="90">
        <f t="shared" si="43"/>
        <v>390</v>
      </c>
      <c r="AI77" s="90">
        <f t="shared" si="44"/>
        <v>320.40000000000003</v>
      </c>
      <c r="AJ77" s="90">
        <f t="shared" si="45"/>
        <v>300</v>
      </c>
      <c r="AK77" s="90">
        <f t="shared" si="46"/>
        <v>300</v>
      </c>
      <c r="AL77" s="90"/>
      <c r="AN77" s="75">
        <f t="shared" si="47"/>
        <v>50</v>
      </c>
      <c r="AO77" s="87">
        <f t="shared" si="48"/>
        <v>950</v>
      </c>
      <c r="AP77" s="87">
        <f t="shared" si="49"/>
        <v>980.40000000000009</v>
      </c>
      <c r="AQ77" s="87">
        <f t="shared" si="50"/>
        <v>1010.8000000000001</v>
      </c>
      <c r="AR77" s="87">
        <f t="shared" si="51"/>
        <v>1040</v>
      </c>
      <c r="AS77" s="87">
        <f t="shared" si="52"/>
        <v>1070.4000000000001</v>
      </c>
      <c r="AT77" s="87">
        <f t="shared" si="53"/>
        <v>1150</v>
      </c>
      <c r="AU77" s="87">
        <f t="shared" si="54"/>
        <v>1250</v>
      </c>
      <c r="AV77" s="87"/>
      <c r="AX77" s="87">
        <f t="shared" si="55"/>
        <v>50</v>
      </c>
      <c r="AY77" s="87">
        <f t="shared" si="56"/>
        <v>-69.599999999999909</v>
      </c>
      <c r="AZ77" s="87">
        <f t="shared" si="57"/>
        <v>-139.19999999999993</v>
      </c>
      <c r="BA77" s="87">
        <f t="shared" si="58"/>
        <v>-210</v>
      </c>
      <c r="BB77" s="87">
        <f t="shared" si="59"/>
        <v>-279.59999999999997</v>
      </c>
      <c r="BC77" s="87">
        <f t="shared" si="60"/>
        <v>-300</v>
      </c>
      <c r="BD77" s="87">
        <f t="shared" si="61"/>
        <v>-300</v>
      </c>
      <c r="BE77" s="87"/>
      <c r="BG77" s="87">
        <f t="shared" si="62"/>
        <v>50</v>
      </c>
      <c r="BH77" s="87">
        <f t="shared" si="63"/>
        <v>30.400000000000091</v>
      </c>
      <c r="BI77" s="87">
        <f t="shared" si="64"/>
        <v>60.800000000000068</v>
      </c>
      <c r="BJ77" s="87">
        <f t="shared" si="65"/>
        <v>90</v>
      </c>
      <c r="BK77" s="87">
        <f t="shared" si="66"/>
        <v>120.40000000000009</v>
      </c>
      <c r="BL77" s="87">
        <f t="shared" si="67"/>
        <v>200</v>
      </c>
      <c r="BM77" s="87">
        <f t="shared" si="68"/>
        <v>300</v>
      </c>
      <c r="BN77" s="87"/>
      <c r="BP77" s="75">
        <f t="shared" si="69"/>
        <v>50</v>
      </c>
      <c r="BQ77" s="91">
        <f t="shared" si="70"/>
        <v>-69.599999999999909</v>
      </c>
      <c r="BR77" s="91">
        <f t="shared" si="71"/>
        <v>-139.19999999999993</v>
      </c>
      <c r="BS77" s="91">
        <f t="shared" si="72"/>
        <v>-210</v>
      </c>
      <c r="BT77" s="91">
        <f t="shared" si="73"/>
        <v>-279.59999999999997</v>
      </c>
      <c r="BU77" s="91">
        <f t="shared" si="74"/>
        <v>-300</v>
      </c>
      <c r="BV77" s="91">
        <f t="shared" si="75"/>
        <v>-300</v>
      </c>
      <c r="BW77" s="91"/>
      <c r="BX77" s="91">
        <f t="shared" si="76"/>
        <v>30.400000000000091</v>
      </c>
      <c r="BY77" s="91">
        <f t="shared" si="77"/>
        <v>60.800000000000068</v>
      </c>
      <c r="BZ77" s="91">
        <f t="shared" si="78"/>
        <v>90</v>
      </c>
      <c r="CA77" s="91">
        <f t="shared" si="79"/>
        <v>120.40000000000009</v>
      </c>
      <c r="CB77" s="91">
        <f t="shared" si="80"/>
        <v>200</v>
      </c>
      <c r="CC77" s="91">
        <f t="shared" si="81"/>
        <v>300</v>
      </c>
      <c r="CD77" s="91"/>
      <c r="CF77" s="75">
        <f t="shared" si="82"/>
        <v>50</v>
      </c>
      <c r="CG77" s="92">
        <f t="shared" si="83"/>
        <v>-0.11599999999999985</v>
      </c>
      <c r="CH77" s="92">
        <f t="shared" si="84"/>
        <v>-0.23199999999999987</v>
      </c>
      <c r="CI77" s="92">
        <f t="shared" si="85"/>
        <v>-0.35</v>
      </c>
      <c r="CJ77" s="92">
        <f t="shared" si="86"/>
        <v>-0.46599999999999997</v>
      </c>
      <c r="CK77" s="92">
        <f t="shared" si="87"/>
        <v>-0.5</v>
      </c>
      <c r="CL77" s="92">
        <f t="shared" si="88"/>
        <v>-0.5</v>
      </c>
      <c r="CM77" s="92"/>
      <c r="CN77" s="92">
        <f t="shared" si="89"/>
        <v>3.2000000000000098E-2</v>
      </c>
      <c r="CO77" s="92">
        <f t="shared" si="90"/>
        <v>6.4000000000000071E-2</v>
      </c>
      <c r="CP77" s="92">
        <f t="shared" si="91"/>
        <v>9.4736842105263161E-2</v>
      </c>
      <c r="CQ77" s="92">
        <f t="shared" si="92"/>
        <v>0.12673684210526326</v>
      </c>
      <c r="CR77" s="92">
        <f t="shared" si="93"/>
        <v>0.21052631578947367</v>
      </c>
      <c r="CS77" s="92">
        <f t="shared" si="94"/>
        <v>0.31578947368421051</v>
      </c>
      <c r="CT77" s="92"/>
    </row>
    <row r="78" spans="1:98" s="75" customFormat="1" x14ac:dyDescent="0.25">
      <c r="A78" s="75">
        <v>500</v>
      </c>
      <c r="B78" s="87">
        <f t="shared" si="19"/>
        <v>1035.1999999999998</v>
      </c>
      <c r="C78" s="87">
        <f t="shared" si="20"/>
        <v>1055.5999999999999</v>
      </c>
      <c r="D78" s="87">
        <f t="shared" si="21"/>
        <v>1076</v>
      </c>
      <c r="E78" s="87">
        <f t="shared" si="22"/>
        <v>1095.1999999999998</v>
      </c>
      <c r="F78" s="87">
        <f t="shared" si="23"/>
        <v>1115.5999999999999</v>
      </c>
      <c r="G78" s="87">
        <f t="shared" si="24"/>
        <v>1136</v>
      </c>
      <c r="H78" s="87">
        <f t="shared" si="25"/>
        <v>1065.2</v>
      </c>
      <c r="I78" s="87"/>
      <c r="K78" s="75">
        <f t="shared" si="26"/>
        <v>500</v>
      </c>
      <c r="L78" s="88">
        <f t="shared" si="27"/>
        <v>20.400000000000091</v>
      </c>
      <c r="M78" s="88">
        <f t="shared" si="28"/>
        <v>40.800000000000182</v>
      </c>
      <c r="N78" s="88">
        <f t="shared" si="29"/>
        <v>60</v>
      </c>
      <c r="O78" s="88">
        <f t="shared" si="30"/>
        <v>80.400000000000091</v>
      </c>
      <c r="P78" s="88">
        <f t="shared" si="31"/>
        <v>100.80000000000018</v>
      </c>
      <c r="Q78" s="88">
        <f t="shared" si="32"/>
        <v>30.000000000000227</v>
      </c>
      <c r="R78" s="88"/>
      <c r="T78" s="85">
        <f t="shared" si="33"/>
        <v>500</v>
      </c>
      <c r="U78" s="89">
        <f t="shared" si="34"/>
        <v>1.9706336939721885E-2</v>
      </c>
      <c r="V78" s="89">
        <f t="shared" si="35"/>
        <v>3.941267387944377E-2</v>
      </c>
      <c r="W78" s="89">
        <f t="shared" si="36"/>
        <v>5.7959814528593522E-2</v>
      </c>
      <c r="X78" s="89">
        <f t="shared" si="37"/>
        <v>7.7666151468315403E-2</v>
      </c>
      <c r="Y78" s="89">
        <f t="shared" si="38"/>
        <v>9.7372488408037292E-2</v>
      </c>
      <c r="Z78" s="89">
        <f t="shared" si="39"/>
        <v>2.8979907264296979E-2</v>
      </c>
      <c r="AA78" s="89"/>
      <c r="AD78" s="75">
        <v>60</v>
      </c>
      <c r="AE78" s="87">
        <f t="shared" si="40"/>
        <v>720</v>
      </c>
      <c r="AF78" s="90">
        <f t="shared" si="41"/>
        <v>650.40000000000009</v>
      </c>
      <c r="AG78" s="90">
        <f t="shared" si="42"/>
        <v>580.80000000000007</v>
      </c>
      <c r="AH78" s="90">
        <f t="shared" si="43"/>
        <v>510</v>
      </c>
      <c r="AI78" s="90">
        <f t="shared" si="44"/>
        <v>440.40000000000003</v>
      </c>
      <c r="AJ78" s="90">
        <f t="shared" si="45"/>
        <v>370.80000000000007</v>
      </c>
      <c r="AK78" s="90">
        <f t="shared" si="46"/>
        <v>360</v>
      </c>
      <c r="AL78" s="90"/>
      <c r="AN78" s="75">
        <f t="shared" si="47"/>
        <v>60</v>
      </c>
      <c r="AO78" s="87">
        <f t="shared" si="48"/>
        <v>1070</v>
      </c>
      <c r="AP78" s="87">
        <f t="shared" si="49"/>
        <v>1100.4000000000001</v>
      </c>
      <c r="AQ78" s="87">
        <f t="shared" si="50"/>
        <v>1130.8000000000002</v>
      </c>
      <c r="AR78" s="87">
        <f t="shared" si="51"/>
        <v>1160</v>
      </c>
      <c r="AS78" s="87">
        <f t="shared" si="52"/>
        <v>1190.4000000000001</v>
      </c>
      <c r="AT78" s="87">
        <f t="shared" si="53"/>
        <v>1220.8000000000002</v>
      </c>
      <c r="AU78" s="87">
        <f t="shared" si="54"/>
        <v>1310</v>
      </c>
      <c r="AV78" s="87"/>
      <c r="AX78" s="87">
        <f t="shared" si="55"/>
        <v>60</v>
      </c>
      <c r="AY78" s="87">
        <f t="shared" si="56"/>
        <v>-69.599999999999909</v>
      </c>
      <c r="AZ78" s="87">
        <f t="shared" si="57"/>
        <v>-139.19999999999993</v>
      </c>
      <c r="BA78" s="87">
        <f t="shared" si="58"/>
        <v>-210</v>
      </c>
      <c r="BB78" s="87">
        <f t="shared" si="59"/>
        <v>-279.59999999999997</v>
      </c>
      <c r="BC78" s="87">
        <f t="shared" si="60"/>
        <v>-349.19999999999993</v>
      </c>
      <c r="BD78" s="87">
        <f t="shared" si="61"/>
        <v>-360</v>
      </c>
      <c r="BE78" s="87"/>
      <c r="BG78" s="87">
        <f t="shared" si="62"/>
        <v>60</v>
      </c>
      <c r="BH78" s="87">
        <f t="shared" si="63"/>
        <v>30.400000000000091</v>
      </c>
      <c r="BI78" s="87">
        <f t="shared" si="64"/>
        <v>60.800000000000182</v>
      </c>
      <c r="BJ78" s="87">
        <f t="shared" si="65"/>
        <v>90</v>
      </c>
      <c r="BK78" s="87">
        <f t="shared" si="66"/>
        <v>120.40000000000009</v>
      </c>
      <c r="BL78" s="87">
        <f t="shared" si="67"/>
        <v>150.80000000000018</v>
      </c>
      <c r="BM78" s="87">
        <f t="shared" si="68"/>
        <v>240</v>
      </c>
      <c r="BN78" s="87"/>
      <c r="BP78" s="75">
        <f t="shared" si="69"/>
        <v>60</v>
      </c>
      <c r="BQ78" s="91">
        <f t="shared" si="70"/>
        <v>-69.599999999999909</v>
      </c>
      <c r="BR78" s="91">
        <f t="shared" si="71"/>
        <v>-139.19999999999993</v>
      </c>
      <c r="BS78" s="91">
        <f t="shared" si="72"/>
        <v>-210</v>
      </c>
      <c r="BT78" s="91">
        <f t="shared" si="73"/>
        <v>-279.59999999999997</v>
      </c>
      <c r="BU78" s="91">
        <f t="shared" si="74"/>
        <v>-349.19999999999993</v>
      </c>
      <c r="BV78" s="91">
        <f t="shared" si="75"/>
        <v>-360</v>
      </c>
      <c r="BW78" s="91"/>
      <c r="BX78" s="91">
        <f t="shared" si="76"/>
        <v>30.400000000000091</v>
      </c>
      <c r="BY78" s="91">
        <f t="shared" si="77"/>
        <v>60.800000000000182</v>
      </c>
      <c r="BZ78" s="91">
        <f t="shared" si="78"/>
        <v>90</v>
      </c>
      <c r="CA78" s="91">
        <f t="shared" si="79"/>
        <v>120.40000000000009</v>
      </c>
      <c r="CB78" s="91">
        <f t="shared" si="80"/>
        <v>150.80000000000018</v>
      </c>
      <c r="CC78" s="91">
        <f t="shared" si="81"/>
        <v>240</v>
      </c>
      <c r="CD78" s="91"/>
      <c r="CF78" s="75">
        <f t="shared" si="82"/>
        <v>60</v>
      </c>
      <c r="CG78" s="92">
        <f t="shared" si="83"/>
        <v>-9.666666666666654E-2</v>
      </c>
      <c r="CH78" s="92">
        <f t="shared" si="84"/>
        <v>-0.19333333333333325</v>
      </c>
      <c r="CI78" s="92">
        <f t="shared" si="85"/>
        <v>-0.29166666666666669</v>
      </c>
      <c r="CJ78" s="92">
        <f t="shared" si="86"/>
        <v>-0.38833333333333331</v>
      </c>
      <c r="CK78" s="92">
        <f t="shared" si="87"/>
        <v>-0.48499999999999993</v>
      </c>
      <c r="CL78" s="92">
        <f t="shared" si="88"/>
        <v>-0.5</v>
      </c>
      <c r="CM78" s="92"/>
      <c r="CN78" s="92">
        <f t="shared" si="89"/>
        <v>2.8411214953271112E-2</v>
      </c>
      <c r="CO78" s="92">
        <f t="shared" si="90"/>
        <v>5.6822429906542224E-2</v>
      </c>
      <c r="CP78" s="92">
        <f t="shared" si="91"/>
        <v>8.4112149532710276E-2</v>
      </c>
      <c r="CQ78" s="92">
        <f t="shared" si="92"/>
        <v>0.11252336448598139</v>
      </c>
      <c r="CR78" s="92">
        <f t="shared" si="93"/>
        <v>0.1409345794392525</v>
      </c>
      <c r="CS78" s="92">
        <f t="shared" si="94"/>
        <v>0.22429906542056074</v>
      </c>
      <c r="CT78" s="92"/>
    </row>
    <row r="79" spans="1:98" s="75" customFormat="1" x14ac:dyDescent="0.25">
      <c r="A79" s="75">
        <v>600</v>
      </c>
      <c r="B79" s="87">
        <f t="shared" si="19"/>
        <v>1045.1999999999998</v>
      </c>
      <c r="C79" s="87">
        <f t="shared" si="20"/>
        <v>1065.5999999999999</v>
      </c>
      <c r="D79" s="87">
        <f t="shared" si="21"/>
        <v>1086</v>
      </c>
      <c r="E79" s="87">
        <f t="shared" si="22"/>
        <v>1105.1999999999998</v>
      </c>
      <c r="F79" s="87">
        <f t="shared" si="23"/>
        <v>1125.5999999999999</v>
      </c>
      <c r="G79" s="87">
        <f t="shared" si="24"/>
        <v>1146</v>
      </c>
      <c r="H79" s="87">
        <f t="shared" si="25"/>
        <v>1165.2</v>
      </c>
      <c r="I79" s="87"/>
      <c r="K79" s="75">
        <f t="shared" si="26"/>
        <v>600</v>
      </c>
      <c r="L79" s="88">
        <f t="shared" si="27"/>
        <v>20.400000000000091</v>
      </c>
      <c r="M79" s="88">
        <f t="shared" si="28"/>
        <v>40.800000000000182</v>
      </c>
      <c r="N79" s="88">
        <f t="shared" si="29"/>
        <v>60</v>
      </c>
      <c r="O79" s="88">
        <f t="shared" si="30"/>
        <v>80.400000000000091</v>
      </c>
      <c r="P79" s="88">
        <f t="shared" si="31"/>
        <v>100.80000000000018</v>
      </c>
      <c r="Q79" s="88">
        <f t="shared" si="32"/>
        <v>120.00000000000023</v>
      </c>
      <c r="R79" s="88"/>
      <c r="T79" s="85">
        <f t="shared" si="33"/>
        <v>600</v>
      </c>
      <c r="U79" s="89">
        <f t="shared" si="34"/>
        <v>1.9517795637198711E-2</v>
      </c>
      <c r="V79" s="89">
        <f t="shared" si="35"/>
        <v>3.9035591274397423E-2</v>
      </c>
      <c r="W79" s="89">
        <f t="shared" si="36"/>
        <v>5.740528128587831E-2</v>
      </c>
      <c r="X79" s="89">
        <f t="shared" si="37"/>
        <v>7.6923076923077024E-2</v>
      </c>
      <c r="Y79" s="89">
        <f t="shared" si="38"/>
        <v>9.6440872560275739E-2</v>
      </c>
      <c r="Z79" s="89">
        <f t="shared" si="39"/>
        <v>0.11481056257175684</v>
      </c>
      <c r="AA79" s="89"/>
      <c r="AD79" s="75">
        <v>70</v>
      </c>
      <c r="AE79" s="87">
        <f t="shared" si="40"/>
        <v>840</v>
      </c>
      <c r="AF79" s="90">
        <f t="shared" si="41"/>
        <v>770.40000000000009</v>
      </c>
      <c r="AG79" s="90">
        <f t="shared" si="42"/>
        <v>700.80000000000007</v>
      </c>
      <c r="AH79" s="90">
        <f t="shared" si="43"/>
        <v>630</v>
      </c>
      <c r="AI79" s="90">
        <f t="shared" si="44"/>
        <v>560.40000000000009</v>
      </c>
      <c r="AJ79" s="90">
        <f t="shared" si="45"/>
        <v>490.80000000000007</v>
      </c>
      <c r="AK79" s="90">
        <f t="shared" si="46"/>
        <v>420.00000000000011</v>
      </c>
      <c r="AL79" s="90"/>
      <c r="AN79" s="75">
        <f t="shared" si="47"/>
        <v>70</v>
      </c>
      <c r="AO79" s="87">
        <f t="shared" si="48"/>
        <v>1190</v>
      </c>
      <c r="AP79" s="87">
        <f t="shared" si="49"/>
        <v>1220.4000000000001</v>
      </c>
      <c r="AQ79" s="87">
        <f t="shared" si="50"/>
        <v>1250.8000000000002</v>
      </c>
      <c r="AR79" s="87">
        <f t="shared" si="51"/>
        <v>1280</v>
      </c>
      <c r="AS79" s="87">
        <f t="shared" si="52"/>
        <v>1310.4000000000001</v>
      </c>
      <c r="AT79" s="87">
        <f t="shared" si="53"/>
        <v>1340.8000000000002</v>
      </c>
      <c r="AU79" s="87">
        <f t="shared" si="54"/>
        <v>1370</v>
      </c>
      <c r="AV79" s="87"/>
      <c r="AX79" s="87">
        <f t="shared" si="55"/>
        <v>70</v>
      </c>
      <c r="AY79" s="87">
        <f t="shared" si="56"/>
        <v>-69.599999999999909</v>
      </c>
      <c r="AZ79" s="87">
        <f t="shared" si="57"/>
        <v>-139.19999999999993</v>
      </c>
      <c r="BA79" s="87">
        <f t="shared" si="58"/>
        <v>-210</v>
      </c>
      <c r="BB79" s="87">
        <f t="shared" si="59"/>
        <v>-279.59999999999991</v>
      </c>
      <c r="BC79" s="87">
        <f t="shared" si="60"/>
        <v>-349.19999999999993</v>
      </c>
      <c r="BD79" s="87">
        <f t="shared" si="61"/>
        <v>-419.99999999999989</v>
      </c>
      <c r="BE79" s="87"/>
      <c r="BG79" s="87">
        <f t="shared" si="62"/>
        <v>70</v>
      </c>
      <c r="BH79" s="87">
        <f t="shared" si="63"/>
        <v>30.400000000000091</v>
      </c>
      <c r="BI79" s="87">
        <f t="shared" si="64"/>
        <v>60.800000000000182</v>
      </c>
      <c r="BJ79" s="87">
        <f t="shared" si="65"/>
        <v>90</v>
      </c>
      <c r="BK79" s="87">
        <f t="shared" si="66"/>
        <v>120.40000000000009</v>
      </c>
      <c r="BL79" s="87">
        <f t="shared" si="67"/>
        <v>150.80000000000018</v>
      </c>
      <c r="BM79" s="87">
        <f t="shared" si="68"/>
        <v>180</v>
      </c>
      <c r="BN79" s="87"/>
      <c r="BP79" s="75">
        <f t="shared" si="69"/>
        <v>70</v>
      </c>
      <c r="BQ79" s="91">
        <f t="shared" si="70"/>
        <v>-69.599999999999909</v>
      </c>
      <c r="BR79" s="91">
        <f t="shared" si="71"/>
        <v>-139.19999999999993</v>
      </c>
      <c r="BS79" s="91">
        <f t="shared" si="72"/>
        <v>-210</v>
      </c>
      <c r="BT79" s="91">
        <f t="shared" si="73"/>
        <v>-279.59999999999991</v>
      </c>
      <c r="BU79" s="91">
        <f t="shared" si="74"/>
        <v>-349.19999999999993</v>
      </c>
      <c r="BV79" s="91">
        <f t="shared" si="75"/>
        <v>-419.99999999999989</v>
      </c>
      <c r="BW79" s="91"/>
      <c r="BX79" s="91">
        <f t="shared" si="76"/>
        <v>30.400000000000091</v>
      </c>
      <c r="BY79" s="91">
        <f t="shared" si="77"/>
        <v>60.800000000000182</v>
      </c>
      <c r="BZ79" s="91">
        <f t="shared" si="78"/>
        <v>90</v>
      </c>
      <c r="CA79" s="91">
        <f t="shared" si="79"/>
        <v>120.40000000000009</v>
      </c>
      <c r="CB79" s="91">
        <f t="shared" si="80"/>
        <v>150.80000000000018</v>
      </c>
      <c r="CC79" s="91">
        <f t="shared" si="81"/>
        <v>180</v>
      </c>
      <c r="CD79" s="91"/>
      <c r="CF79" s="75">
        <f t="shared" si="82"/>
        <v>70</v>
      </c>
      <c r="CG79" s="92">
        <f t="shared" si="83"/>
        <v>-8.2857142857142754E-2</v>
      </c>
      <c r="CH79" s="92">
        <f t="shared" si="84"/>
        <v>-0.16571428571428562</v>
      </c>
      <c r="CI79" s="92">
        <f t="shared" si="85"/>
        <v>-0.25</v>
      </c>
      <c r="CJ79" s="92">
        <f t="shared" si="86"/>
        <v>-0.33285714285714274</v>
      </c>
      <c r="CK79" s="92">
        <f t="shared" si="87"/>
        <v>-0.41571428571428565</v>
      </c>
      <c r="CL79" s="92">
        <f t="shared" si="88"/>
        <v>-0.49999999999999989</v>
      </c>
      <c r="CM79" s="92"/>
      <c r="CN79" s="92">
        <f t="shared" si="89"/>
        <v>2.5546218487395033E-2</v>
      </c>
      <c r="CO79" s="92">
        <f t="shared" si="90"/>
        <v>5.1092436974790066E-2</v>
      </c>
      <c r="CP79" s="92">
        <f t="shared" si="91"/>
        <v>7.5630252100840331E-2</v>
      </c>
      <c r="CQ79" s="92">
        <f t="shared" si="92"/>
        <v>0.10117647058823537</v>
      </c>
      <c r="CR79" s="92">
        <f t="shared" si="93"/>
        <v>0.12672268907563042</v>
      </c>
      <c r="CS79" s="92">
        <f t="shared" si="94"/>
        <v>0.15126050420168066</v>
      </c>
      <c r="CT79" s="92"/>
    </row>
    <row r="80" spans="1:98" s="75" customFormat="1" x14ac:dyDescent="0.25">
      <c r="A80" s="75">
        <v>750</v>
      </c>
      <c r="B80" s="87">
        <f t="shared" si="19"/>
        <v>1060.1999999999998</v>
      </c>
      <c r="C80" s="87">
        <f t="shared" si="20"/>
        <v>1080.5999999999999</v>
      </c>
      <c r="D80" s="87">
        <f t="shared" si="21"/>
        <v>1101</v>
      </c>
      <c r="E80" s="87">
        <f t="shared" si="22"/>
        <v>1120.1999999999998</v>
      </c>
      <c r="F80" s="87">
        <f t="shared" si="23"/>
        <v>1140.5999999999999</v>
      </c>
      <c r="G80" s="87">
        <f t="shared" si="24"/>
        <v>1161</v>
      </c>
      <c r="H80" s="87">
        <f t="shared" si="25"/>
        <v>1180.2</v>
      </c>
      <c r="I80" s="87"/>
      <c r="K80" s="75">
        <f t="shared" si="26"/>
        <v>750</v>
      </c>
      <c r="L80" s="88">
        <f t="shared" si="27"/>
        <v>20.400000000000091</v>
      </c>
      <c r="M80" s="88">
        <f t="shared" si="28"/>
        <v>40.800000000000182</v>
      </c>
      <c r="N80" s="88">
        <f t="shared" si="29"/>
        <v>60</v>
      </c>
      <c r="O80" s="88">
        <f t="shared" si="30"/>
        <v>80.400000000000091</v>
      </c>
      <c r="P80" s="88">
        <f t="shared" si="31"/>
        <v>100.80000000000018</v>
      </c>
      <c r="Q80" s="88">
        <f t="shared" si="32"/>
        <v>120.00000000000023</v>
      </c>
      <c r="R80" s="88"/>
      <c r="T80" s="85">
        <f t="shared" si="33"/>
        <v>750</v>
      </c>
      <c r="U80" s="89">
        <f t="shared" si="34"/>
        <v>1.9241652518392844E-2</v>
      </c>
      <c r="V80" s="89">
        <f t="shared" si="35"/>
        <v>3.8483305036785688E-2</v>
      </c>
      <c r="W80" s="89">
        <f t="shared" si="36"/>
        <v>5.6593095642331642E-2</v>
      </c>
      <c r="X80" s="89">
        <f t="shared" si="37"/>
        <v>7.5834748160724497E-2</v>
      </c>
      <c r="Y80" s="89">
        <f t="shared" si="38"/>
        <v>9.5076400679117337E-2</v>
      </c>
      <c r="Z80" s="89">
        <f t="shared" si="39"/>
        <v>0.11318619128466351</v>
      </c>
      <c r="AA80" s="89"/>
      <c r="AD80" s="75">
        <v>80</v>
      </c>
      <c r="AE80" s="87">
        <f t="shared" si="40"/>
        <v>960</v>
      </c>
      <c r="AF80" s="90">
        <f t="shared" si="41"/>
        <v>890.40000000000009</v>
      </c>
      <c r="AG80" s="90">
        <f t="shared" si="42"/>
        <v>820.80000000000007</v>
      </c>
      <c r="AH80" s="90">
        <f t="shared" si="43"/>
        <v>750</v>
      </c>
      <c r="AI80" s="90">
        <f t="shared" si="44"/>
        <v>680.40000000000009</v>
      </c>
      <c r="AJ80" s="90">
        <f t="shared" si="45"/>
        <v>610.80000000000007</v>
      </c>
      <c r="AK80" s="90">
        <f t="shared" si="46"/>
        <v>540.00000000000011</v>
      </c>
      <c r="AL80" s="90"/>
      <c r="AN80" s="75">
        <f t="shared" si="47"/>
        <v>80</v>
      </c>
      <c r="AO80" s="87">
        <f t="shared" si="48"/>
        <v>1310</v>
      </c>
      <c r="AP80" s="87">
        <f t="shared" si="49"/>
        <v>1340.4</v>
      </c>
      <c r="AQ80" s="87">
        <f t="shared" si="50"/>
        <v>1370.8000000000002</v>
      </c>
      <c r="AR80" s="87">
        <f t="shared" si="51"/>
        <v>1400</v>
      </c>
      <c r="AS80" s="87">
        <f t="shared" si="52"/>
        <v>1430.4</v>
      </c>
      <c r="AT80" s="87">
        <f t="shared" si="53"/>
        <v>1460.8000000000002</v>
      </c>
      <c r="AU80" s="87">
        <f t="shared" si="54"/>
        <v>1490</v>
      </c>
      <c r="AV80" s="87"/>
      <c r="AX80" s="87">
        <f t="shared" si="55"/>
        <v>80</v>
      </c>
      <c r="AY80" s="87">
        <f t="shared" si="56"/>
        <v>-69.599999999999909</v>
      </c>
      <c r="AZ80" s="87">
        <f t="shared" si="57"/>
        <v>-139.19999999999993</v>
      </c>
      <c r="BA80" s="87">
        <f t="shared" si="58"/>
        <v>-210</v>
      </c>
      <c r="BB80" s="87">
        <f t="shared" si="59"/>
        <v>-279.59999999999991</v>
      </c>
      <c r="BC80" s="87">
        <f t="shared" si="60"/>
        <v>-349.19999999999993</v>
      </c>
      <c r="BD80" s="87">
        <f t="shared" si="61"/>
        <v>-419.99999999999989</v>
      </c>
      <c r="BE80" s="87"/>
      <c r="BG80" s="87">
        <f t="shared" si="62"/>
        <v>80</v>
      </c>
      <c r="BH80" s="87">
        <f t="shared" si="63"/>
        <v>30.400000000000091</v>
      </c>
      <c r="BI80" s="87">
        <f t="shared" si="64"/>
        <v>60.800000000000182</v>
      </c>
      <c r="BJ80" s="87">
        <f t="shared" si="65"/>
        <v>90</v>
      </c>
      <c r="BK80" s="87">
        <f t="shared" si="66"/>
        <v>120.40000000000009</v>
      </c>
      <c r="BL80" s="87">
        <f t="shared" si="67"/>
        <v>150.80000000000018</v>
      </c>
      <c r="BM80" s="87">
        <f t="shared" si="68"/>
        <v>180</v>
      </c>
      <c r="BN80" s="87"/>
      <c r="BP80" s="75">
        <f t="shared" si="69"/>
        <v>80</v>
      </c>
      <c r="BQ80" s="91">
        <f t="shared" si="70"/>
        <v>-69.599999999999909</v>
      </c>
      <c r="BR80" s="91">
        <f t="shared" si="71"/>
        <v>-139.19999999999993</v>
      </c>
      <c r="BS80" s="91">
        <f t="shared" si="72"/>
        <v>-210</v>
      </c>
      <c r="BT80" s="91">
        <f t="shared" si="73"/>
        <v>-279.59999999999991</v>
      </c>
      <c r="BU80" s="91">
        <f t="shared" si="74"/>
        <v>-349.19999999999993</v>
      </c>
      <c r="BV80" s="91">
        <f t="shared" si="75"/>
        <v>-419.99999999999989</v>
      </c>
      <c r="BW80" s="91"/>
      <c r="BX80" s="91">
        <f t="shared" si="76"/>
        <v>30.400000000000091</v>
      </c>
      <c r="BY80" s="91">
        <f t="shared" si="77"/>
        <v>60.800000000000182</v>
      </c>
      <c r="BZ80" s="91">
        <f t="shared" si="78"/>
        <v>90</v>
      </c>
      <c r="CA80" s="91">
        <f t="shared" si="79"/>
        <v>120.40000000000009</v>
      </c>
      <c r="CB80" s="91">
        <f t="shared" si="80"/>
        <v>150.80000000000018</v>
      </c>
      <c r="CC80" s="91">
        <f t="shared" si="81"/>
        <v>180</v>
      </c>
      <c r="CD80" s="91"/>
      <c r="CF80" s="75">
        <f t="shared" si="82"/>
        <v>80</v>
      </c>
      <c r="CG80" s="92">
        <f t="shared" si="83"/>
        <v>-7.2499999999999912E-2</v>
      </c>
      <c r="CH80" s="92">
        <f t="shared" si="84"/>
        <v>-0.14499999999999993</v>
      </c>
      <c r="CI80" s="92">
        <f t="shared" si="85"/>
        <v>-0.21875</v>
      </c>
      <c r="CJ80" s="92">
        <f t="shared" si="86"/>
        <v>-0.2912499999999999</v>
      </c>
      <c r="CK80" s="92">
        <f t="shared" si="87"/>
        <v>-0.36374999999999991</v>
      </c>
      <c r="CL80" s="92">
        <f t="shared" si="88"/>
        <v>-0.43749999999999989</v>
      </c>
      <c r="CM80" s="92"/>
      <c r="CN80" s="92">
        <f t="shared" si="89"/>
        <v>2.3206106870229077E-2</v>
      </c>
      <c r="CO80" s="92">
        <f t="shared" si="90"/>
        <v>4.6412213740458154E-2</v>
      </c>
      <c r="CP80" s="92">
        <f t="shared" si="91"/>
        <v>6.8702290076335881E-2</v>
      </c>
      <c r="CQ80" s="92">
        <f t="shared" si="92"/>
        <v>9.1908396946564955E-2</v>
      </c>
      <c r="CR80" s="92">
        <f t="shared" si="93"/>
        <v>0.11511450381679403</v>
      </c>
      <c r="CS80" s="92">
        <f t="shared" si="94"/>
        <v>0.13740458015267176</v>
      </c>
      <c r="CT80" s="92"/>
    </row>
    <row r="81" spans="1:98" s="75" customFormat="1" x14ac:dyDescent="0.25">
      <c r="A81" s="75">
        <v>1000</v>
      </c>
      <c r="B81" s="87">
        <f t="shared" si="19"/>
        <v>1085.1999999999998</v>
      </c>
      <c r="C81" s="87">
        <f t="shared" si="20"/>
        <v>1105.5999999999999</v>
      </c>
      <c r="D81" s="87">
        <f t="shared" si="21"/>
        <v>1126</v>
      </c>
      <c r="E81" s="87">
        <f t="shared" si="22"/>
        <v>1145.1999999999998</v>
      </c>
      <c r="F81" s="87">
        <f t="shared" si="23"/>
        <v>1165.5999999999999</v>
      </c>
      <c r="G81" s="87">
        <f t="shared" si="24"/>
        <v>1186</v>
      </c>
      <c r="H81" s="87">
        <f t="shared" si="25"/>
        <v>1205.2</v>
      </c>
      <c r="I81" s="87"/>
      <c r="K81" s="75">
        <f t="shared" si="26"/>
        <v>1000</v>
      </c>
      <c r="L81" s="88">
        <f t="shared" si="27"/>
        <v>20.400000000000091</v>
      </c>
      <c r="M81" s="88">
        <f t="shared" si="28"/>
        <v>40.800000000000182</v>
      </c>
      <c r="N81" s="88">
        <f t="shared" si="29"/>
        <v>60</v>
      </c>
      <c r="O81" s="88">
        <f t="shared" si="30"/>
        <v>80.400000000000091</v>
      </c>
      <c r="P81" s="88">
        <f t="shared" si="31"/>
        <v>100.80000000000018</v>
      </c>
      <c r="Q81" s="88">
        <f t="shared" si="32"/>
        <v>120.00000000000023</v>
      </c>
      <c r="R81" s="88"/>
      <c r="T81" s="85">
        <f t="shared" si="33"/>
        <v>1000</v>
      </c>
      <c r="U81" s="89">
        <f t="shared" si="34"/>
        <v>1.8798378179137574E-2</v>
      </c>
      <c r="V81" s="89">
        <f t="shared" si="35"/>
        <v>3.7596756358275148E-2</v>
      </c>
      <c r="W81" s="89">
        <f t="shared" si="36"/>
        <v>5.5289347585698499E-2</v>
      </c>
      <c r="X81" s="89">
        <f t="shared" si="37"/>
        <v>7.4087725764836077E-2</v>
      </c>
      <c r="Y81" s="89">
        <f t="shared" si="38"/>
        <v>9.2886103943973647E-2</v>
      </c>
      <c r="Z81" s="89">
        <f t="shared" si="39"/>
        <v>0.11057869517139721</v>
      </c>
      <c r="AA81" s="89"/>
      <c r="AD81" s="75">
        <v>90</v>
      </c>
      <c r="AE81" s="87">
        <f t="shared" si="40"/>
        <v>1080</v>
      </c>
      <c r="AF81" s="90">
        <f t="shared" si="41"/>
        <v>1010.4000000000001</v>
      </c>
      <c r="AG81" s="90">
        <f t="shared" si="42"/>
        <v>940.80000000000007</v>
      </c>
      <c r="AH81" s="90">
        <f t="shared" si="43"/>
        <v>870</v>
      </c>
      <c r="AI81" s="90">
        <f t="shared" si="44"/>
        <v>800.40000000000009</v>
      </c>
      <c r="AJ81" s="90">
        <f t="shared" si="45"/>
        <v>730.80000000000007</v>
      </c>
      <c r="AK81" s="90">
        <f t="shared" si="46"/>
        <v>660.00000000000011</v>
      </c>
      <c r="AL81" s="90"/>
      <c r="AN81" s="75">
        <f t="shared" si="47"/>
        <v>90</v>
      </c>
      <c r="AO81" s="87">
        <f t="shared" si="48"/>
        <v>1430</v>
      </c>
      <c r="AP81" s="87">
        <f t="shared" si="49"/>
        <v>1460.4</v>
      </c>
      <c r="AQ81" s="87">
        <f t="shared" si="50"/>
        <v>1490.8000000000002</v>
      </c>
      <c r="AR81" s="87">
        <f t="shared" si="51"/>
        <v>1520</v>
      </c>
      <c r="AS81" s="87">
        <f t="shared" si="52"/>
        <v>1550.4</v>
      </c>
      <c r="AT81" s="87">
        <f t="shared" si="53"/>
        <v>1580.8000000000002</v>
      </c>
      <c r="AU81" s="87">
        <f t="shared" si="54"/>
        <v>1610</v>
      </c>
      <c r="AV81" s="87"/>
      <c r="AX81" s="87">
        <f t="shared" si="55"/>
        <v>90</v>
      </c>
      <c r="AY81" s="87">
        <f t="shared" si="56"/>
        <v>-69.599999999999909</v>
      </c>
      <c r="AZ81" s="87">
        <f t="shared" si="57"/>
        <v>-139.19999999999993</v>
      </c>
      <c r="BA81" s="87">
        <f t="shared" si="58"/>
        <v>-210</v>
      </c>
      <c r="BB81" s="87">
        <f t="shared" si="59"/>
        <v>-279.59999999999991</v>
      </c>
      <c r="BC81" s="87">
        <f t="shared" si="60"/>
        <v>-349.19999999999993</v>
      </c>
      <c r="BD81" s="87">
        <f t="shared" si="61"/>
        <v>-419.99999999999989</v>
      </c>
      <c r="BE81" s="87"/>
      <c r="BG81" s="87">
        <f t="shared" si="62"/>
        <v>90</v>
      </c>
      <c r="BH81" s="87">
        <f t="shared" si="63"/>
        <v>30.400000000000091</v>
      </c>
      <c r="BI81" s="87">
        <f t="shared" si="64"/>
        <v>60.800000000000182</v>
      </c>
      <c r="BJ81" s="87">
        <f t="shared" si="65"/>
        <v>90</v>
      </c>
      <c r="BK81" s="87">
        <f t="shared" si="66"/>
        <v>120.40000000000009</v>
      </c>
      <c r="BL81" s="87">
        <f t="shared" si="67"/>
        <v>150.80000000000018</v>
      </c>
      <c r="BM81" s="87">
        <f t="shared" si="68"/>
        <v>180</v>
      </c>
      <c r="BN81" s="87"/>
      <c r="BP81" s="75">
        <f t="shared" si="69"/>
        <v>90</v>
      </c>
      <c r="BQ81" s="91">
        <f t="shared" si="70"/>
        <v>-69.599999999999909</v>
      </c>
      <c r="BR81" s="91">
        <f t="shared" si="71"/>
        <v>-139.19999999999993</v>
      </c>
      <c r="BS81" s="91">
        <f t="shared" si="72"/>
        <v>-210</v>
      </c>
      <c r="BT81" s="91">
        <f t="shared" si="73"/>
        <v>-279.59999999999991</v>
      </c>
      <c r="BU81" s="91">
        <f t="shared" si="74"/>
        <v>-349.19999999999993</v>
      </c>
      <c r="BV81" s="91">
        <f t="shared" si="75"/>
        <v>-419.99999999999989</v>
      </c>
      <c r="BW81" s="91"/>
      <c r="BX81" s="91">
        <f t="shared" si="76"/>
        <v>30.400000000000091</v>
      </c>
      <c r="BY81" s="91">
        <f t="shared" si="77"/>
        <v>60.800000000000182</v>
      </c>
      <c r="BZ81" s="91">
        <f t="shared" si="78"/>
        <v>90</v>
      </c>
      <c r="CA81" s="91">
        <f t="shared" si="79"/>
        <v>120.40000000000009</v>
      </c>
      <c r="CB81" s="91">
        <f t="shared" si="80"/>
        <v>150.80000000000018</v>
      </c>
      <c r="CC81" s="91">
        <f t="shared" si="81"/>
        <v>180</v>
      </c>
      <c r="CD81" s="91"/>
      <c r="CF81" s="75">
        <f t="shared" si="82"/>
        <v>90</v>
      </c>
      <c r="CG81" s="92">
        <f t="shared" si="83"/>
        <v>-6.444444444444436E-2</v>
      </c>
      <c r="CH81" s="92">
        <f t="shared" si="84"/>
        <v>-0.12888888888888883</v>
      </c>
      <c r="CI81" s="92">
        <f t="shared" si="85"/>
        <v>-0.19444444444444445</v>
      </c>
      <c r="CJ81" s="92">
        <f t="shared" si="86"/>
        <v>-0.25888888888888878</v>
      </c>
      <c r="CK81" s="92">
        <f t="shared" si="87"/>
        <v>-0.32333333333333325</v>
      </c>
      <c r="CL81" s="92">
        <f t="shared" si="88"/>
        <v>-0.38888888888888878</v>
      </c>
      <c r="CM81" s="92"/>
      <c r="CN81" s="92">
        <f t="shared" si="89"/>
        <v>2.1258741258741321E-2</v>
      </c>
      <c r="CO81" s="92">
        <f t="shared" si="90"/>
        <v>4.2517482517482642E-2</v>
      </c>
      <c r="CP81" s="92">
        <f t="shared" si="91"/>
        <v>6.2937062937062943E-2</v>
      </c>
      <c r="CQ81" s="92">
        <f t="shared" si="92"/>
        <v>8.4195804195804261E-2</v>
      </c>
      <c r="CR81" s="92">
        <f t="shared" si="93"/>
        <v>0.10545454545454558</v>
      </c>
      <c r="CS81" s="92">
        <f t="shared" si="94"/>
        <v>0.12587412587412589</v>
      </c>
      <c r="CT81" s="92"/>
    </row>
    <row r="82" spans="1:98" s="75" customFormat="1" x14ac:dyDescent="0.25">
      <c r="A82" s="75">
        <v>1500</v>
      </c>
      <c r="B82" s="87">
        <f t="shared" si="19"/>
        <v>1135.1999999999998</v>
      </c>
      <c r="C82" s="87">
        <f t="shared" si="20"/>
        <v>1155.5999999999999</v>
      </c>
      <c r="D82" s="87">
        <f t="shared" si="21"/>
        <v>1176</v>
      </c>
      <c r="E82" s="87">
        <f t="shared" si="22"/>
        <v>1195.1999999999998</v>
      </c>
      <c r="F82" s="87">
        <f t="shared" si="23"/>
        <v>1215.5999999999999</v>
      </c>
      <c r="G82" s="87">
        <f t="shared" si="24"/>
        <v>1236</v>
      </c>
      <c r="H82" s="87">
        <f t="shared" si="25"/>
        <v>1255.2</v>
      </c>
      <c r="I82" s="87"/>
      <c r="K82" s="75">
        <f t="shared" si="26"/>
        <v>1500</v>
      </c>
      <c r="L82" s="88">
        <f t="shared" si="27"/>
        <v>20.400000000000091</v>
      </c>
      <c r="M82" s="88">
        <f t="shared" si="28"/>
        <v>40.800000000000182</v>
      </c>
      <c r="N82" s="88">
        <f t="shared" si="29"/>
        <v>60</v>
      </c>
      <c r="O82" s="88">
        <f t="shared" si="30"/>
        <v>80.400000000000091</v>
      </c>
      <c r="P82" s="88">
        <f t="shared" si="31"/>
        <v>100.80000000000018</v>
      </c>
      <c r="Q82" s="88">
        <f t="shared" si="32"/>
        <v>120.00000000000023</v>
      </c>
      <c r="R82" s="88"/>
      <c r="T82" s="85">
        <f t="shared" si="33"/>
        <v>1500</v>
      </c>
      <c r="U82" s="89">
        <f t="shared" si="34"/>
        <v>1.7970401691332006E-2</v>
      </c>
      <c r="V82" s="89">
        <f t="shared" si="35"/>
        <v>3.5940803382664012E-2</v>
      </c>
      <c r="W82" s="89">
        <f t="shared" si="36"/>
        <v>5.2854122621564491E-2</v>
      </c>
      <c r="X82" s="89">
        <f t="shared" si="37"/>
        <v>7.08245243128965E-2</v>
      </c>
      <c r="Y82" s="89">
        <f t="shared" si="38"/>
        <v>8.8794926004228503E-2</v>
      </c>
      <c r="Z82" s="89">
        <f t="shared" si="39"/>
        <v>0.10570824524312918</v>
      </c>
      <c r="AA82" s="89"/>
      <c r="AD82" s="75">
        <v>100</v>
      </c>
      <c r="AE82" s="87">
        <f t="shared" si="40"/>
        <v>1200</v>
      </c>
      <c r="AF82" s="90">
        <f t="shared" si="41"/>
        <v>1130.4000000000001</v>
      </c>
      <c r="AG82" s="90">
        <f t="shared" si="42"/>
        <v>1060.8000000000002</v>
      </c>
      <c r="AH82" s="90">
        <f t="shared" si="43"/>
        <v>990</v>
      </c>
      <c r="AI82" s="90">
        <f t="shared" si="44"/>
        <v>920.40000000000009</v>
      </c>
      <c r="AJ82" s="90">
        <f t="shared" si="45"/>
        <v>850.80000000000007</v>
      </c>
      <c r="AK82" s="90">
        <f t="shared" si="46"/>
        <v>780.00000000000011</v>
      </c>
      <c r="AL82" s="90"/>
      <c r="AN82" s="75">
        <f t="shared" si="47"/>
        <v>100</v>
      </c>
      <c r="AO82" s="87">
        <f t="shared" si="48"/>
        <v>1550</v>
      </c>
      <c r="AP82" s="87">
        <f t="shared" si="49"/>
        <v>1580.4</v>
      </c>
      <c r="AQ82" s="87">
        <f t="shared" si="50"/>
        <v>1610.8000000000002</v>
      </c>
      <c r="AR82" s="87">
        <f t="shared" si="51"/>
        <v>1640</v>
      </c>
      <c r="AS82" s="87">
        <f t="shared" si="52"/>
        <v>1670.4</v>
      </c>
      <c r="AT82" s="87">
        <f t="shared" si="53"/>
        <v>1700.8000000000002</v>
      </c>
      <c r="AU82" s="87">
        <f t="shared" si="54"/>
        <v>1730</v>
      </c>
      <c r="AV82" s="87"/>
      <c r="AX82" s="87">
        <f t="shared" si="55"/>
        <v>100</v>
      </c>
      <c r="AY82" s="87">
        <f t="shared" si="56"/>
        <v>-69.599999999999909</v>
      </c>
      <c r="AZ82" s="87">
        <f t="shared" si="57"/>
        <v>-139.19999999999982</v>
      </c>
      <c r="BA82" s="87">
        <f t="shared" si="58"/>
        <v>-210</v>
      </c>
      <c r="BB82" s="87">
        <f t="shared" si="59"/>
        <v>-279.59999999999991</v>
      </c>
      <c r="BC82" s="87">
        <f t="shared" si="60"/>
        <v>-349.19999999999993</v>
      </c>
      <c r="BD82" s="87">
        <f t="shared" si="61"/>
        <v>-419.99999999999989</v>
      </c>
      <c r="BE82" s="87"/>
      <c r="BG82" s="87">
        <f t="shared" si="62"/>
        <v>100</v>
      </c>
      <c r="BH82" s="87">
        <f t="shared" si="63"/>
        <v>30.400000000000091</v>
      </c>
      <c r="BI82" s="87">
        <f t="shared" si="64"/>
        <v>60.800000000000182</v>
      </c>
      <c r="BJ82" s="87">
        <f t="shared" si="65"/>
        <v>90</v>
      </c>
      <c r="BK82" s="87">
        <f t="shared" si="66"/>
        <v>120.40000000000009</v>
      </c>
      <c r="BL82" s="87">
        <f t="shared" si="67"/>
        <v>150.80000000000018</v>
      </c>
      <c r="BM82" s="87">
        <f t="shared" si="68"/>
        <v>180</v>
      </c>
      <c r="BN82" s="87"/>
      <c r="BP82" s="75">
        <f t="shared" si="69"/>
        <v>100</v>
      </c>
      <c r="BQ82" s="91">
        <f t="shared" si="70"/>
        <v>-69.599999999999909</v>
      </c>
      <c r="BR82" s="91">
        <f t="shared" si="71"/>
        <v>-139.19999999999982</v>
      </c>
      <c r="BS82" s="91">
        <f t="shared" si="72"/>
        <v>-210</v>
      </c>
      <c r="BT82" s="91">
        <f t="shared" si="73"/>
        <v>-279.59999999999991</v>
      </c>
      <c r="BU82" s="91">
        <f t="shared" si="74"/>
        <v>-349.19999999999993</v>
      </c>
      <c r="BV82" s="91">
        <f t="shared" si="75"/>
        <v>-419.99999999999989</v>
      </c>
      <c r="BW82" s="91"/>
      <c r="BX82" s="91">
        <f t="shared" si="76"/>
        <v>30.400000000000091</v>
      </c>
      <c r="BY82" s="91">
        <f t="shared" si="77"/>
        <v>60.800000000000182</v>
      </c>
      <c r="BZ82" s="91">
        <f t="shared" si="78"/>
        <v>90</v>
      </c>
      <c r="CA82" s="91">
        <f t="shared" si="79"/>
        <v>120.40000000000009</v>
      </c>
      <c r="CB82" s="91">
        <f t="shared" si="80"/>
        <v>150.80000000000018</v>
      </c>
      <c r="CC82" s="91">
        <f t="shared" si="81"/>
        <v>180</v>
      </c>
      <c r="CD82" s="91"/>
      <c r="CF82" s="75">
        <f t="shared" si="82"/>
        <v>100</v>
      </c>
      <c r="CG82" s="92">
        <f t="shared" si="83"/>
        <v>-5.7999999999999927E-2</v>
      </c>
      <c r="CH82" s="92">
        <f t="shared" si="84"/>
        <v>-0.11599999999999985</v>
      </c>
      <c r="CI82" s="92">
        <f t="shared" si="85"/>
        <v>-0.17499999999999999</v>
      </c>
      <c r="CJ82" s="92">
        <f t="shared" si="86"/>
        <v>-0.23299999999999993</v>
      </c>
      <c r="CK82" s="92">
        <f t="shared" si="87"/>
        <v>-0.29099999999999993</v>
      </c>
      <c r="CL82" s="92">
        <f t="shared" si="88"/>
        <v>-0.34999999999999992</v>
      </c>
      <c r="CM82" s="92"/>
      <c r="CN82" s="92">
        <f t="shared" si="89"/>
        <v>1.961290322580651E-2</v>
      </c>
      <c r="CO82" s="92">
        <f t="shared" si="90"/>
        <v>3.922580645161302E-2</v>
      </c>
      <c r="CP82" s="92">
        <f t="shared" si="91"/>
        <v>5.8064516129032261E-2</v>
      </c>
      <c r="CQ82" s="92">
        <f t="shared" si="92"/>
        <v>7.7677419354838767E-2</v>
      </c>
      <c r="CR82" s="92">
        <f t="shared" si="93"/>
        <v>9.729032258064528E-2</v>
      </c>
      <c r="CS82" s="92">
        <f t="shared" si="94"/>
        <v>0.11612903225806452</v>
      </c>
      <c r="CT82" s="92"/>
    </row>
    <row r="83" spans="1:98" s="75" customFormat="1" x14ac:dyDescent="0.25">
      <c r="A83" s="75">
        <v>2000</v>
      </c>
      <c r="B83" s="87">
        <f t="shared" si="19"/>
        <v>1185.1999999999998</v>
      </c>
      <c r="C83" s="87">
        <f t="shared" si="20"/>
        <v>1205.5999999999999</v>
      </c>
      <c r="D83" s="87">
        <f t="shared" si="21"/>
        <v>1226</v>
      </c>
      <c r="E83" s="87">
        <f t="shared" si="22"/>
        <v>1245.1999999999998</v>
      </c>
      <c r="F83" s="87">
        <f t="shared" si="23"/>
        <v>1265.5999999999999</v>
      </c>
      <c r="G83" s="87">
        <f t="shared" si="24"/>
        <v>1286</v>
      </c>
      <c r="H83" s="87">
        <f t="shared" si="25"/>
        <v>1305.2</v>
      </c>
      <c r="I83" s="87"/>
      <c r="K83" s="75">
        <f t="shared" si="26"/>
        <v>2000</v>
      </c>
      <c r="L83" s="88">
        <f t="shared" si="27"/>
        <v>20.400000000000091</v>
      </c>
      <c r="M83" s="88">
        <f t="shared" si="28"/>
        <v>40.800000000000182</v>
      </c>
      <c r="N83" s="88">
        <f t="shared" si="29"/>
        <v>60</v>
      </c>
      <c r="O83" s="88">
        <f t="shared" si="30"/>
        <v>80.400000000000091</v>
      </c>
      <c r="P83" s="88">
        <f t="shared" si="31"/>
        <v>100.80000000000018</v>
      </c>
      <c r="Q83" s="88">
        <f t="shared" si="32"/>
        <v>120.00000000000023</v>
      </c>
      <c r="R83" s="88"/>
      <c r="T83" s="85">
        <f t="shared" si="33"/>
        <v>2000</v>
      </c>
      <c r="U83" s="89">
        <f t="shared" si="34"/>
        <v>1.72122848464395E-2</v>
      </c>
      <c r="V83" s="89">
        <f t="shared" si="35"/>
        <v>3.4424569692878999E-2</v>
      </c>
      <c r="W83" s="89">
        <f t="shared" si="36"/>
        <v>5.0624367195410067E-2</v>
      </c>
      <c r="X83" s="89">
        <f t="shared" si="37"/>
        <v>6.7836652041849563E-2</v>
      </c>
      <c r="Y83" s="89">
        <f t="shared" si="38"/>
        <v>8.5048936888289059E-2</v>
      </c>
      <c r="Z83" s="89">
        <f t="shared" si="39"/>
        <v>0.10124873439082033</v>
      </c>
      <c r="AA83" s="89"/>
      <c r="AD83" s="75">
        <v>110</v>
      </c>
      <c r="AE83" s="87">
        <f t="shared" si="40"/>
        <v>1320</v>
      </c>
      <c r="AF83" s="90">
        <f t="shared" si="41"/>
        <v>1250.4000000000001</v>
      </c>
      <c r="AG83" s="90">
        <f t="shared" si="42"/>
        <v>1180.8000000000002</v>
      </c>
      <c r="AH83" s="90">
        <f t="shared" si="43"/>
        <v>1110</v>
      </c>
      <c r="AI83" s="90">
        <f t="shared" si="44"/>
        <v>1040.4000000000001</v>
      </c>
      <c r="AJ83" s="90">
        <f t="shared" si="45"/>
        <v>970.80000000000007</v>
      </c>
      <c r="AK83" s="90">
        <f t="shared" si="46"/>
        <v>900.00000000000011</v>
      </c>
      <c r="AL83" s="90"/>
      <c r="AN83" s="75">
        <f t="shared" si="47"/>
        <v>110</v>
      </c>
      <c r="AO83" s="87">
        <f t="shared" si="48"/>
        <v>1670</v>
      </c>
      <c r="AP83" s="87">
        <f t="shared" si="49"/>
        <v>1700.4</v>
      </c>
      <c r="AQ83" s="87">
        <f t="shared" si="50"/>
        <v>1730.8000000000002</v>
      </c>
      <c r="AR83" s="87">
        <f t="shared" si="51"/>
        <v>1760</v>
      </c>
      <c r="AS83" s="87">
        <f t="shared" si="52"/>
        <v>1790.4</v>
      </c>
      <c r="AT83" s="87">
        <f t="shared" si="53"/>
        <v>1820.8000000000002</v>
      </c>
      <c r="AU83" s="87">
        <f t="shared" si="54"/>
        <v>1850</v>
      </c>
      <c r="AV83" s="87"/>
      <c r="AX83" s="87">
        <f t="shared" si="55"/>
        <v>110</v>
      </c>
      <c r="AY83" s="87">
        <f t="shared" si="56"/>
        <v>-69.599999999999909</v>
      </c>
      <c r="AZ83" s="87">
        <f t="shared" si="57"/>
        <v>-139.19999999999982</v>
      </c>
      <c r="BA83" s="87">
        <f t="shared" si="58"/>
        <v>-210</v>
      </c>
      <c r="BB83" s="87">
        <f t="shared" si="59"/>
        <v>-279.59999999999991</v>
      </c>
      <c r="BC83" s="87">
        <f t="shared" si="60"/>
        <v>-349.19999999999993</v>
      </c>
      <c r="BD83" s="87">
        <f t="shared" si="61"/>
        <v>-419.99999999999989</v>
      </c>
      <c r="BE83" s="87"/>
      <c r="BG83" s="87">
        <f t="shared" si="62"/>
        <v>110</v>
      </c>
      <c r="BH83" s="87">
        <f t="shared" si="63"/>
        <v>30.400000000000091</v>
      </c>
      <c r="BI83" s="87">
        <f t="shared" si="64"/>
        <v>60.800000000000182</v>
      </c>
      <c r="BJ83" s="87">
        <f t="shared" si="65"/>
        <v>90</v>
      </c>
      <c r="BK83" s="87">
        <f t="shared" si="66"/>
        <v>120.40000000000009</v>
      </c>
      <c r="BL83" s="87">
        <f t="shared" si="67"/>
        <v>150.80000000000018</v>
      </c>
      <c r="BM83" s="87">
        <f t="shared" si="68"/>
        <v>180</v>
      </c>
      <c r="BN83" s="87"/>
      <c r="BP83" s="75">
        <f t="shared" si="69"/>
        <v>110</v>
      </c>
      <c r="BQ83" s="91">
        <f t="shared" si="70"/>
        <v>-69.599999999999909</v>
      </c>
      <c r="BR83" s="91">
        <f t="shared" si="71"/>
        <v>-139.19999999999982</v>
      </c>
      <c r="BS83" s="91">
        <f t="shared" si="72"/>
        <v>-210</v>
      </c>
      <c r="BT83" s="91">
        <f t="shared" si="73"/>
        <v>-279.59999999999991</v>
      </c>
      <c r="BU83" s="91">
        <f t="shared" si="74"/>
        <v>-349.19999999999993</v>
      </c>
      <c r="BV83" s="91">
        <f t="shared" si="75"/>
        <v>-419.99999999999989</v>
      </c>
      <c r="BW83" s="91"/>
      <c r="BX83" s="91">
        <f t="shared" si="76"/>
        <v>30.400000000000091</v>
      </c>
      <c r="BY83" s="91">
        <f t="shared" si="77"/>
        <v>60.800000000000182</v>
      </c>
      <c r="BZ83" s="91">
        <f t="shared" si="78"/>
        <v>90</v>
      </c>
      <c r="CA83" s="91">
        <f t="shared" si="79"/>
        <v>120.40000000000009</v>
      </c>
      <c r="CB83" s="91">
        <f t="shared" si="80"/>
        <v>150.80000000000018</v>
      </c>
      <c r="CC83" s="91">
        <f t="shared" si="81"/>
        <v>180</v>
      </c>
      <c r="CD83" s="91"/>
      <c r="CF83" s="75">
        <f t="shared" si="82"/>
        <v>110</v>
      </c>
      <c r="CG83" s="92">
        <f t="shared" si="83"/>
        <v>-5.2727272727272657E-2</v>
      </c>
      <c r="CH83" s="92">
        <f t="shared" si="84"/>
        <v>-0.10545454545454531</v>
      </c>
      <c r="CI83" s="92">
        <f t="shared" si="85"/>
        <v>-0.15909090909090909</v>
      </c>
      <c r="CJ83" s="92">
        <f t="shared" si="86"/>
        <v>-0.21181818181818174</v>
      </c>
      <c r="CK83" s="92">
        <f t="shared" si="87"/>
        <v>-0.26454545454545447</v>
      </c>
      <c r="CL83" s="92">
        <f t="shared" si="88"/>
        <v>-0.31818181818181812</v>
      </c>
      <c r="CM83" s="92"/>
      <c r="CN83" s="92">
        <f t="shared" si="89"/>
        <v>1.8203592814371311E-2</v>
      </c>
      <c r="CO83" s="92">
        <f t="shared" si="90"/>
        <v>3.6407185628742622E-2</v>
      </c>
      <c r="CP83" s="92">
        <f t="shared" si="91"/>
        <v>5.3892215568862277E-2</v>
      </c>
      <c r="CQ83" s="92">
        <f t="shared" si="92"/>
        <v>7.2095808383233581E-2</v>
      </c>
      <c r="CR83" s="92">
        <f t="shared" si="93"/>
        <v>9.0299401197604906E-2</v>
      </c>
      <c r="CS83" s="92">
        <f t="shared" si="94"/>
        <v>0.10778443113772455</v>
      </c>
      <c r="CT83" s="92"/>
    </row>
    <row r="84" spans="1:98" s="75" customFormat="1" x14ac:dyDescent="0.25">
      <c r="A84" s="75">
        <v>2500</v>
      </c>
      <c r="B84" s="87">
        <f t="shared" si="19"/>
        <v>1235.1999999999998</v>
      </c>
      <c r="C84" s="87">
        <f t="shared" si="20"/>
        <v>1255.5999999999999</v>
      </c>
      <c r="D84" s="87">
        <f t="shared" si="21"/>
        <v>1276</v>
      </c>
      <c r="E84" s="87">
        <f t="shared" si="22"/>
        <v>1295.1999999999998</v>
      </c>
      <c r="F84" s="87">
        <f t="shared" si="23"/>
        <v>1315.6</v>
      </c>
      <c r="G84" s="87">
        <f t="shared" si="24"/>
        <v>1336</v>
      </c>
      <c r="H84" s="87">
        <f t="shared" si="25"/>
        <v>1355.2</v>
      </c>
      <c r="I84" s="87"/>
      <c r="K84" s="75">
        <f t="shared" si="26"/>
        <v>2500</v>
      </c>
      <c r="L84" s="88">
        <f t="shared" si="27"/>
        <v>20.400000000000091</v>
      </c>
      <c r="M84" s="88">
        <f t="shared" si="28"/>
        <v>40.800000000000182</v>
      </c>
      <c r="N84" s="88">
        <f t="shared" si="29"/>
        <v>60</v>
      </c>
      <c r="O84" s="88">
        <f t="shared" si="30"/>
        <v>80.400000000000091</v>
      </c>
      <c r="P84" s="88">
        <f t="shared" si="31"/>
        <v>100.80000000000018</v>
      </c>
      <c r="Q84" s="88">
        <f t="shared" si="32"/>
        <v>120.00000000000023</v>
      </c>
      <c r="R84" s="88"/>
      <c r="T84" s="85">
        <f t="shared" si="33"/>
        <v>2500</v>
      </c>
      <c r="U84" s="89">
        <f t="shared" si="34"/>
        <v>1.6515544041450853E-2</v>
      </c>
      <c r="V84" s="89">
        <f t="shared" si="35"/>
        <v>3.3031088082901706E-2</v>
      </c>
      <c r="W84" s="89">
        <f t="shared" si="36"/>
        <v>4.8575129533678763E-2</v>
      </c>
      <c r="X84" s="89">
        <f t="shared" si="37"/>
        <v>6.5090673575129612E-2</v>
      </c>
      <c r="Y84" s="89">
        <f t="shared" si="38"/>
        <v>8.1606217616580476E-2</v>
      </c>
      <c r="Z84" s="89">
        <f t="shared" si="39"/>
        <v>9.7150259067357705E-2</v>
      </c>
      <c r="AA84" s="89"/>
      <c r="AD84" s="75">
        <v>120</v>
      </c>
      <c r="AE84" s="87">
        <f t="shared" si="40"/>
        <v>1440</v>
      </c>
      <c r="AF84" s="90">
        <f t="shared" si="41"/>
        <v>1370.4</v>
      </c>
      <c r="AG84" s="90">
        <f t="shared" si="42"/>
        <v>1300.8000000000002</v>
      </c>
      <c r="AH84" s="90">
        <f t="shared" si="43"/>
        <v>1230</v>
      </c>
      <c r="AI84" s="90">
        <f t="shared" si="44"/>
        <v>1160.4000000000001</v>
      </c>
      <c r="AJ84" s="90">
        <f t="shared" si="45"/>
        <v>1090.8000000000002</v>
      </c>
      <c r="AK84" s="90">
        <f t="shared" si="46"/>
        <v>1020.0000000000001</v>
      </c>
      <c r="AL84" s="90"/>
      <c r="AN84" s="75">
        <f t="shared" si="47"/>
        <v>120</v>
      </c>
      <c r="AO84" s="87">
        <f t="shared" si="48"/>
        <v>1790</v>
      </c>
      <c r="AP84" s="87">
        <f t="shared" si="49"/>
        <v>1820.4</v>
      </c>
      <c r="AQ84" s="87">
        <f t="shared" si="50"/>
        <v>1850.8000000000002</v>
      </c>
      <c r="AR84" s="87">
        <f t="shared" si="51"/>
        <v>1880</v>
      </c>
      <c r="AS84" s="87">
        <f t="shared" si="52"/>
        <v>1910.4</v>
      </c>
      <c r="AT84" s="87">
        <f t="shared" si="53"/>
        <v>1940.8000000000002</v>
      </c>
      <c r="AU84" s="87">
        <f t="shared" si="54"/>
        <v>1970</v>
      </c>
      <c r="AV84" s="87"/>
      <c r="AX84" s="87">
        <f t="shared" si="55"/>
        <v>120</v>
      </c>
      <c r="AY84" s="87">
        <f t="shared" si="56"/>
        <v>-69.599999999999909</v>
      </c>
      <c r="AZ84" s="87">
        <f t="shared" si="57"/>
        <v>-139.19999999999982</v>
      </c>
      <c r="BA84" s="87">
        <f t="shared" si="58"/>
        <v>-210</v>
      </c>
      <c r="BB84" s="87">
        <f t="shared" si="59"/>
        <v>-279.59999999999991</v>
      </c>
      <c r="BC84" s="87">
        <f t="shared" si="60"/>
        <v>-349.19999999999982</v>
      </c>
      <c r="BD84" s="87">
        <f t="shared" si="61"/>
        <v>-419.99999999999989</v>
      </c>
      <c r="BE84" s="87"/>
      <c r="BG84" s="87">
        <f t="shared" si="62"/>
        <v>120</v>
      </c>
      <c r="BH84" s="87">
        <f t="shared" si="63"/>
        <v>30.400000000000091</v>
      </c>
      <c r="BI84" s="87">
        <f t="shared" si="64"/>
        <v>60.800000000000182</v>
      </c>
      <c r="BJ84" s="87">
        <f t="shared" si="65"/>
        <v>90</v>
      </c>
      <c r="BK84" s="87">
        <f t="shared" si="66"/>
        <v>120.40000000000009</v>
      </c>
      <c r="BL84" s="87">
        <f t="shared" si="67"/>
        <v>150.80000000000018</v>
      </c>
      <c r="BM84" s="87">
        <f t="shared" si="68"/>
        <v>180</v>
      </c>
      <c r="BN84" s="87"/>
      <c r="BP84" s="75">
        <f t="shared" si="69"/>
        <v>120</v>
      </c>
      <c r="BQ84" s="91">
        <f t="shared" si="70"/>
        <v>-69.599999999999909</v>
      </c>
      <c r="BR84" s="91">
        <f t="shared" si="71"/>
        <v>-139.19999999999982</v>
      </c>
      <c r="BS84" s="91">
        <f t="shared" si="72"/>
        <v>-210</v>
      </c>
      <c r="BT84" s="91">
        <f t="shared" si="73"/>
        <v>-279.59999999999991</v>
      </c>
      <c r="BU84" s="91">
        <f t="shared" si="74"/>
        <v>-349.19999999999982</v>
      </c>
      <c r="BV84" s="91">
        <f t="shared" si="75"/>
        <v>-419.99999999999989</v>
      </c>
      <c r="BW84" s="91"/>
      <c r="BX84" s="91">
        <f t="shared" si="76"/>
        <v>30.400000000000091</v>
      </c>
      <c r="BY84" s="91">
        <f t="shared" si="77"/>
        <v>60.800000000000182</v>
      </c>
      <c r="BZ84" s="91">
        <f t="shared" si="78"/>
        <v>90</v>
      </c>
      <c r="CA84" s="91">
        <f t="shared" si="79"/>
        <v>120.40000000000009</v>
      </c>
      <c r="CB84" s="91">
        <f t="shared" si="80"/>
        <v>150.80000000000018</v>
      </c>
      <c r="CC84" s="91">
        <f t="shared" si="81"/>
        <v>180</v>
      </c>
      <c r="CD84" s="91"/>
      <c r="CF84" s="75">
        <f t="shared" si="82"/>
        <v>120</v>
      </c>
      <c r="CG84" s="92">
        <f t="shared" si="83"/>
        <v>-4.833333333333327E-2</v>
      </c>
      <c r="CH84" s="92">
        <f t="shared" si="84"/>
        <v>-9.666666666666654E-2</v>
      </c>
      <c r="CI84" s="92">
        <f t="shared" si="85"/>
        <v>-0.14583333333333334</v>
      </c>
      <c r="CJ84" s="92">
        <f t="shared" si="86"/>
        <v>-0.1941666666666666</v>
      </c>
      <c r="CK84" s="92">
        <f t="shared" si="87"/>
        <v>-0.24249999999999988</v>
      </c>
      <c r="CL84" s="92">
        <f t="shared" si="88"/>
        <v>-0.29166666666666657</v>
      </c>
      <c r="CM84" s="92"/>
      <c r="CN84" s="92">
        <f t="shared" si="89"/>
        <v>1.6983240223463737E-2</v>
      </c>
      <c r="CO84" s="92">
        <f t="shared" si="90"/>
        <v>3.3966480446927474E-2</v>
      </c>
      <c r="CP84" s="92">
        <f t="shared" si="91"/>
        <v>5.027932960893855E-2</v>
      </c>
      <c r="CQ84" s="92">
        <f t="shared" si="92"/>
        <v>6.726256983240228E-2</v>
      </c>
      <c r="CR84" s="92">
        <f t="shared" si="93"/>
        <v>8.4245810055866024E-2</v>
      </c>
      <c r="CS84" s="92">
        <f t="shared" si="94"/>
        <v>0.1005586592178771</v>
      </c>
      <c r="CT84" s="92"/>
    </row>
    <row r="85" spans="1:98" s="75" customFormat="1" x14ac:dyDescent="0.25">
      <c r="A85" s="75">
        <v>3000</v>
      </c>
      <c r="B85" s="87">
        <f t="shared" si="19"/>
        <v>1285.1999999999998</v>
      </c>
      <c r="C85" s="87">
        <f t="shared" si="20"/>
        <v>1305.5999999999999</v>
      </c>
      <c r="D85" s="87">
        <f t="shared" si="21"/>
        <v>1326</v>
      </c>
      <c r="E85" s="87">
        <f t="shared" si="22"/>
        <v>1345.1999999999998</v>
      </c>
      <c r="F85" s="87">
        <f t="shared" si="23"/>
        <v>1365.6</v>
      </c>
      <c r="G85" s="87">
        <f t="shared" si="24"/>
        <v>1386</v>
      </c>
      <c r="H85" s="87">
        <f t="shared" si="25"/>
        <v>1405.2</v>
      </c>
      <c r="I85" s="87"/>
      <c r="K85" s="75">
        <f t="shared" si="26"/>
        <v>3000</v>
      </c>
      <c r="L85" s="88">
        <f t="shared" si="27"/>
        <v>20.400000000000091</v>
      </c>
      <c r="M85" s="88">
        <f t="shared" si="28"/>
        <v>40.800000000000182</v>
      </c>
      <c r="N85" s="88">
        <f t="shared" si="29"/>
        <v>60</v>
      </c>
      <c r="O85" s="88">
        <f t="shared" si="30"/>
        <v>80.400000000000091</v>
      </c>
      <c r="P85" s="88">
        <f t="shared" si="31"/>
        <v>100.80000000000018</v>
      </c>
      <c r="Q85" s="88">
        <f t="shared" si="32"/>
        <v>120.00000000000023</v>
      </c>
      <c r="R85" s="88"/>
      <c r="T85" s="85">
        <f t="shared" si="33"/>
        <v>3000</v>
      </c>
      <c r="U85" s="89">
        <f t="shared" si="34"/>
        <v>1.5873015873015945E-2</v>
      </c>
      <c r="V85" s="89">
        <f t="shared" si="35"/>
        <v>3.174603174603189E-2</v>
      </c>
      <c r="W85" s="89">
        <f t="shared" si="36"/>
        <v>4.6685340802987869E-2</v>
      </c>
      <c r="X85" s="89">
        <f t="shared" si="37"/>
        <v>6.2558356676003818E-2</v>
      </c>
      <c r="Y85" s="89">
        <f t="shared" si="38"/>
        <v>7.8431372549019759E-2</v>
      </c>
      <c r="Z85" s="89">
        <f t="shared" si="39"/>
        <v>9.3370681605975919E-2</v>
      </c>
      <c r="AA85" s="89"/>
      <c r="AD85" s="75">
        <v>130</v>
      </c>
      <c r="AE85" s="87">
        <f t="shared" si="40"/>
        <v>1560</v>
      </c>
      <c r="AF85" s="90">
        <f t="shared" si="41"/>
        <v>1490.4</v>
      </c>
      <c r="AG85" s="90">
        <f t="shared" si="42"/>
        <v>1420.8000000000002</v>
      </c>
      <c r="AH85" s="90">
        <f t="shared" si="43"/>
        <v>1350</v>
      </c>
      <c r="AI85" s="90">
        <f t="shared" si="44"/>
        <v>1280.4000000000001</v>
      </c>
      <c r="AJ85" s="90">
        <f t="shared" si="45"/>
        <v>1210.8000000000002</v>
      </c>
      <c r="AK85" s="90">
        <f t="shared" si="46"/>
        <v>1140</v>
      </c>
      <c r="AL85" s="90"/>
      <c r="AN85" s="75">
        <f t="shared" si="47"/>
        <v>130</v>
      </c>
      <c r="AO85" s="87">
        <f t="shared" si="48"/>
        <v>1910</v>
      </c>
      <c r="AP85" s="87">
        <f t="shared" si="49"/>
        <v>1940.4</v>
      </c>
      <c r="AQ85" s="87">
        <f t="shared" si="50"/>
        <v>1970.8000000000002</v>
      </c>
      <c r="AR85" s="87">
        <f t="shared" si="51"/>
        <v>2000</v>
      </c>
      <c r="AS85" s="87">
        <f t="shared" si="52"/>
        <v>2030.4</v>
      </c>
      <c r="AT85" s="87">
        <f t="shared" si="53"/>
        <v>2060.8000000000002</v>
      </c>
      <c r="AU85" s="87">
        <f t="shared" si="54"/>
        <v>2090</v>
      </c>
      <c r="AV85" s="87"/>
      <c r="AX85" s="87">
        <f t="shared" si="55"/>
        <v>130</v>
      </c>
      <c r="AY85" s="87">
        <f t="shared" si="56"/>
        <v>-69.599999999999909</v>
      </c>
      <c r="AZ85" s="87">
        <f t="shared" si="57"/>
        <v>-139.19999999999982</v>
      </c>
      <c r="BA85" s="87">
        <f t="shared" si="58"/>
        <v>-210</v>
      </c>
      <c r="BB85" s="87">
        <f t="shared" si="59"/>
        <v>-279.59999999999991</v>
      </c>
      <c r="BC85" s="87">
        <f t="shared" si="60"/>
        <v>-349.19999999999982</v>
      </c>
      <c r="BD85" s="87">
        <f t="shared" si="61"/>
        <v>-420</v>
      </c>
      <c r="BE85" s="87"/>
      <c r="BG85" s="87">
        <f t="shared" si="62"/>
        <v>130</v>
      </c>
      <c r="BH85" s="87">
        <f t="shared" si="63"/>
        <v>30.400000000000091</v>
      </c>
      <c r="BI85" s="87">
        <f t="shared" si="64"/>
        <v>60.800000000000182</v>
      </c>
      <c r="BJ85" s="87">
        <f t="shared" si="65"/>
        <v>90</v>
      </c>
      <c r="BK85" s="87">
        <f t="shared" si="66"/>
        <v>120.40000000000009</v>
      </c>
      <c r="BL85" s="87">
        <f t="shared" si="67"/>
        <v>150.80000000000018</v>
      </c>
      <c r="BM85" s="87">
        <f t="shared" si="68"/>
        <v>180</v>
      </c>
      <c r="BN85" s="87"/>
      <c r="BP85" s="75">
        <f t="shared" si="69"/>
        <v>130</v>
      </c>
      <c r="BQ85" s="91">
        <f t="shared" si="70"/>
        <v>-69.599999999999909</v>
      </c>
      <c r="BR85" s="91">
        <f t="shared" si="71"/>
        <v>-139.19999999999982</v>
      </c>
      <c r="BS85" s="91">
        <f t="shared" si="72"/>
        <v>-210</v>
      </c>
      <c r="BT85" s="91">
        <f t="shared" si="73"/>
        <v>-279.59999999999991</v>
      </c>
      <c r="BU85" s="91">
        <f t="shared" si="74"/>
        <v>-349.19999999999982</v>
      </c>
      <c r="BV85" s="91">
        <f t="shared" si="75"/>
        <v>-420</v>
      </c>
      <c r="BW85" s="91"/>
      <c r="BX85" s="91">
        <f t="shared" si="76"/>
        <v>30.400000000000091</v>
      </c>
      <c r="BY85" s="91">
        <f t="shared" si="77"/>
        <v>60.800000000000182</v>
      </c>
      <c r="BZ85" s="91">
        <f t="shared" si="78"/>
        <v>90</v>
      </c>
      <c r="CA85" s="91">
        <f t="shared" si="79"/>
        <v>120.40000000000009</v>
      </c>
      <c r="CB85" s="91">
        <f t="shared" si="80"/>
        <v>150.80000000000018</v>
      </c>
      <c r="CC85" s="91">
        <f t="shared" si="81"/>
        <v>180</v>
      </c>
      <c r="CD85" s="91"/>
      <c r="CF85" s="75">
        <f t="shared" si="82"/>
        <v>130</v>
      </c>
      <c r="CG85" s="92">
        <f t="shared" si="83"/>
        <v>-4.4615384615384557E-2</v>
      </c>
      <c r="CH85" s="92">
        <f t="shared" si="84"/>
        <v>-8.9230769230769114E-2</v>
      </c>
      <c r="CI85" s="92">
        <f t="shared" si="85"/>
        <v>-0.13461538461538461</v>
      </c>
      <c r="CJ85" s="92">
        <f t="shared" si="86"/>
        <v>-0.17923076923076917</v>
      </c>
      <c r="CK85" s="92">
        <f t="shared" si="87"/>
        <v>-0.22384615384615372</v>
      </c>
      <c r="CL85" s="92">
        <f t="shared" si="88"/>
        <v>-0.26923076923076922</v>
      </c>
      <c r="CM85" s="92"/>
      <c r="CN85" s="92">
        <f t="shared" si="89"/>
        <v>1.5916230366492194E-2</v>
      </c>
      <c r="CO85" s="92">
        <f t="shared" si="90"/>
        <v>3.1832460732984388E-2</v>
      </c>
      <c r="CP85" s="92">
        <f t="shared" si="91"/>
        <v>4.712041884816754E-2</v>
      </c>
      <c r="CQ85" s="92">
        <f t="shared" si="92"/>
        <v>6.3036649214659735E-2</v>
      </c>
      <c r="CR85" s="92">
        <f t="shared" si="93"/>
        <v>7.8952879581151922E-2</v>
      </c>
      <c r="CS85" s="92">
        <f t="shared" si="94"/>
        <v>9.4240837696335081E-2</v>
      </c>
      <c r="CT85" s="92"/>
    </row>
    <row r="86" spans="1:98" s="75" customFormat="1" x14ac:dyDescent="0.25">
      <c r="A86" s="75">
        <v>3500</v>
      </c>
      <c r="B86" s="87">
        <f t="shared" si="19"/>
        <v>1335.1999999999998</v>
      </c>
      <c r="C86" s="87">
        <f t="shared" si="20"/>
        <v>1355.6</v>
      </c>
      <c r="D86" s="87">
        <f t="shared" si="21"/>
        <v>1376</v>
      </c>
      <c r="E86" s="87">
        <f t="shared" si="22"/>
        <v>1395.1999999999998</v>
      </c>
      <c r="F86" s="87">
        <f t="shared" si="23"/>
        <v>1415.6</v>
      </c>
      <c r="G86" s="87">
        <f t="shared" si="24"/>
        <v>1436</v>
      </c>
      <c r="H86" s="87">
        <f t="shared" si="25"/>
        <v>1455.2</v>
      </c>
      <c r="I86" s="87"/>
      <c r="K86" s="75">
        <f t="shared" si="26"/>
        <v>3500</v>
      </c>
      <c r="L86" s="88">
        <f t="shared" si="27"/>
        <v>20.400000000000091</v>
      </c>
      <c r="M86" s="88">
        <f t="shared" si="28"/>
        <v>40.800000000000182</v>
      </c>
      <c r="N86" s="88">
        <f t="shared" si="29"/>
        <v>60</v>
      </c>
      <c r="O86" s="88">
        <f t="shared" si="30"/>
        <v>80.400000000000091</v>
      </c>
      <c r="P86" s="88">
        <f t="shared" si="31"/>
        <v>100.80000000000018</v>
      </c>
      <c r="Q86" s="88">
        <f t="shared" si="32"/>
        <v>120.00000000000023</v>
      </c>
      <c r="R86" s="88"/>
      <c r="T86" s="85">
        <f t="shared" si="33"/>
        <v>3500</v>
      </c>
      <c r="U86" s="89">
        <f t="shared" si="34"/>
        <v>1.5278609946075564E-2</v>
      </c>
      <c r="V86" s="89">
        <f t="shared" si="35"/>
        <v>3.0557219892151127E-2</v>
      </c>
      <c r="W86" s="89">
        <f t="shared" si="36"/>
        <v>4.4937088076692638E-2</v>
      </c>
      <c r="X86" s="89">
        <f t="shared" si="37"/>
        <v>6.0215698022768202E-2</v>
      </c>
      <c r="Y86" s="89">
        <f t="shared" si="38"/>
        <v>7.5494307968843766E-2</v>
      </c>
      <c r="Z86" s="89">
        <f t="shared" si="39"/>
        <v>8.9874176153385443E-2</v>
      </c>
      <c r="AA86" s="89"/>
      <c r="AD86" s="75">
        <v>140</v>
      </c>
      <c r="AE86" s="87">
        <f t="shared" si="40"/>
        <v>1680</v>
      </c>
      <c r="AF86" s="90">
        <f t="shared" si="41"/>
        <v>1610.4</v>
      </c>
      <c r="AG86" s="90">
        <f t="shared" si="42"/>
        <v>1540.8000000000002</v>
      </c>
      <c r="AH86" s="90">
        <f t="shared" si="43"/>
        <v>1470</v>
      </c>
      <c r="AI86" s="90">
        <f t="shared" si="44"/>
        <v>1400.4</v>
      </c>
      <c r="AJ86" s="90">
        <f t="shared" si="45"/>
        <v>1330.8000000000002</v>
      </c>
      <c r="AK86" s="90">
        <f t="shared" si="46"/>
        <v>1260</v>
      </c>
      <c r="AL86" s="90"/>
      <c r="AN86" s="75">
        <f t="shared" si="47"/>
        <v>140</v>
      </c>
      <c r="AO86" s="87">
        <f t="shared" si="48"/>
        <v>2030</v>
      </c>
      <c r="AP86" s="87">
        <f t="shared" si="49"/>
        <v>2060.4</v>
      </c>
      <c r="AQ86" s="87">
        <f t="shared" si="50"/>
        <v>2090.8000000000002</v>
      </c>
      <c r="AR86" s="87">
        <f t="shared" si="51"/>
        <v>2120</v>
      </c>
      <c r="AS86" s="87">
        <f t="shared" si="52"/>
        <v>2150.4</v>
      </c>
      <c r="AT86" s="87">
        <f t="shared" si="53"/>
        <v>2180.8000000000002</v>
      </c>
      <c r="AU86" s="87">
        <f t="shared" si="54"/>
        <v>2210</v>
      </c>
      <c r="AV86" s="87"/>
      <c r="AX86" s="87">
        <f t="shared" si="55"/>
        <v>140</v>
      </c>
      <c r="AY86" s="87">
        <f t="shared" si="56"/>
        <v>-69.599999999999909</v>
      </c>
      <c r="AZ86" s="87">
        <f t="shared" si="57"/>
        <v>-139.19999999999982</v>
      </c>
      <c r="BA86" s="87">
        <f t="shared" si="58"/>
        <v>-210</v>
      </c>
      <c r="BB86" s="87">
        <f t="shared" si="59"/>
        <v>-279.59999999999991</v>
      </c>
      <c r="BC86" s="87">
        <f t="shared" si="60"/>
        <v>-349.19999999999982</v>
      </c>
      <c r="BD86" s="87">
        <f t="shared" si="61"/>
        <v>-420</v>
      </c>
      <c r="BE86" s="87"/>
      <c r="BG86" s="87">
        <f t="shared" si="62"/>
        <v>140</v>
      </c>
      <c r="BH86" s="87">
        <f t="shared" si="63"/>
        <v>30.400000000000091</v>
      </c>
      <c r="BI86" s="87">
        <f t="shared" si="64"/>
        <v>60.800000000000182</v>
      </c>
      <c r="BJ86" s="87">
        <f t="shared" si="65"/>
        <v>90</v>
      </c>
      <c r="BK86" s="87">
        <f t="shared" si="66"/>
        <v>120.40000000000009</v>
      </c>
      <c r="BL86" s="87">
        <f t="shared" si="67"/>
        <v>150.80000000000018</v>
      </c>
      <c r="BM86" s="87">
        <f t="shared" si="68"/>
        <v>180</v>
      </c>
      <c r="BN86" s="87"/>
      <c r="BP86" s="75">
        <f t="shared" si="69"/>
        <v>140</v>
      </c>
      <c r="BQ86" s="91">
        <f t="shared" si="70"/>
        <v>-69.599999999999909</v>
      </c>
      <c r="BR86" s="91">
        <f t="shared" si="71"/>
        <v>-139.19999999999982</v>
      </c>
      <c r="BS86" s="91">
        <f t="shared" si="72"/>
        <v>-210</v>
      </c>
      <c r="BT86" s="91">
        <f t="shared" si="73"/>
        <v>-279.59999999999991</v>
      </c>
      <c r="BU86" s="91">
        <f t="shared" si="74"/>
        <v>-349.19999999999982</v>
      </c>
      <c r="BV86" s="91">
        <f t="shared" si="75"/>
        <v>-420</v>
      </c>
      <c r="BW86" s="91"/>
      <c r="BX86" s="91">
        <f t="shared" si="76"/>
        <v>30.400000000000091</v>
      </c>
      <c r="BY86" s="91">
        <f t="shared" si="77"/>
        <v>60.800000000000182</v>
      </c>
      <c r="BZ86" s="91">
        <f t="shared" si="78"/>
        <v>90</v>
      </c>
      <c r="CA86" s="91">
        <f t="shared" si="79"/>
        <v>120.40000000000009</v>
      </c>
      <c r="CB86" s="91">
        <f t="shared" si="80"/>
        <v>150.80000000000018</v>
      </c>
      <c r="CC86" s="91">
        <f t="shared" si="81"/>
        <v>180</v>
      </c>
      <c r="CD86" s="91"/>
      <c r="CF86" s="75">
        <f t="shared" si="82"/>
        <v>140</v>
      </c>
      <c r="CG86" s="92">
        <f t="shared" si="83"/>
        <v>-4.1428571428571377E-2</v>
      </c>
      <c r="CH86" s="92">
        <f t="shared" si="84"/>
        <v>-8.2857142857142754E-2</v>
      </c>
      <c r="CI86" s="92">
        <f t="shared" si="85"/>
        <v>-0.125</v>
      </c>
      <c r="CJ86" s="92">
        <f t="shared" si="86"/>
        <v>-0.16642857142857137</v>
      </c>
      <c r="CK86" s="92">
        <f t="shared" si="87"/>
        <v>-0.20785714285714274</v>
      </c>
      <c r="CL86" s="92">
        <f t="shared" si="88"/>
        <v>-0.25</v>
      </c>
      <c r="CM86" s="92"/>
      <c r="CN86" s="92">
        <f t="shared" si="89"/>
        <v>1.4975369458128123E-2</v>
      </c>
      <c r="CO86" s="92">
        <f t="shared" si="90"/>
        <v>2.9950738916256246E-2</v>
      </c>
      <c r="CP86" s="92">
        <f t="shared" si="91"/>
        <v>4.4334975369458129E-2</v>
      </c>
      <c r="CQ86" s="92">
        <f t="shared" si="92"/>
        <v>5.931034482758625E-2</v>
      </c>
      <c r="CR86" s="92">
        <f t="shared" si="93"/>
        <v>7.4285714285714372E-2</v>
      </c>
      <c r="CS86" s="92">
        <f t="shared" si="94"/>
        <v>8.8669950738916259E-2</v>
      </c>
      <c r="CT86" s="92"/>
    </row>
    <row r="87" spans="1:98" s="75" customFormat="1" x14ac:dyDescent="0.25">
      <c r="A87" s="75">
        <v>3600</v>
      </c>
      <c r="B87" s="87">
        <f t="shared" si="19"/>
        <v>1335.1999999999998</v>
      </c>
      <c r="C87" s="87">
        <f t="shared" si="20"/>
        <v>1365.6</v>
      </c>
      <c r="D87" s="87">
        <f t="shared" si="21"/>
        <v>1386</v>
      </c>
      <c r="E87" s="87">
        <f t="shared" si="22"/>
        <v>1405.1999999999998</v>
      </c>
      <c r="F87" s="87">
        <f t="shared" si="23"/>
        <v>1425.6</v>
      </c>
      <c r="G87" s="87">
        <f t="shared" si="24"/>
        <v>1446</v>
      </c>
      <c r="H87" s="87">
        <f t="shared" si="25"/>
        <v>1465.2</v>
      </c>
      <c r="I87" s="87"/>
      <c r="K87" s="75">
        <f t="shared" si="26"/>
        <v>3600</v>
      </c>
      <c r="L87" s="88">
        <f t="shared" si="27"/>
        <v>30.400000000000091</v>
      </c>
      <c r="M87" s="88">
        <f t="shared" si="28"/>
        <v>50.800000000000182</v>
      </c>
      <c r="N87" s="88">
        <f t="shared" si="29"/>
        <v>70</v>
      </c>
      <c r="O87" s="88">
        <f t="shared" si="30"/>
        <v>90.400000000000091</v>
      </c>
      <c r="P87" s="88">
        <f t="shared" si="31"/>
        <v>110.80000000000018</v>
      </c>
      <c r="Q87" s="88">
        <f t="shared" si="32"/>
        <v>130.00000000000023</v>
      </c>
      <c r="R87" s="88"/>
      <c r="T87" s="85">
        <f t="shared" si="33"/>
        <v>3600</v>
      </c>
      <c r="U87" s="89">
        <f t="shared" si="34"/>
        <v>2.2768124625524338E-2</v>
      </c>
      <c r="V87" s="89">
        <f t="shared" si="35"/>
        <v>3.8046734571599905E-2</v>
      </c>
      <c r="W87" s="89">
        <f t="shared" si="36"/>
        <v>5.2426602756141409E-2</v>
      </c>
      <c r="X87" s="89">
        <f t="shared" si="37"/>
        <v>6.770521270221698E-2</v>
      </c>
      <c r="Y87" s="89">
        <f t="shared" si="38"/>
        <v>8.2983822648292543E-2</v>
      </c>
      <c r="Z87" s="89">
        <f t="shared" si="39"/>
        <v>9.7363690832834221E-2</v>
      </c>
      <c r="AA87" s="89"/>
      <c r="AD87" s="75">
        <v>150</v>
      </c>
      <c r="AE87" s="87">
        <f t="shared" si="40"/>
        <v>1800</v>
      </c>
      <c r="AF87" s="90">
        <f t="shared" si="41"/>
        <v>1730.4</v>
      </c>
      <c r="AG87" s="90">
        <f t="shared" si="42"/>
        <v>1660.8000000000002</v>
      </c>
      <c r="AH87" s="90">
        <f t="shared" si="43"/>
        <v>1590</v>
      </c>
      <c r="AI87" s="90">
        <f t="shared" si="44"/>
        <v>1520.4</v>
      </c>
      <c r="AJ87" s="90">
        <f t="shared" si="45"/>
        <v>1450.8000000000002</v>
      </c>
      <c r="AK87" s="90">
        <f t="shared" si="46"/>
        <v>1380</v>
      </c>
      <c r="AL87" s="90"/>
      <c r="AN87" s="75">
        <f t="shared" si="47"/>
        <v>150</v>
      </c>
      <c r="AO87" s="87">
        <f t="shared" si="48"/>
        <v>2150</v>
      </c>
      <c r="AP87" s="87">
        <f t="shared" si="49"/>
        <v>2180.4</v>
      </c>
      <c r="AQ87" s="87">
        <f t="shared" si="50"/>
        <v>2210.8000000000002</v>
      </c>
      <c r="AR87" s="87">
        <f t="shared" si="51"/>
        <v>2240</v>
      </c>
      <c r="AS87" s="87">
        <f t="shared" si="52"/>
        <v>2270.4</v>
      </c>
      <c r="AT87" s="87">
        <f t="shared" si="53"/>
        <v>2300.8000000000002</v>
      </c>
      <c r="AU87" s="87">
        <f t="shared" si="54"/>
        <v>2330</v>
      </c>
      <c r="AV87" s="87"/>
      <c r="AX87" s="87">
        <f t="shared" si="55"/>
        <v>150</v>
      </c>
      <c r="AY87" s="87">
        <f t="shared" si="56"/>
        <v>-69.599999999999909</v>
      </c>
      <c r="AZ87" s="87">
        <f t="shared" si="57"/>
        <v>-139.19999999999982</v>
      </c>
      <c r="BA87" s="87">
        <f t="shared" si="58"/>
        <v>-210</v>
      </c>
      <c r="BB87" s="87">
        <f t="shared" si="59"/>
        <v>-279.59999999999991</v>
      </c>
      <c r="BC87" s="87">
        <f t="shared" si="60"/>
        <v>-349.19999999999982</v>
      </c>
      <c r="BD87" s="87">
        <f t="shared" si="61"/>
        <v>-420</v>
      </c>
      <c r="BE87" s="87"/>
      <c r="BG87" s="87">
        <f t="shared" si="62"/>
        <v>150</v>
      </c>
      <c r="BH87" s="87">
        <f t="shared" si="63"/>
        <v>30.400000000000091</v>
      </c>
      <c r="BI87" s="87">
        <f t="shared" si="64"/>
        <v>60.800000000000182</v>
      </c>
      <c r="BJ87" s="87">
        <f t="shared" si="65"/>
        <v>90</v>
      </c>
      <c r="BK87" s="87">
        <f t="shared" si="66"/>
        <v>120.40000000000009</v>
      </c>
      <c r="BL87" s="87">
        <f t="shared" si="67"/>
        <v>150.80000000000018</v>
      </c>
      <c r="BM87" s="87">
        <f t="shared" si="68"/>
        <v>180</v>
      </c>
      <c r="BN87" s="87"/>
      <c r="BP87" s="75">
        <f t="shared" si="69"/>
        <v>150</v>
      </c>
      <c r="BQ87" s="91">
        <f t="shared" si="70"/>
        <v>-69.599999999999909</v>
      </c>
      <c r="BR87" s="91">
        <f t="shared" si="71"/>
        <v>-139.19999999999982</v>
      </c>
      <c r="BS87" s="91">
        <f t="shared" si="72"/>
        <v>-210</v>
      </c>
      <c r="BT87" s="91">
        <f t="shared" si="73"/>
        <v>-279.59999999999991</v>
      </c>
      <c r="BU87" s="91">
        <f t="shared" si="74"/>
        <v>-349.19999999999982</v>
      </c>
      <c r="BV87" s="91">
        <f t="shared" si="75"/>
        <v>-420</v>
      </c>
      <c r="BW87" s="91"/>
      <c r="BX87" s="91">
        <f t="shared" si="76"/>
        <v>30.400000000000091</v>
      </c>
      <c r="BY87" s="91">
        <f t="shared" si="77"/>
        <v>60.800000000000182</v>
      </c>
      <c r="BZ87" s="91">
        <f t="shared" si="78"/>
        <v>90</v>
      </c>
      <c r="CA87" s="91">
        <f t="shared" si="79"/>
        <v>120.40000000000009</v>
      </c>
      <c r="CB87" s="91">
        <f t="shared" si="80"/>
        <v>150.80000000000018</v>
      </c>
      <c r="CC87" s="91">
        <f t="shared" si="81"/>
        <v>180</v>
      </c>
      <c r="CD87" s="91"/>
      <c r="CF87" s="75">
        <f t="shared" si="82"/>
        <v>150</v>
      </c>
      <c r="CG87" s="92">
        <f t="shared" si="83"/>
        <v>-3.8666666666666613E-2</v>
      </c>
      <c r="CH87" s="92">
        <f t="shared" si="84"/>
        <v>-7.7333333333333226E-2</v>
      </c>
      <c r="CI87" s="92">
        <f t="shared" si="85"/>
        <v>-0.11666666666666667</v>
      </c>
      <c r="CJ87" s="92">
        <f t="shared" si="86"/>
        <v>-0.1553333333333333</v>
      </c>
      <c r="CK87" s="92">
        <f t="shared" si="87"/>
        <v>-0.19399999999999989</v>
      </c>
      <c r="CL87" s="92">
        <f t="shared" si="88"/>
        <v>-0.23333333333333334</v>
      </c>
      <c r="CM87" s="92"/>
      <c r="CN87" s="92">
        <f t="shared" si="89"/>
        <v>1.4139534883720972E-2</v>
      </c>
      <c r="CO87" s="92">
        <f t="shared" si="90"/>
        <v>2.8279069767441944E-2</v>
      </c>
      <c r="CP87" s="92">
        <f t="shared" si="91"/>
        <v>4.1860465116279069E-2</v>
      </c>
      <c r="CQ87" s="92">
        <f t="shared" si="92"/>
        <v>5.6000000000000043E-2</v>
      </c>
      <c r="CR87" s="92">
        <f t="shared" si="93"/>
        <v>7.0139534883721016E-2</v>
      </c>
      <c r="CS87" s="92">
        <f t="shared" si="94"/>
        <v>8.3720930232558138E-2</v>
      </c>
      <c r="CT87" s="92"/>
    </row>
    <row r="88" spans="1:98" s="75" customFormat="1" x14ac:dyDescent="0.25">
      <c r="A88" s="75">
        <v>3700</v>
      </c>
      <c r="B88" s="87">
        <f t="shared" si="19"/>
        <v>1335.1999999999998</v>
      </c>
      <c r="C88" s="87">
        <f t="shared" si="20"/>
        <v>1365.6</v>
      </c>
      <c r="D88" s="87">
        <f t="shared" si="21"/>
        <v>1396</v>
      </c>
      <c r="E88" s="87">
        <f t="shared" si="22"/>
        <v>1415.1999999999998</v>
      </c>
      <c r="F88" s="87">
        <f t="shared" si="23"/>
        <v>1435.6</v>
      </c>
      <c r="G88" s="87">
        <f t="shared" si="24"/>
        <v>1456</v>
      </c>
      <c r="H88" s="87">
        <f t="shared" si="25"/>
        <v>1475.2</v>
      </c>
      <c r="I88" s="87"/>
      <c r="K88" s="75">
        <f t="shared" si="26"/>
        <v>3700</v>
      </c>
      <c r="L88" s="88">
        <f t="shared" si="27"/>
        <v>30.400000000000091</v>
      </c>
      <c r="M88" s="88">
        <f t="shared" si="28"/>
        <v>60.800000000000182</v>
      </c>
      <c r="N88" s="88">
        <f t="shared" si="29"/>
        <v>80</v>
      </c>
      <c r="O88" s="88">
        <f t="shared" si="30"/>
        <v>100.40000000000009</v>
      </c>
      <c r="P88" s="88">
        <f t="shared" si="31"/>
        <v>120.80000000000018</v>
      </c>
      <c r="Q88" s="88">
        <f t="shared" si="32"/>
        <v>140.00000000000023</v>
      </c>
      <c r="R88" s="88"/>
      <c r="T88" s="85">
        <f t="shared" si="33"/>
        <v>3700</v>
      </c>
      <c r="U88" s="89">
        <f t="shared" si="34"/>
        <v>2.2768124625524338E-2</v>
      </c>
      <c r="V88" s="89">
        <f t="shared" si="35"/>
        <v>4.5536249251048676E-2</v>
      </c>
      <c r="W88" s="89">
        <f t="shared" si="36"/>
        <v>5.991611743559018E-2</v>
      </c>
      <c r="X88" s="89">
        <f t="shared" si="37"/>
        <v>7.5194727381665744E-2</v>
      </c>
      <c r="Y88" s="89">
        <f t="shared" si="38"/>
        <v>9.0473337327741307E-2</v>
      </c>
      <c r="Z88" s="89">
        <f t="shared" si="39"/>
        <v>0.10485320551228298</v>
      </c>
      <c r="AA88" s="89"/>
      <c r="AD88" s="75">
        <v>160</v>
      </c>
      <c r="AE88" s="87">
        <f t="shared" si="40"/>
        <v>1920</v>
      </c>
      <c r="AF88" s="90">
        <f t="shared" si="41"/>
        <v>1850.4</v>
      </c>
      <c r="AG88" s="90">
        <f t="shared" si="42"/>
        <v>1780.8000000000002</v>
      </c>
      <c r="AH88" s="90">
        <f t="shared" si="43"/>
        <v>1710</v>
      </c>
      <c r="AI88" s="90">
        <f t="shared" si="44"/>
        <v>1640.4</v>
      </c>
      <c r="AJ88" s="90">
        <f t="shared" si="45"/>
        <v>1570.8000000000002</v>
      </c>
      <c r="AK88" s="90">
        <f t="shared" si="46"/>
        <v>1500</v>
      </c>
      <c r="AL88" s="90"/>
      <c r="AN88" s="75">
        <f t="shared" si="47"/>
        <v>160</v>
      </c>
      <c r="AO88" s="87">
        <f t="shared" si="48"/>
        <v>2270</v>
      </c>
      <c r="AP88" s="87">
        <f t="shared" si="49"/>
        <v>2300.4</v>
      </c>
      <c r="AQ88" s="87">
        <f t="shared" si="50"/>
        <v>2330.8000000000002</v>
      </c>
      <c r="AR88" s="87">
        <f t="shared" si="51"/>
        <v>2360</v>
      </c>
      <c r="AS88" s="87">
        <f t="shared" si="52"/>
        <v>2390.4</v>
      </c>
      <c r="AT88" s="87">
        <f t="shared" si="53"/>
        <v>2420.8000000000002</v>
      </c>
      <c r="AU88" s="87">
        <f t="shared" si="54"/>
        <v>2450</v>
      </c>
      <c r="AV88" s="87"/>
      <c r="AX88" s="87">
        <f t="shared" si="55"/>
        <v>160</v>
      </c>
      <c r="AY88" s="87">
        <f t="shared" si="56"/>
        <v>-69.599999999999909</v>
      </c>
      <c r="AZ88" s="87">
        <f t="shared" si="57"/>
        <v>-139.19999999999982</v>
      </c>
      <c r="BA88" s="87">
        <f t="shared" si="58"/>
        <v>-210</v>
      </c>
      <c r="BB88" s="87">
        <f t="shared" si="59"/>
        <v>-279.59999999999991</v>
      </c>
      <c r="BC88" s="87">
        <f t="shared" si="60"/>
        <v>-349.19999999999982</v>
      </c>
      <c r="BD88" s="87">
        <f t="shared" si="61"/>
        <v>-420</v>
      </c>
      <c r="BE88" s="87"/>
      <c r="BG88" s="87">
        <f t="shared" si="62"/>
        <v>160</v>
      </c>
      <c r="BH88" s="87">
        <f t="shared" si="63"/>
        <v>30.400000000000091</v>
      </c>
      <c r="BI88" s="87">
        <f t="shared" si="64"/>
        <v>60.800000000000182</v>
      </c>
      <c r="BJ88" s="87">
        <f t="shared" si="65"/>
        <v>90</v>
      </c>
      <c r="BK88" s="87">
        <f t="shared" si="66"/>
        <v>120.40000000000009</v>
      </c>
      <c r="BL88" s="87">
        <f t="shared" si="67"/>
        <v>150.80000000000018</v>
      </c>
      <c r="BM88" s="87">
        <f t="shared" si="68"/>
        <v>180</v>
      </c>
      <c r="BN88" s="87"/>
      <c r="BP88" s="75">
        <f t="shared" si="69"/>
        <v>160</v>
      </c>
      <c r="BQ88" s="91">
        <f t="shared" si="70"/>
        <v>-69.599999999999909</v>
      </c>
      <c r="BR88" s="91">
        <f t="shared" si="71"/>
        <v>-139.19999999999982</v>
      </c>
      <c r="BS88" s="91">
        <f t="shared" si="72"/>
        <v>-210</v>
      </c>
      <c r="BT88" s="91">
        <f t="shared" si="73"/>
        <v>-279.59999999999991</v>
      </c>
      <c r="BU88" s="91">
        <f t="shared" si="74"/>
        <v>-349.19999999999982</v>
      </c>
      <c r="BV88" s="91">
        <f t="shared" si="75"/>
        <v>-420</v>
      </c>
      <c r="BW88" s="91"/>
      <c r="BX88" s="91">
        <f t="shared" si="76"/>
        <v>30.400000000000091</v>
      </c>
      <c r="BY88" s="91">
        <f t="shared" si="77"/>
        <v>60.800000000000182</v>
      </c>
      <c r="BZ88" s="91">
        <f t="shared" si="78"/>
        <v>90</v>
      </c>
      <c r="CA88" s="91">
        <f t="shared" si="79"/>
        <v>120.40000000000009</v>
      </c>
      <c r="CB88" s="91">
        <f t="shared" si="80"/>
        <v>150.80000000000018</v>
      </c>
      <c r="CC88" s="91">
        <f t="shared" si="81"/>
        <v>180</v>
      </c>
      <c r="CD88" s="91"/>
      <c r="CF88" s="75">
        <f t="shared" si="82"/>
        <v>160</v>
      </c>
      <c r="CG88" s="92">
        <f t="shared" si="83"/>
        <v>-3.6249999999999956E-2</v>
      </c>
      <c r="CH88" s="92">
        <f t="shared" si="84"/>
        <v>-7.2499999999999912E-2</v>
      </c>
      <c r="CI88" s="92">
        <f t="shared" si="85"/>
        <v>-0.109375</v>
      </c>
      <c r="CJ88" s="92">
        <f t="shared" si="86"/>
        <v>-0.14562499999999995</v>
      </c>
      <c r="CK88" s="92">
        <f t="shared" si="87"/>
        <v>-0.1818749999999999</v>
      </c>
      <c r="CL88" s="92">
        <f t="shared" si="88"/>
        <v>-0.21875</v>
      </c>
      <c r="CM88" s="92"/>
      <c r="CN88" s="92">
        <f t="shared" si="89"/>
        <v>1.3392070484581537E-2</v>
      </c>
      <c r="CO88" s="92">
        <f t="shared" si="90"/>
        <v>2.6784140969163074E-2</v>
      </c>
      <c r="CP88" s="92">
        <f t="shared" si="91"/>
        <v>3.9647577092511016E-2</v>
      </c>
      <c r="CQ88" s="92">
        <f t="shared" si="92"/>
        <v>5.303964757709255E-2</v>
      </c>
      <c r="CR88" s="92">
        <f t="shared" si="93"/>
        <v>6.6431718061674083E-2</v>
      </c>
      <c r="CS88" s="92">
        <f t="shared" si="94"/>
        <v>7.9295154185022032E-2</v>
      </c>
      <c r="CT88" s="92"/>
    </row>
    <row r="89" spans="1:98" s="75" customFormat="1" x14ac:dyDescent="0.25">
      <c r="A89" s="75">
        <v>3800</v>
      </c>
      <c r="B89" s="87">
        <f t="shared" si="19"/>
        <v>1335.1999999999998</v>
      </c>
      <c r="C89" s="87">
        <f t="shared" si="20"/>
        <v>1365.6</v>
      </c>
      <c r="D89" s="87">
        <f t="shared" si="21"/>
        <v>1396</v>
      </c>
      <c r="E89" s="87">
        <f t="shared" si="22"/>
        <v>1425.1999999999998</v>
      </c>
      <c r="F89" s="87">
        <f t="shared" si="23"/>
        <v>1445.6</v>
      </c>
      <c r="G89" s="87">
        <f t="shared" si="24"/>
        <v>1466</v>
      </c>
      <c r="H89" s="87">
        <f t="shared" si="25"/>
        <v>1485.2</v>
      </c>
      <c r="I89" s="87"/>
      <c r="K89" s="75">
        <f t="shared" si="26"/>
        <v>3800</v>
      </c>
      <c r="L89" s="88">
        <f t="shared" si="27"/>
        <v>30.400000000000091</v>
      </c>
      <c r="M89" s="88">
        <f t="shared" si="28"/>
        <v>60.800000000000182</v>
      </c>
      <c r="N89" s="88">
        <f t="shared" si="29"/>
        <v>90</v>
      </c>
      <c r="O89" s="88">
        <f t="shared" si="30"/>
        <v>110.40000000000009</v>
      </c>
      <c r="P89" s="88">
        <f t="shared" si="31"/>
        <v>130.80000000000018</v>
      </c>
      <c r="Q89" s="88">
        <f t="shared" si="32"/>
        <v>150.00000000000023</v>
      </c>
      <c r="R89" s="88"/>
      <c r="T89" s="85">
        <f t="shared" si="33"/>
        <v>3800</v>
      </c>
      <c r="U89" s="89">
        <f t="shared" si="34"/>
        <v>2.2768124625524338E-2</v>
      </c>
      <c r="V89" s="89">
        <f t="shared" si="35"/>
        <v>4.5536249251048676E-2</v>
      </c>
      <c r="W89" s="89">
        <f t="shared" si="36"/>
        <v>6.7405632115038958E-2</v>
      </c>
      <c r="X89" s="89">
        <f t="shared" si="37"/>
        <v>8.2684242061114521E-2</v>
      </c>
      <c r="Y89" s="89">
        <f t="shared" si="38"/>
        <v>9.7962852007190085E-2</v>
      </c>
      <c r="Z89" s="89">
        <f t="shared" si="39"/>
        <v>0.11234272019173176</v>
      </c>
      <c r="AA89" s="89"/>
      <c r="AD89" s="75">
        <v>170</v>
      </c>
      <c r="AE89" s="87">
        <f t="shared" si="40"/>
        <v>2040</v>
      </c>
      <c r="AF89" s="90">
        <f t="shared" si="41"/>
        <v>1970.4</v>
      </c>
      <c r="AG89" s="90">
        <f t="shared" si="42"/>
        <v>1900.8000000000002</v>
      </c>
      <c r="AH89" s="90">
        <f t="shared" si="43"/>
        <v>1830</v>
      </c>
      <c r="AI89" s="90">
        <f t="shared" si="44"/>
        <v>1760.4</v>
      </c>
      <c r="AJ89" s="90">
        <f t="shared" si="45"/>
        <v>1690.8000000000002</v>
      </c>
      <c r="AK89" s="90">
        <f t="shared" si="46"/>
        <v>1620</v>
      </c>
      <c r="AL89" s="90"/>
      <c r="AN89" s="75">
        <f t="shared" si="47"/>
        <v>170</v>
      </c>
      <c r="AO89" s="87">
        <f t="shared" si="48"/>
        <v>2390</v>
      </c>
      <c r="AP89" s="87">
        <f t="shared" si="49"/>
        <v>2420.4</v>
      </c>
      <c r="AQ89" s="87">
        <f t="shared" si="50"/>
        <v>2450.8000000000002</v>
      </c>
      <c r="AR89" s="87">
        <f t="shared" si="51"/>
        <v>2480</v>
      </c>
      <c r="AS89" s="87">
        <f t="shared" si="52"/>
        <v>2510.4</v>
      </c>
      <c r="AT89" s="87">
        <f t="shared" si="53"/>
        <v>2540.8000000000002</v>
      </c>
      <c r="AU89" s="87">
        <f t="shared" si="54"/>
        <v>2570</v>
      </c>
      <c r="AV89" s="87"/>
      <c r="AX89" s="87">
        <f t="shared" si="55"/>
        <v>170</v>
      </c>
      <c r="AY89" s="87">
        <f t="shared" si="56"/>
        <v>-69.599999999999909</v>
      </c>
      <c r="AZ89" s="87">
        <f t="shared" si="57"/>
        <v>-139.19999999999982</v>
      </c>
      <c r="BA89" s="87">
        <f t="shared" si="58"/>
        <v>-210</v>
      </c>
      <c r="BB89" s="87">
        <f t="shared" si="59"/>
        <v>-279.59999999999991</v>
      </c>
      <c r="BC89" s="87">
        <f t="shared" si="60"/>
        <v>-349.19999999999982</v>
      </c>
      <c r="BD89" s="87">
        <f t="shared" si="61"/>
        <v>-420</v>
      </c>
      <c r="BE89" s="87"/>
      <c r="BG89" s="87">
        <f t="shared" si="62"/>
        <v>170</v>
      </c>
      <c r="BH89" s="87">
        <f t="shared" si="63"/>
        <v>30.400000000000091</v>
      </c>
      <c r="BI89" s="87">
        <f t="shared" si="64"/>
        <v>60.800000000000182</v>
      </c>
      <c r="BJ89" s="87">
        <f t="shared" si="65"/>
        <v>90</v>
      </c>
      <c r="BK89" s="87">
        <f t="shared" si="66"/>
        <v>120.40000000000009</v>
      </c>
      <c r="BL89" s="87">
        <f t="shared" si="67"/>
        <v>150.80000000000018</v>
      </c>
      <c r="BM89" s="87">
        <f t="shared" si="68"/>
        <v>180</v>
      </c>
      <c r="BN89" s="87"/>
      <c r="BP89" s="75">
        <f t="shared" si="69"/>
        <v>170</v>
      </c>
      <c r="BQ89" s="91">
        <f t="shared" si="70"/>
        <v>-69.599999999999909</v>
      </c>
      <c r="BR89" s="91">
        <f t="shared" si="71"/>
        <v>-139.19999999999982</v>
      </c>
      <c r="BS89" s="91">
        <f t="shared" si="72"/>
        <v>-210</v>
      </c>
      <c r="BT89" s="91">
        <f t="shared" si="73"/>
        <v>-279.59999999999991</v>
      </c>
      <c r="BU89" s="91">
        <f t="shared" si="74"/>
        <v>-349.19999999999982</v>
      </c>
      <c r="BV89" s="91">
        <f t="shared" si="75"/>
        <v>-420</v>
      </c>
      <c r="BW89" s="91"/>
      <c r="BX89" s="91">
        <f t="shared" si="76"/>
        <v>30.400000000000091</v>
      </c>
      <c r="BY89" s="91">
        <f t="shared" si="77"/>
        <v>60.800000000000182</v>
      </c>
      <c r="BZ89" s="91">
        <f t="shared" si="78"/>
        <v>90</v>
      </c>
      <c r="CA89" s="91">
        <f t="shared" si="79"/>
        <v>120.40000000000009</v>
      </c>
      <c r="CB89" s="91">
        <f t="shared" si="80"/>
        <v>150.80000000000018</v>
      </c>
      <c r="CC89" s="91">
        <f t="shared" si="81"/>
        <v>180</v>
      </c>
      <c r="CD89" s="91"/>
      <c r="CF89" s="75">
        <f t="shared" si="82"/>
        <v>170</v>
      </c>
      <c r="CG89" s="92">
        <f t="shared" si="83"/>
        <v>-3.4117647058823482E-2</v>
      </c>
      <c r="CH89" s="92">
        <f t="shared" si="84"/>
        <v>-6.8235294117646964E-2</v>
      </c>
      <c r="CI89" s="92">
        <f t="shared" si="85"/>
        <v>-0.10294117647058823</v>
      </c>
      <c r="CJ89" s="92">
        <f t="shared" si="86"/>
        <v>-0.13705882352941173</v>
      </c>
      <c r="CK89" s="92">
        <f t="shared" si="87"/>
        <v>-0.17117647058823521</v>
      </c>
      <c r="CL89" s="92">
        <f t="shared" si="88"/>
        <v>-0.20588235294117646</v>
      </c>
      <c r="CM89" s="92"/>
      <c r="CN89" s="92">
        <f t="shared" si="89"/>
        <v>1.2719665271966565E-2</v>
      </c>
      <c r="CO89" s="92">
        <f t="shared" si="90"/>
        <v>2.5439330543933131E-2</v>
      </c>
      <c r="CP89" s="92">
        <f t="shared" si="91"/>
        <v>3.7656903765690378E-2</v>
      </c>
      <c r="CQ89" s="92">
        <f t="shared" si="92"/>
        <v>5.0376569037656943E-2</v>
      </c>
      <c r="CR89" s="92">
        <f t="shared" si="93"/>
        <v>6.3096234309623508E-2</v>
      </c>
      <c r="CS89" s="92">
        <f t="shared" si="94"/>
        <v>7.5313807531380755E-2</v>
      </c>
      <c r="CT89" s="92"/>
    </row>
    <row r="90" spans="1:98" s="75" customFormat="1" x14ac:dyDescent="0.25">
      <c r="A90" s="75">
        <v>3900</v>
      </c>
      <c r="B90" s="87">
        <f t="shared" si="19"/>
        <v>1335.1999999999998</v>
      </c>
      <c r="C90" s="87">
        <f t="shared" si="20"/>
        <v>1365.6</v>
      </c>
      <c r="D90" s="87">
        <f t="shared" si="21"/>
        <v>1396</v>
      </c>
      <c r="E90" s="87">
        <f t="shared" si="22"/>
        <v>1425.1999999999998</v>
      </c>
      <c r="F90" s="87">
        <f t="shared" si="23"/>
        <v>1455.6</v>
      </c>
      <c r="G90" s="87">
        <f t="shared" si="24"/>
        <v>1476</v>
      </c>
      <c r="H90" s="87">
        <f t="shared" si="25"/>
        <v>1495.2</v>
      </c>
      <c r="I90" s="87"/>
      <c r="K90" s="75">
        <f t="shared" si="26"/>
        <v>3900</v>
      </c>
      <c r="L90" s="88">
        <f t="shared" si="27"/>
        <v>30.400000000000091</v>
      </c>
      <c r="M90" s="88">
        <f t="shared" si="28"/>
        <v>60.800000000000182</v>
      </c>
      <c r="N90" s="88">
        <f t="shared" si="29"/>
        <v>90</v>
      </c>
      <c r="O90" s="88">
        <f t="shared" si="30"/>
        <v>120.40000000000009</v>
      </c>
      <c r="P90" s="88">
        <f t="shared" si="31"/>
        <v>140.80000000000018</v>
      </c>
      <c r="Q90" s="88">
        <f t="shared" si="32"/>
        <v>160.00000000000023</v>
      </c>
      <c r="R90" s="88"/>
      <c r="T90" s="85">
        <f t="shared" si="33"/>
        <v>3900</v>
      </c>
      <c r="U90" s="89">
        <f t="shared" si="34"/>
        <v>2.2768124625524338E-2</v>
      </c>
      <c r="V90" s="89">
        <f t="shared" si="35"/>
        <v>4.5536249251048676E-2</v>
      </c>
      <c r="W90" s="89">
        <f t="shared" si="36"/>
        <v>6.7405632115038958E-2</v>
      </c>
      <c r="X90" s="89">
        <f t="shared" si="37"/>
        <v>9.0173756740563285E-2</v>
      </c>
      <c r="Y90" s="89">
        <f t="shared" si="38"/>
        <v>0.10545236668663886</v>
      </c>
      <c r="Z90" s="89">
        <f t="shared" si="39"/>
        <v>0.11983223487118054</v>
      </c>
      <c r="AA90" s="89"/>
      <c r="AD90" s="75">
        <v>180</v>
      </c>
      <c r="AE90" s="87">
        <f t="shared" si="40"/>
        <v>2160</v>
      </c>
      <c r="AF90" s="90">
        <f t="shared" si="41"/>
        <v>2090.4</v>
      </c>
      <c r="AG90" s="90">
        <f t="shared" si="42"/>
        <v>2020.8000000000002</v>
      </c>
      <c r="AH90" s="90">
        <f t="shared" si="43"/>
        <v>1950</v>
      </c>
      <c r="AI90" s="90">
        <f t="shared" si="44"/>
        <v>1880.4</v>
      </c>
      <c r="AJ90" s="90">
        <f t="shared" si="45"/>
        <v>1810.8000000000002</v>
      </c>
      <c r="AK90" s="90">
        <f t="shared" si="46"/>
        <v>1740</v>
      </c>
      <c r="AL90" s="90"/>
      <c r="AN90" s="75">
        <f t="shared" si="47"/>
        <v>180</v>
      </c>
      <c r="AO90" s="87">
        <f t="shared" si="48"/>
        <v>2510</v>
      </c>
      <c r="AP90" s="87">
        <f t="shared" si="49"/>
        <v>2540.4</v>
      </c>
      <c r="AQ90" s="87">
        <f t="shared" si="50"/>
        <v>2570.8000000000002</v>
      </c>
      <c r="AR90" s="87">
        <f t="shared" si="51"/>
        <v>2600</v>
      </c>
      <c r="AS90" s="87">
        <f t="shared" si="52"/>
        <v>2630.4</v>
      </c>
      <c r="AT90" s="87">
        <f t="shared" si="53"/>
        <v>2660.8</v>
      </c>
      <c r="AU90" s="87">
        <f t="shared" si="54"/>
        <v>2690</v>
      </c>
      <c r="AV90" s="87"/>
      <c r="AX90" s="87">
        <f t="shared" si="55"/>
        <v>180</v>
      </c>
      <c r="AY90" s="87">
        <f t="shared" si="56"/>
        <v>-69.599999999999909</v>
      </c>
      <c r="AZ90" s="87">
        <f t="shared" si="57"/>
        <v>-139.19999999999982</v>
      </c>
      <c r="BA90" s="87">
        <f t="shared" si="58"/>
        <v>-210</v>
      </c>
      <c r="BB90" s="87">
        <f t="shared" si="59"/>
        <v>-279.59999999999991</v>
      </c>
      <c r="BC90" s="87">
        <f t="shared" si="60"/>
        <v>-349.19999999999982</v>
      </c>
      <c r="BD90" s="87">
        <f t="shared" si="61"/>
        <v>-420</v>
      </c>
      <c r="BE90" s="87"/>
      <c r="BG90" s="87">
        <f t="shared" si="62"/>
        <v>180</v>
      </c>
      <c r="BH90" s="87">
        <f t="shared" si="63"/>
        <v>30.400000000000091</v>
      </c>
      <c r="BI90" s="87">
        <f t="shared" si="64"/>
        <v>60.800000000000182</v>
      </c>
      <c r="BJ90" s="87">
        <f t="shared" si="65"/>
        <v>90</v>
      </c>
      <c r="BK90" s="87">
        <f t="shared" si="66"/>
        <v>120.40000000000009</v>
      </c>
      <c r="BL90" s="87">
        <f t="shared" si="67"/>
        <v>150.80000000000018</v>
      </c>
      <c r="BM90" s="87">
        <f t="shared" si="68"/>
        <v>180</v>
      </c>
      <c r="BN90" s="87"/>
      <c r="BP90" s="75">
        <f t="shared" si="69"/>
        <v>180</v>
      </c>
      <c r="BQ90" s="91">
        <f t="shared" si="70"/>
        <v>-69.599999999999909</v>
      </c>
      <c r="BR90" s="91">
        <f t="shared" si="71"/>
        <v>-139.19999999999982</v>
      </c>
      <c r="BS90" s="91">
        <f t="shared" si="72"/>
        <v>-210</v>
      </c>
      <c r="BT90" s="91">
        <f t="shared" si="73"/>
        <v>-279.59999999999991</v>
      </c>
      <c r="BU90" s="91">
        <f t="shared" si="74"/>
        <v>-349.19999999999982</v>
      </c>
      <c r="BV90" s="91">
        <f t="shared" si="75"/>
        <v>-420</v>
      </c>
      <c r="BW90" s="91"/>
      <c r="BX90" s="91">
        <f t="shared" si="76"/>
        <v>30.400000000000091</v>
      </c>
      <c r="BY90" s="91">
        <f t="shared" si="77"/>
        <v>60.800000000000182</v>
      </c>
      <c r="BZ90" s="91">
        <f t="shared" si="78"/>
        <v>90</v>
      </c>
      <c r="CA90" s="91">
        <f t="shared" si="79"/>
        <v>120.40000000000009</v>
      </c>
      <c r="CB90" s="91">
        <f t="shared" si="80"/>
        <v>150.80000000000018</v>
      </c>
      <c r="CC90" s="91">
        <f t="shared" si="81"/>
        <v>180</v>
      </c>
      <c r="CD90" s="91"/>
      <c r="CF90" s="75">
        <f t="shared" si="82"/>
        <v>180</v>
      </c>
      <c r="CG90" s="92">
        <f t="shared" si="83"/>
        <v>-3.222222222222218E-2</v>
      </c>
      <c r="CH90" s="92">
        <f t="shared" si="84"/>
        <v>-6.444444444444436E-2</v>
      </c>
      <c r="CI90" s="92">
        <f t="shared" si="85"/>
        <v>-9.7222222222222224E-2</v>
      </c>
      <c r="CJ90" s="92">
        <f t="shared" si="86"/>
        <v>-0.12944444444444439</v>
      </c>
      <c r="CK90" s="92">
        <f t="shared" si="87"/>
        <v>-0.16166666666666657</v>
      </c>
      <c r="CL90" s="92">
        <f t="shared" si="88"/>
        <v>-0.19444444444444445</v>
      </c>
      <c r="CM90" s="92"/>
      <c r="CN90" s="92">
        <f t="shared" si="89"/>
        <v>1.2111553784860594E-2</v>
      </c>
      <c r="CO90" s="92">
        <f t="shared" si="90"/>
        <v>2.4223107569721188E-2</v>
      </c>
      <c r="CP90" s="92">
        <f t="shared" si="91"/>
        <v>3.5856573705179286E-2</v>
      </c>
      <c r="CQ90" s="92">
        <f t="shared" si="92"/>
        <v>4.7968127490039876E-2</v>
      </c>
      <c r="CR90" s="92">
        <f t="shared" si="93"/>
        <v>6.0079681274900473E-2</v>
      </c>
      <c r="CS90" s="92">
        <f t="shared" si="94"/>
        <v>7.1713147410358571E-2</v>
      </c>
      <c r="CT90" s="92"/>
    </row>
    <row r="91" spans="1:98" s="75" customFormat="1" x14ac:dyDescent="0.25">
      <c r="A91" s="75">
        <v>4000</v>
      </c>
      <c r="B91" s="87">
        <f t="shared" si="19"/>
        <v>1335.1999999999998</v>
      </c>
      <c r="C91" s="87">
        <f t="shared" si="20"/>
        <v>1365.6</v>
      </c>
      <c r="D91" s="87">
        <f t="shared" si="21"/>
        <v>1396</v>
      </c>
      <c r="E91" s="87">
        <f t="shared" si="22"/>
        <v>1425.1999999999998</v>
      </c>
      <c r="F91" s="87">
        <f t="shared" si="23"/>
        <v>1455.6</v>
      </c>
      <c r="G91" s="87">
        <f t="shared" si="24"/>
        <v>1486</v>
      </c>
      <c r="H91" s="87">
        <f t="shared" si="25"/>
        <v>1505.2</v>
      </c>
      <c r="I91" s="87"/>
      <c r="K91" s="75">
        <f t="shared" si="26"/>
        <v>4000</v>
      </c>
      <c r="L91" s="88">
        <f t="shared" si="27"/>
        <v>30.400000000000091</v>
      </c>
      <c r="M91" s="88">
        <f t="shared" si="28"/>
        <v>60.800000000000182</v>
      </c>
      <c r="N91" s="88">
        <f t="shared" si="29"/>
        <v>90</v>
      </c>
      <c r="O91" s="88">
        <f t="shared" si="30"/>
        <v>120.40000000000009</v>
      </c>
      <c r="P91" s="88">
        <f t="shared" si="31"/>
        <v>150.80000000000018</v>
      </c>
      <c r="Q91" s="88">
        <f t="shared" si="32"/>
        <v>170.00000000000023</v>
      </c>
      <c r="R91" s="88"/>
      <c r="T91" s="85">
        <f t="shared" si="33"/>
        <v>4000</v>
      </c>
      <c r="U91" s="89">
        <f t="shared" si="34"/>
        <v>2.2768124625524338E-2</v>
      </c>
      <c r="V91" s="89">
        <f t="shared" si="35"/>
        <v>4.5536249251048676E-2</v>
      </c>
      <c r="W91" s="89">
        <f t="shared" si="36"/>
        <v>6.7405632115038958E-2</v>
      </c>
      <c r="X91" s="89">
        <f t="shared" si="37"/>
        <v>9.0173756740563285E-2</v>
      </c>
      <c r="Y91" s="89">
        <f t="shared" si="38"/>
        <v>0.11294188136608763</v>
      </c>
      <c r="Z91" s="89">
        <f t="shared" si="39"/>
        <v>0.1273217495506293</v>
      </c>
      <c r="AA91" s="89"/>
      <c r="AD91" s="75">
        <v>190</v>
      </c>
      <c r="AE91" s="87">
        <f t="shared" si="40"/>
        <v>2280</v>
      </c>
      <c r="AF91" s="90">
        <f t="shared" si="41"/>
        <v>2210.4</v>
      </c>
      <c r="AG91" s="90">
        <f t="shared" si="42"/>
        <v>2140.8000000000002</v>
      </c>
      <c r="AH91" s="90">
        <f t="shared" si="43"/>
        <v>2070</v>
      </c>
      <c r="AI91" s="90">
        <f t="shared" si="44"/>
        <v>2000.4</v>
      </c>
      <c r="AJ91" s="90">
        <f t="shared" si="45"/>
        <v>1930.8000000000002</v>
      </c>
      <c r="AK91" s="90">
        <f t="shared" si="46"/>
        <v>1860</v>
      </c>
      <c r="AL91" s="90"/>
      <c r="AN91" s="75">
        <f t="shared" si="47"/>
        <v>190</v>
      </c>
      <c r="AO91" s="87">
        <f t="shared" si="48"/>
        <v>2630</v>
      </c>
      <c r="AP91" s="87">
        <f t="shared" si="49"/>
        <v>2660.4</v>
      </c>
      <c r="AQ91" s="87">
        <f t="shared" si="50"/>
        <v>2690.8</v>
      </c>
      <c r="AR91" s="87">
        <f t="shared" si="51"/>
        <v>2720</v>
      </c>
      <c r="AS91" s="87">
        <f t="shared" si="52"/>
        <v>2750.4</v>
      </c>
      <c r="AT91" s="87">
        <f t="shared" si="53"/>
        <v>2780.8</v>
      </c>
      <c r="AU91" s="87">
        <f t="shared" si="54"/>
        <v>2810</v>
      </c>
      <c r="AV91" s="87"/>
      <c r="AX91" s="87">
        <f t="shared" si="55"/>
        <v>190</v>
      </c>
      <c r="AY91" s="87">
        <f t="shared" si="56"/>
        <v>-69.599999999999909</v>
      </c>
      <c r="AZ91" s="87">
        <f t="shared" si="57"/>
        <v>-139.19999999999982</v>
      </c>
      <c r="BA91" s="87">
        <f t="shared" si="58"/>
        <v>-210</v>
      </c>
      <c r="BB91" s="87">
        <f t="shared" si="59"/>
        <v>-279.59999999999991</v>
      </c>
      <c r="BC91" s="87">
        <f t="shared" si="60"/>
        <v>-349.19999999999982</v>
      </c>
      <c r="BD91" s="87">
        <f t="shared" si="61"/>
        <v>-420</v>
      </c>
      <c r="BE91" s="87"/>
      <c r="BG91" s="87">
        <f t="shared" si="62"/>
        <v>190</v>
      </c>
      <c r="BH91" s="87">
        <f t="shared" si="63"/>
        <v>30.400000000000091</v>
      </c>
      <c r="BI91" s="87">
        <f t="shared" si="64"/>
        <v>60.800000000000182</v>
      </c>
      <c r="BJ91" s="87">
        <f t="shared" si="65"/>
        <v>90</v>
      </c>
      <c r="BK91" s="87">
        <f t="shared" si="66"/>
        <v>120.40000000000009</v>
      </c>
      <c r="BL91" s="87">
        <f t="shared" si="67"/>
        <v>150.80000000000018</v>
      </c>
      <c r="BM91" s="87">
        <f t="shared" si="68"/>
        <v>180</v>
      </c>
      <c r="BN91" s="87"/>
      <c r="BP91" s="75">
        <f t="shared" si="69"/>
        <v>190</v>
      </c>
      <c r="BQ91" s="91">
        <f t="shared" si="70"/>
        <v>-69.599999999999909</v>
      </c>
      <c r="BR91" s="91">
        <f t="shared" si="71"/>
        <v>-139.19999999999982</v>
      </c>
      <c r="BS91" s="91">
        <f t="shared" si="72"/>
        <v>-210</v>
      </c>
      <c r="BT91" s="91">
        <f t="shared" si="73"/>
        <v>-279.59999999999991</v>
      </c>
      <c r="BU91" s="91">
        <f t="shared" si="74"/>
        <v>-349.19999999999982</v>
      </c>
      <c r="BV91" s="91">
        <f t="shared" si="75"/>
        <v>-420</v>
      </c>
      <c r="BW91" s="91"/>
      <c r="BX91" s="91">
        <f t="shared" si="76"/>
        <v>30.400000000000091</v>
      </c>
      <c r="BY91" s="91">
        <f t="shared" si="77"/>
        <v>60.800000000000182</v>
      </c>
      <c r="BZ91" s="91">
        <f t="shared" si="78"/>
        <v>90</v>
      </c>
      <c r="CA91" s="91">
        <f t="shared" si="79"/>
        <v>120.40000000000009</v>
      </c>
      <c r="CB91" s="91">
        <f t="shared" si="80"/>
        <v>150.80000000000018</v>
      </c>
      <c r="CC91" s="91">
        <f t="shared" si="81"/>
        <v>180</v>
      </c>
      <c r="CD91" s="91"/>
      <c r="CF91" s="75">
        <f t="shared" si="82"/>
        <v>190</v>
      </c>
      <c r="CG91" s="92">
        <f t="shared" si="83"/>
        <v>-3.0526315789473644E-2</v>
      </c>
      <c r="CH91" s="92">
        <f t="shared" si="84"/>
        <v>-6.1052631578947289E-2</v>
      </c>
      <c r="CI91" s="92">
        <f t="shared" si="85"/>
        <v>-9.2105263157894732E-2</v>
      </c>
      <c r="CJ91" s="92">
        <f t="shared" si="86"/>
        <v>-0.12263157894736838</v>
      </c>
      <c r="CK91" s="92">
        <f t="shared" si="87"/>
        <v>-0.15315789473684202</v>
      </c>
      <c r="CL91" s="92">
        <f t="shared" si="88"/>
        <v>-0.18421052631578946</v>
      </c>
      <c r="CM91" s="92"/>
      <c r="CN91" s="92">
        <f t="shared" si="89"/>
        <v>1.1558935361216764E-2</v>
      </c>
      <c r="CO91" s="92">
        <f t="shared" si="90"/>
        <v>2.3117870722433528E-2</v>
      </c>
      <c r="CP91" s="92">
        <f t="shared" si="91"/>
        <v>3.4220532319391636E-2</v>
      </c>
      <c r="CQ91" s="92">
        <f t="shared" si="92"/>
        <v>4.57794676806084E-2</v>
      </c>
      <c r="CR91" s="92">
        <f t="shared" si="93"/>
        <v>5.7338403041825164E-2</v>
      </c>
      <c r="CS91" s="92">
        <f t="shared" si="94"/>
        <v>6.8441064638783272E-2</v>
      </c>
      <c r="CT91" s="92"/>
    </row>
    <row r="92" spans="1:98" s="75" customFormat="1" x14ac:dyDescent="0.25">
      <c r="A92" s="75">
        <v>4100</v>
      </c>
      <c r="B92" s="87">
        <f t="shared" si="19"/>
        <v>1335.1999999999998</v>
      </c>
      <c r="C92" s="87">
        <f t="shared" si="20"/>
        <v>1365.6</v>
      </c>
      <c r="D92" s="87">
        <f t="shared" si="21"/>
        <v>1396</v>
      </c>
      <c r="E92" s="87">
        <f t="shared" si="22"/>
        <v>1425.1999999999998</v>
      </c>
      <c r="F92" s="87">
        <f t="shared" si="23"/>
        <v>1455.6</v>
      </c>
      <c r="G92" s="87">
        <f t="shared" si="24"/>
        <v>1486</v>
      </c>
      <c r="H92" s="87">
        <f t="shared" si="25"/>
        <v>1515.2</v>
      </c>
      <c r="I92" s="87"/>
      <c r="K92" s="75">
        <f t="shared" si="26"/>
        <v>4100</v>
      </c>
      <c r="L92" s="88">
        <f t="shared" si="27"/>
        <v>30.400000000000091</v>
      </c>
      <c r="M92" s="88">
        <f t="shared" si="28"/>
        <v>60.800000000000182</v>
      </c>
      <c r="N92" s="88">
        <f t="shared" si="29"/>
        <v>90</v>
      </c>
      <c r="O92" s="88">
        <f t="shared" si="30"/>
        <v>120.40000000000009</v>
      </c>
      <c r="P92" s="88">
        <f t="shared" si="31"/>
        <v>150.80000000000018</v>
      </c>
      <c r="Q92" s="88">
        <f t="shared" si="32"/>
        <v>180.00000000000023</v>
      </c>
      <c r="R92" s="88"/>
      <c r="T92" s="85">
        <f t="shared" si="33"/>
        <v>4100</v>
      </c>
      <c r="U92" s="89">
        <f t="shared" si="34"/>
        <v>2.2768124625524338E-2</v>
      </c>
      <c r="V92" s="89">
        <f t="shared" si="35"/>
        <v>4.5536249251048676E-2</v>
      </c>
      <c r="W92" s="89">
        <f t="shared" si="36"/>
        <v>6.7405632115038958E-2</v>
      </c>
      <c r="X92" s="89">
        <f t="shared" si="37"/>
        <v>9.0173756740563285E-2</v>
      </c>
      <c r="Y92" s="89">
        <f t="shared" si="38"/>
        <v>0.11294188136608763</v>
      </c>
      <c r="Z92" s="89">
        <f t="shared" si="39"/>
        <v>0.13481126423007808</v>
      </c>
      <c r="AA92" s="89"/>
      <c r="AD92" s="75">
        <v>200</v>
      </c>
      <c r="AE92" s="87">
        <f t="shared" si="40"/>
        <v>2400</v>
      </c>
      <c r="AF92" s="90">
        <f t="shared" si="41"/>
        <v>2330.4</v>
      </c>
      <c r="AG92" s="90">
        <f t="shared" si="42"/>
        <v>2260.8000000000002</v>
      </c>
      <c r="AH92" s="90">
        <f t="shared" si="43"/>
        <v>2190</v>
      </c>
      <c r="AI92" s="90">
        <f t="shared" si="44"/>
        <v>2120.4</v>
      </c>
      <c r="AJ92" s="90">
        <f t="shared" si="45"/>
        <v>2050.8000000000002</v>
      </c>
      <c r="AK92" s="90">
        <f t="shared" si="46"/>
        <v>1980</v>
      </c>
      <c r="AL92" s="90"/>
      <c r="AN92" s="75">
        <f t="shared" si="47"/>
        <v>200</v>
      </c>
      <c r="AO92" s="87">
        <f t="shared" si="48"/>
        <v>2750</v>
      </c>
      <c r="AP92" s="87">
        <f t="shared" si="49"/>
        <v>2780.4</v>
      </c>
      <c r="AQ92" s="87">
        <f t="shared" si="50"/>
        <v>2810.8</v>
      </c>
      <c r="AR92" s="87">
        <f t="shared" si="51"/>
        <v>2840</v>
      </c>
      <c r="AS92" s="87">
        <f t="shared" si="52"/>
        <v>2870.4</v>
      </c>
      <c r="AT92" s="87">
        <f t="shared" si="53"/>
        <v>2900.8</v>
      </c>
      <c r="AU92" s="87">
        <f t="shared" si="54"/>
        <v>2930</v>
      </c>
      <c r="AV92" s="87"/>
      <c r="AX92" s="87">
        <f t="shared" si="55"/>
        <v>200</v>
      </c>
      <c r="AY92" s="87">
        <f t="shared" si="56"/>
        <v>-69.599999999999909</v>
      </c>
      <c r="AZ92" s="87">
        <f t="shared" si="57"/>
        <v>-139.19999999999982</v>
      </c>
      <c r="BA92" s="87">
        <f t="shared" si="58"/>
        <v>-210</v>
      </c>
      <c r="BB92" s="87">
        <f t="shared" si="59"/>
        <v>-279.59999999999991</v>
      </c>
      <c r="BC92" s="87">
        <f t="shared" si="60"/>
        <v>-349.19999999999982</v>
      </c>
      <c r="BD92" s="87">
        <f t="shared" si="61"/>
        <v>-420</v>
      </c>
      <c r="BE92" s="87"/>
      <c r="BG92" s="87">
        <f t="shared" si="62"/>
        <v>200</v>
      </c>
      <c r="BH92" s="87">
        <f t="shared" si="63"/>
        <v>30.400000000000091</v>
      </c>
      <c r="BI92" s="87">
        <f t="shared" si="64"/>
        <v>60.800000000000182</v>
      </c>
      <c r="BJ92" s="87">
        <f t="shared" si="65"/>
        <v>90</v>
      </c>
      <c r="BK92" s="87">
        <f t="shared" si="66"/>
        <v>120.40000000000009</v>
      </c>
      <c r="BL92" s="87">
        <f t="shared" si="67"/>
        <v>150.80000000000018</v>
      </c>
      <c r="BM92" s="87">
        <f t="shared" si="68"/>
        <v>180</v>
      </c>
      <c r="BN92" s="87"/>
      <c r="BP92" s="75">
        <f t="shared" si="69"/>
        <v>200</v>
      </c>
      <c r="BQ92" s="91">
        <f t="shared" si="70"/>
        <v>-69.599999999999909</v>
      </c>
      <c r="BR92" s="91">
        <f t="shared" si="71"/>
        <v>-139.19999999999982</v>
      </c>
      <c r="BS92" s="91">
        <f t="shared" si="72"/>
        <v>-210</v>
      </c>
      <c r="BT92" s="91">
        <f t="shared" si="73"/>
        <v>-279.59999999999991</v>
      </c>
      <c r="BU92" s="91">
        <f t="shared" si="74"/>
        <v>-349.19999999999982</v>
      </c>
      <c r="BV92" s="91">
        <f t="shared" si="75"/>
        <v>-420</v>
      </c>
      <c r="BW92" s="91"/>
      <c r="BX92" s="91">
        <f t="shared" si="76"/>
        <v>30.400000000000091</v>
      </c>
      <c r="BY92" s="91">
        <f t="shared" si="77"/>
        <v>60.800000000000182</v>
      </c>
      <c r="BZ92" s="91">
        <f t="shared" si="78"/>
        <v>90</v>
      </c>
      <c r="CA92" s="91">
        <f t="shared" si="79"/>
        <v>120.40000000000009</v>
      </c>
      <c r="CB92" s="91">
        <f t="shared" si="80"/>
        <v>150.80000000000018</v>
      </c>
      <c r="CC92" s="91">
        <f t="shared" si="81"/>
        <v>180</v>
      </c>
      <c r="CD92" s="91"/>
      <c r="CF92" s="75">
        <f t="shared" si="82"/>
        <v>200</v>
      </c>
      <c r="CG92" s="92">
        <f t="shared" si="83"/>
        <v>-2.8999999999999963E-2</v>
      </c>
      <c r="CH92" s="92">
        <f t="shared" si="84"/>
        <v>-5.7999999999999927E-2</v>
      </c>
      <c r="CI92" s="92">
        <f t="shared" si="85"/>
        <v>-8.7499999999999994E-2</v>
      </c>
      <c r="CJ92" s="92">
        <f t="shared" si="86"/>
        <v>-0.11649999999999996</v>
      </c>
      <c r="CK92" s="92">
        <f t="shared" si="87"/>
        <v>-0.14549999999999993</v>
      </c>
      <c r="CL92" s="92">
        <f t="shared" si="88"/>
        <v>-0.17499999999999999</v>
      </c>
      <c r="CM92" s="92"/>
      <c r="CN92" s="92">
        <f t="shared" si="89"/>
        <v>1.1054545454545487E-2</v>
      </c>
      <c r="CO92" s="92">
        <f t="shared" si="90"/>
        <v>2.2109090909090974E-2</v>
      </c>
      <c r="CP92" s="92">
        <f t="shared" si="91"/>
        <v>3.272727272727273E-2</v>
      </c>
      <c r="CQ92" s="92">
        <f t="shared" si="92"/>
        <v>4.3781818181818213E-2</v>
      </c>
      <c r="CR92" s="92">
        <f t="shared" si="93"/>
        <v>5.4836363636363704E-2</v>
      </c>
      <c r="CS92" s="92">
        <f t="shared" si="94"/>
        <v>6.545454545454546E-2</v>
      </c>
      <c r="CT92" s="92"/>
    </row>
    <row r="93" spans="1:98" s="75" customFormat="1" x14ac:dyDescent="0.25">
      <c r="A93" s="75">
        <v>15000</v>
      </c>
      <c r="B93" s="87">
        <f t="shared" si="19"/>
        <v>1335.1999999999998</v>
      </c>
      <c r="C93" s="87">
        <f t="shared" si="20"/>
        <v>1365.6</v>
      </c>
      <c r="D93" s="87">
        <f t="shared" si="21"/>
        <v>1396</v>
      </c>
      <c r="E93" s="87">
        <f t="shared" si="22"/>
        <v>1425.1999999999998</v>
      </c>
      <c r="F93" s="87">
        <f t="shared" si="23"/>
        <v>1455.6</v>
      </c>
      <c r="G93" s="87">
        <f t="shared" si="24"/>
        <v>1486</v>
      </c>
      <c r="H93" s="87">
        <f t="shared" si="25"/>
        <v>1515.2</v>
      </c>
      <c r="I93" s="87"/>
      <c r="K93" s="75">
        <f t="shared" si="26"/>
        <v>15000</v>
      </c>
      <c r="L93" s="88">
        <f t="shared" si="27"/>
        <v>30.400000000000091</v>
      </c>
      <c r="M93" s="88">
        <f t="shared" si="28"/>
        <v>60.800000000000182</v>
      </c>
      <c r="N93" s="88">
        <f t="shared" si="29"/>
        <v>90</v>
      </c>
      <c r="O93" s="88">
        <f t="shared" si="30"/>
        <v>120.40000000000009</v>
      </c>
      <c r="P93" s="88">
        <f t="shared" si="31"/>
        <v>150.80000000000018</v>
      </c>
      <c r="Q93" s="88">
        <f t="shared" si="32"/>
        <v>180.00000000000023</v>
      </c>
      <c r="R93" s="88"/>
      <c r="T93" s="85">
        <f t="shared" si="33"/>
        <v>15000</v>
      </c>
      <c r="U93" s="89">
        <f t="shared" si="34"/>
        <v>2.2768124625524338E-2</v>
      </c>
      <c r="V93" s="89">
        <f t="shared" si="35"/>
        <v>4.5536249251048676E-2</v>
      </c>
      <c r="W93" s="89">
        <f t="shared" si="36"/>
        <v>6.7405632115038958E-2</v>
      </c>
      <c r="X93" s="89">
        <f t="shared" si="37"/>
        <v>9.0173756740563285E-2</v>
      </c>
      <c r="Y93" s="89">
        <f t="shared" si="38"/>
        <v>0.11294188136608763</v>
      </c>
      <c r="Z93" s="89">
        <f t="shared" si="39"/>
        <v>0.13481126423007808</v>
      </c>
      <c r="AA93" s="89"/>
      <c r="AD93" s="75">
        <v>210</v>
      </c>
      <c r="AE93" s="87">
        <f t="shared" si="40"/>
        <v>2520</v>
      </c>
      <c r="AF93" s="90">
        <f t="shared" si="41"/>
        <v>2450.4</v>
      </c>
      <c r="AG93" s="90">
        <f t="shared" si="42"/>
        <v>2380.8000000000002</v>
      </c>
      <c r="AH93" s="90">
        <f t="shared" si="43"/>
        <v>2310</v>
      </c>
      <c r="AI93" s="90">
        <f t="shared" si="44"/>
        <v>2240.4</v>
      </c>
      <c r="AJ93" s="90">
        <f t="shared" si="45"/>
        <v>2170.8000000000002</v>
      </c>
      <c r="AK93" s="90">
        <f t="shared" si="46"/>
        <v>2100</v>
      </c>
      <c r="AL93" s="90"/>
      <c r="AN93" s="75">
        <f t="shared" si="47"/>
        <v>210</v>
      </c>
      <c r="AO93" s="87">
        <f t="shared" si="48"/>
        <v>2870</v>
      </c>
      <c r="AP93" s="87">
        <f t="shared" si="49"/>
        <v>2900.4</v>
      </c>
      <c r="AQ93" s="87">
        <f t="shared" si="50"/>
        <v>2930.8</v>
      </c>
      <c r="AR93" s="87">
        <f t="shared" si="51"/>
        <v>2960</v>
      </c>
      <c r="AS93" s="87">
        <f t="shared" si="52"/>
        <v>2990.4</v>
      </c>
      <c r="AT93" s="87">
        <f t="shared" si="53"/>
        <v>3020.8</v>
      </c>
      <c r="AU93" s="87">
        <f t="shared" si="54"/>
        <v>3050</v>
      </c>
      <c r="AV93" s="87"/>
      <c r="AX93" s="87">
        <f t="shared" si="55"/>
        <v>210</v>
      </c>
      <c r="AY93" s="87">
        <f t="shared" si="56"/>
        <v>-69.599999999999909</v>
      </c>
      <c r="AZ93" s="87">
        <f t="shared" si="57"/>
        <v>-139.19999999999982</v>
      </c>
      <c r="BA93" s="87">
        <f t="shared" si="58"/>
        <v>-210</v>
      </c>
      <c r="BB93" s="87">
        <f t="shared" si="59"/>
        <v>-279.59999999999991</v>
      </c>
      <c r="BC93" s="87">
        <f t="shared" si="60"/>
        <v>-349.19999999999982</v>
      </c>
      <c r="BD93" s="87">
        <f t="shared" si="61"/>
        <v>-420</v>
      </c>
      <c r="BE93" s="87"/>
      <c r="BG93" s="87">
        <f t="shared" si="62"/>
        <v>210</v>
      </c>
      <c r="BH93" s="87">
        <f t="shared" si="63"/>
        <v>30.400000000000091</v>
      </c>
      <c r="BI93" s="87">
        <f t="shared" si="64"/>
        <v>60.800000000000182</v>
      </c>
      <c r="BJ93" s="87">
        <f t="shared" si="65"/>
        <v>90</v>
      </c>
      <c r="BK93" s="87">
        <f t="shared" si="66"/>
        <v>120.40000000000009</v>
      </c>
      <c r="BL93" s="87">
        <f t="shared" si="67"/>
        <v>150.80000000000018</v>
      </c>
      <c r="BM93" s="87">
        <f t="shared" si="68"/>
        <v>180</v>
      </c>
      <c r="BN93" s="87"/>
      <c r="BP93" s="75">
        <f t="shared" si="69"/>
        <v>210</v>
      </c>
      <c r="BQ93" s="91">
        <f t="shared" si="70"/>
        <v>-69.599999999999909</v>
      </c>
      <c r="BR93" s="91">
        <f t="shared" si="71"/>
        <v>-139.19999999999982</v>
      </c>
      <c r="BS93" s="91">
        <f t="shared" si="72"/>
        <v>-210</v>
      </c>
      <c r="BT93" s="91">
        <f t="shared" si="73"/>
        <v>-279.59999999999991</v>
      </c>
      <c r="BU93" s="91">
        <f t="shared" si="74"/>
        <v>-349.19999999999982</v>
      </c>
      <c r="BV93" s="91">
        <f t="shared" si="75"/>
        <v>-420</v>
      </c>
      <c r="BW93" s="91"/>
      <c r="BX93" s="91">
        <f t="shared" si="76"/>
        <v>30.400000000000091</v>
      </c>
      <c r="BY93" s="91">
        <f t="shared" si="77"/>
        <v>60.800000000000182</v>
      </c>
      <c r="BZ93" s="91">
        <f t="shared" si="78"/>
        <v>90</v>
      </c>
      <c r="CA93" s="91">
        <f t="shared" si="79"/>
        <v>120.40000000000009</v>
      </c>
      <c r="CB93" s="91">
        <f t="shared" si="80"/>
        <v>150.80000000000018</v>
      </c>
      <c r="CC93" s="91">
        <f t="shared" si="81"/>
        <v>180</v>
      </c>
      <c r="CD93" s="91"/>
      <c r="CF93" s="75">
        <f t="shared" si="82"/>
        <v>210</v>
      </c>
      <c r="CG93" s="92">
        <f t="shared" si="83"/>
        <v>-2.7619047619047581E-2</v>
      </c>
      <c r="CH93" s="92">
        <f t="shared" si="84"/>
        <v>-5.5238095238095163E-2</v>
      </c>
      <c r="CI93" s="92">
        <f t="shared" si="85"/>
        <v>-8.3333333333333329E-2</v>
      </c>
      <c r="CJ93" s="92">
        <f t="shared" si="86"/>
        <v>-0.11095238095238091</v>
      </c>
      <c r="CK93" s="92">
        <f t="shared" si="87"/>
        <v>-0.13857142857142851</v>
      </c>
      <c r="CL93" s="92">
        <f t="shared" si="88"/>
        <v>-0.16666666666666666</v>
      </c>
      <c r="CM93" s="92"/>
      <c r="CN93" s="92">
        <f t="shared" si="89"/>
        <v>1.059233449477355E-2</v>
      </c>
      <c r="CO93" s="92">
        <f t="shared" si="90"/>
        <v>2.1184668989547101E-2</v>
      </c>
      <c r="CP93" s="92">
        <f t="shared" si="91"/>
        <v>3.1358885017421602E-2</v>
      </c>
      <c r="CQ93" s="92">
        <f t="shared" si="92"/>
        <v>4.1951219512195152E-2</v>
      </c>
      <c r="CR93" s="92">
        <f t="shared" si="93"/>
        <v>5.2543554006968703E-2</v>
      </c>
      <c r="CS93" s="92">
        <f t="shared" si="94"/>
        <v>6.2717770034843204E-2</v>
      </c>
      <c r="CT93" s="92"/>
    </row>
    <row r="94" spans="1:98" s="75" customFormat="1" x14ac:dyDescent="0.25">
      <c r="B94" s="87"/>
      <c r="C94" s="87"/>
      <c r="D94" s="87"/>
      <c r="E94" s="87"/>
      <c r="F94" s="87"/>
      <c r="G94" s="87"/>
      <c r="H94" s="87"/>
      <c r="I94" s="87"/>
      <c r="L94" s="88"/>
      <c r="M94" s="88"/>
      <c r="N94" s="88"/>
      <c r="O94" s="88"/>
      <c r="P94" s="88"/>
      <c r="Q94" s="88"/>
      <c r="R94" s="88"/>
      <c r="T94" s="89"/>
      <c r="U94" s="89"/>
      <c r="V94" s="89"/>
      <c r="W94" s="89"/>
      <c r="X94" s="89"/>
      <c r="Y94" s="89"/>
      <c r="Z94" s="89"/>
      <c r="AD94" s="75">
        <v>220</v>
      </c>
      <c r="AE94" s="87">
        <f t="shared" si="40"/>
        <v>2640</v>
      </c>
      <c r="AF94" s="90">
        <f t="shared" si="41"/>
        <v>2570.4</v>
      </c>
      <c r="AG94" s="90">
        <f t="shared" si="42"/>
        <v>2500.8000000000002</v>
      </c>
      <c r="AH94" s="90">
        <f t="shared" si="43"/>
        <v>2430</v>
      </c>
      <c r="AI94" s="90">
        <f t="shared" si="44"/>
        <v>2360.4</v>
      </c>
      <c r="AJ94" s="90">
        <f t="shared" si="45"/>
        <v>2290.8000000000002</v>
      </c>
      <c r="AK94" s="90">
        <f t="shared" si="46"/>
        <v>2220</v>
      </c>
      <c r="AL94" s="90"/>
      <c r="AN94" s="75">
        <f t="shared" si="47"/>
        <v>220</v>
      </c>
      <c r="AO94" s="87">
        <f t="shared" si="48"/>
        <v>2990</v>
      </c>
      <c r="AP94" s="87">
        <f t="shared" si="49"/>
        <v>3020.4</v>
      </c>
      <c r="AQ94" s="87">
        <f t="shared" si="50"/>
        <v>3050.8</v>
      </c>
      <c r="AR94" s="87">
        <f t="shared" si="51"/>
        <v>3080</v>
      </c>
      <c r="AS94" s="87">
        <f t="shared" si="52"/>
        <v>3110.4</v>
      </c>
      <c r="AT94" s="87">
        <f t="shared" si="53"/>
        <v>3140.8</v>
      </c>
      <c r="AU94" s="87">
        <f t="shared" si="54"/>
        <v>3170</v>
      </c>
      <c r="AV94" s="87"/>
      <c r="AX94" s="87">
        <f t="shared" si="55"/>
        <v>220</v>
      </c>
      <c r="AY94" s="87">
        <f t="shared" si="56"/>
        <v>-69.599999999999909</v>
      </c>
      <c r="AZ94" s="87">
        <f t="shared" si="57"/>
        <v>-139.19999999999982</v>
      </c>
      <c r="BA94" s="87">
        <f t="shared" si="58"/>
        <v>-210</v>
      </c>
      <c r="BB94" s="87">
        <f t="shared" si="59"/>
        <v>-279.59999999999991</v>
      </c>
      <c r="BC94" s="87">
        <f t="shared" si="60"/>
        <v>-349.19999999999982</v>
      </c>
      <c r="BD94" s="87">
        <f t="shared" si="61"/>
        <v>-420</v>
      </c>
      <c r="BE94" s="87"/>
      <c r="BG94" s="87">
        <f t="shared" si="62"/>
        <v>220</v>
      </c>
      <c r="BH94" s="87">
        <f t="shared" si="63"/>
        <v>30.400000000000091</v>
      </c>
      <c r="BI94" s="87">
        <f t="shared" si="64"/>
        <v>60.800000000000182</v>
      </c>
      <c r="BJ94" s="87">
        <f t="shared" si="65"/>
        <v>90</v>
      </c>
      <c r="BK94" s="87">
        <f t="shared" si="66"/>
        <v>120.40000000000009</v>
      </c>
      <c r="BL94" s="87">
        <f t="shared" si="67"/>
        <v>150.80000000000018</v>
      </c>
      <c r="BM94" s="87">
        <f t="shared" si="68"/>
        <v>180</v>
      </c>
      <c r="BN94" s="87"/>
      <c r="BP94" s="75">
        <f t="shared" si="69"/>
        <v>220</v>
      </c>
      <c r="BQ94" s="91">
        <f t="shared" si="70"/>
        <v>-69.599999999999909</v>
      </c>
      <c r="BR94" s="91">
        <f t="shared" si="71"/>
        <v>-139.19999999999982</v>
      </c>
      <c r="BS94" s="91">
        <f t="shared" si="72"/>
        <v>-210</v>
      </c>
      <c r="BT94" s="91">
        <f t="shared" si="73"/>
        <v>-279.59999999999991</v>
      </c>
      <c r="BU94" s="91">
        <f t="shared" si="74"/>
        <v>-349.19999999999982</v>
      </c>
      <c r="BV94" s="91">
        <f t="shared" si="75"/>
        <v>-420</v>
      </c>
      <c r="BW94" s="91"/>
      <c r="BX94" s="91">
        <f t="shared" si="76"/>
        <v>30.400000000000091</v>
      </c>
      <c r="BY94" s="91">
        <f t="shared" si="77"/>
        <v>60.800000000000182</v>
      </c>
      <c r="BZ94" s="91">
        <f t="shared" si="78"/>
        <v>90</v>
      </c>
      <c r="CA94" s="91">
        <f t="shared" si="79"/>
        <v>120.40000000000009</v>
      </c>
      <c r="CB94" s="91">
        <f t="shared" si="80"/>
        <v>150.80000000000018</v>
      </c>
      <c r="CC94" s="91">
        <f t="shared" si="81"/>
        <v>180</v>
      </c>
      <c r="CD94" s="91"/>
      <c r="CF94" s="75">
        <f t="shared" si="82"/>
        <v>220</v>
      </c>
      <c r="CG94" s="92">
        <f t="shared" si="83"/>
        <v>-2.6363636363636329E-2</v>
      </c>
      <c r="CH94" s="92">
        <f t="shared" si="84"/>
        <v>-5.2727272727272657E-2</v>
      </c>
      <c r="CI94" s="92">
        <f t="shared" si="85"/>
        <v>-7.9545454545454544E-2</v>
      </c>
      <c r="CJ94" s="92">
        <f t="shared" si="86"/>
        <v>-0.10590909090909087</v>
      </c>
      <c r="CK94" s="92">
        <f t="shared" si="87"/>
        <v>-0.13227272727272721</v>
      </c>
      <c r="CL94" s="92">
        <f t="shared" si="88"/>
        <v>-0.15909090909090909</v>
      </c>
      <c r="CM94" s="92"/>
      <c r="CN94" s="92">
        <f t="shared" si="89"/>
        <v>1.0167224080267588E-2</v>
      </c>
      <c r="CO94" s="92">
        <f t="shared" si="90"/>
        <v>2.0334448160535177E-2</v>
      </c>
      <c r="CP94" s="92">
        <f t="shared" si="91"/>
        <v>3.0100334448160536E-2</v>
      </c>
      <c r="CQ94" s="92">
        <f t="shared" si="92"/>
        <v>4.0267558528428123E-2</v>
      </c>
      <c r="CR94" s="92">
        <f t="shared" si="93"/>
        <v>5.0434782608695716E-2</v>
      </c>
      <c r="CS94" s="92">
        <f t="shared" si="94"/>
        <v>6.0200668896321072E-2</v>
      </c>
      <c r="CT94" s="92"/>
    </row>
    <row r="95" spans="1:98" s="75" customFormat="1" x14ac:dyDescent="0.25">
      <c r="D95" s="72"/>
      <c r="E95" s="72"/>
      <c r="G95" s="72"/>
      <c r="H95" s="72"/>
      <c r="I95" s="72"/>
      <c r="J95" s="72"/>
      <c r="K95" s="72"/>
      <c r="AD95" s="75">
        <v>230</v>
      </c>
      <c r="AE95" s="87">
        <f t="shared" si="40"/>
        <v>2760</v>
      </c>
      <c r="AF95" s="90">
        <f t="shared" si="41"/>
        <v>2690.4</v>
      </c>
      <c r="AG95" s="90">
        <f t="shared" si="42"/>
        <v>2620.8000000000002</v>
      </c>
      <c r="AH95" s="90">
        <f t="shared" si="43"/>
        <v>2550</v>
      </c>
      <c r="AI95" s="90">
        <f t="shared" si="44"/>
        <v>2480.4</v>
      </c>
      <c r="AJ95" s="90">
        <f t="shared" si="45"/>
        <v>2410.8000000000002</v>
      </c>
      <c r="AK95" s="90">
        <f t="shared" si="46"/>
        <v>2340</v>
      </c>
      <c r="AL95" s="90"/>
      <c r="AN95" s="75">
        <f t="shared" si="47"/>
        <v>230</v>
      </c>
      <c r="AO95" s="87">
        <f t="shared" si="48"/>
        <v>3110</v>
      </c>
      <c r="AP95" s="87">
        <f t="shared" si="49"/>
        <v>3140.4</v>
      </c>
      <c r="AQ95" s="87">
        <f t="shared" si="50"/>
        <v>3170.8</v>
      </c>
      <c r="AR95" s="87">
        <f t="shared" si="51"/>
        <v>3200</v>
      </c>
      <c r="AS95" s="87">
        <f t="shared" si="52"/>
        <v>3230.4</v>
      </c>
      <c r="AT95" s="87">
        <f t="shared" si="53"/>
        <v>3260.8</v>
      </c>
      <c r="AU95" s="87">
        <f t="shared" si="54"/>
        <v>3290</v>
      </c>
      <c r="AV95" s="87"/>
      <c r="AX95" s="87">
        <f t="shared" si="55"/>
        <v>230</v>
      </c>
      <c r="AY95" s="87">
        <f t="shared" si="56"/>
        <v>-69.599999999999909</v>
      </c>
      <c r="AZ95" s="87">
        <f t="shared" si="57"/>
        <v>-139.19999999999982</v>
      </c>
      <c r="BA95" s="87">
        <f t="shared" si="58"/>
        <v>-210</v>
      </c>
      <c r="BB95" s="87">
        <f t="shared" si="59"/>
        <v>-279.59999999999991</v>
      </c>
      <c r="BC95" s="87">
        <f t="shared" si="60"/>
        <v>-349.19999999999982</v>
      </c>
      <c r="BD95" s="87">
        <f t="shared" si="61"/>
        <v>-420</v>
      </c>
      <c r="BE95" s="87"/>
      <c r="BG95" s="87">
        <f t="shared" si="62"/>
        <v>230</v>
      </c>
      <c r="BH95" s="87">
        <f t="shared" si="63"/>
        <v>30.400000000000091</v>
      </c>
      <c r="BI95" s="87">
        <f t="shared" si="64"/>
        <v>60.800000000000182</v>
      </c>
      <c r="BJ95" s="87">
        <f t="shared" si="65"/>
        <v>90</v>
      </c>
      <c r="BK95" s="87">
        <f t="shared" si="66"/>
        <v>120.40000000000009</v>
      </c>
      <c r="BL95" s="87">
        <f t="shared" si="67"/>
        <v>150.80000000000018</v>
      </c>
      <c r="BM95" s="87">
        <f t="shared" si="68"/>
        <v>180</v>
      </c>
      <c r="BN95" s="87"/>
      <c r="BP95" s="75">
        <f t="shared" si="69"/>
        <v>230</v>
      </c>
      <c r="BQ95" s="91">
        <f t="shared" si="70"/>
        <v>-69.599999999999909</v>
      </c>
      <c r="BR95" s="91">
        <f t="shared" si="71"/>
        <v>-139.19999999999982</v>
      </c>
      <c r="BS95" s="91">
        <f t="shared" si="72"/>
        <v>-210</v>
      </c>
      <c r="BT95" s="91">
        <f t="shared" si="73"/>
        <v>-279.59999999999991</v>
      </c>
      <c r="BU95" s="91">
        <f t="shared" si="74"/>
        <v>-349.19999999999982</v>
      </c>
      <c r="BV95" s="91">
        <f t="shared" si="75"/>
        <v>-420</v>
      </c>
      <c r="BW95" s="91"/>
      <c r="BX95" s="91">
        <f t="shared" si="76"/>
        <v>30.400000000000091</v>
      </c>
      <c r="BY95" s="91">
        <f t="shared" si="77"/>
        <v>60.800000000000182</v>
      </c>
      <c r="BZ95" s="91">
        <f t="shared" si="78"/>
        <v>90</v>
      </c>
      <c r="CA95" s="91">
        <f t="shared" si="79"/>
        <v>120.40000000000009</v>
      </c>
      <c r="CB95" s="91">
        <f t="shared" si="80"/>
        <v>150.80000000000018</v>
      </c>
      <c r="CC95" s="91">
        <f t="shared" si="81"/>
        <v>180</v>
      </c>
      <c r="CD95" s="91"/>
      <c r="CF95" s="75">
        <f t="shared" si="82"/>
        <v>230</v>
      </c>
      <c r="CG95" s="92">
        <f t="shared" si="83"/>
        <v>-2.5217391304347792E-2</v>
      </c>
      <c r="CH95" s="92">
        <f t="shared" si="84"/>
        <v>-5.0434782608695584E-2</v>
      </c>
      <c r="CI95" s="92">
        <f t="shared" si="85"/>
        <v>-7.6086956521739135E-2</v>
      </c>
      <c r="CJ95" s="92">
        <f t="shared" si="86"/>
        <v>-0.10130434782608692</v>
      </c>
      <c r="CK95" s="92">
        <f t="shared" si="87"/>
        <v>-0.12652173913043471</v>
      </c>
      <c r="CL95" s="92">
        <f t="shared" si="88"/>
        <v>-0.15217391304347827</v>
      </c>
      <c r="CM95" s="92"/>
      <c r="CN95" s="92">
        <f t="shared" si="89"/>
        <v>9.7749196141479391E-3</v>
      </c>
      <c r="CO95" s="92">
        <f t="shared" si="90"/>
        <v>1.9549839228295878E-2</v>
      </c>
      <c r="CP95" s="92">
        <f t="shared" si="91"/>
        <v>2.8938906752411574E-2</v>
      </c>
      <c r="CQ95" s="92">
        <f t="shared" si="92"/>
        <v>3.8713826366559512E-2</v>
      </c>
      <c r="CR95" s="92">
        <f t="shared" si="93"/>
        <v>4.8488745980707453E-2</v>
      </c>
      <c r="CS95" s="92">
        <f t="shared" si="94"/>
        <v>5.7877813504823149E-2</v>
      </c>
      <c r="CT95" s="92"/>
    </row>
    <row r="96" spans="1:98" s="75" customFormat="1" x14ac:dyDescent="0.25">
      <c r="AD96" s="75">
        <v>240</v>
      </c>
      <c r="AE96" s="87">
        <f t="shared" si="40"/>
        <v>2880</v>
      </c>
      <c r="AF96" s="90">
        <f t="shared" si="41"/>
        <v>2810.4</v>
      </c>
      <c r="AG96" s="90">
        <f t="shared" si="42"/>
        <v>2740.8</v>
      </c>
      <c r="AH96" s="90">
        <f t="shared" si="43"/>
        <v>2670</v>
      </c>
      <c r="AI96" s="90">
        <f t="shared" si="44"/>
        <v>2600.4</v>
      </c>
      <c r="AJ96" s="90">
        <f t="shared" si="45"/>
        <v>2530.8000000000002</v>
      </c>
      <c r="AK96" s="90">
        <f t="shared" si="46"/>
        <v>2460</v>
      </c>
      <c r="AL96" s="90"/>
      <c r="AN96" s="75">
        <f t="shared" si="47"/>
        <v>240</v>
      </c>
      <c r="AO96" s="87">
        <f t="shared" si="48"/>
        <v>3230</v>
      </c>
      <c r="AP96" s="87">
        <f t="shared" si="49"/>
        <v>3260.4</v>
      </c>
      <c r="AQ96" s="87">
        <f t="shared" si="50"/>
        <v>3290.8</v>
      </c>
      <c r="AR96" s="87">
        <f t="shared" si="51"/>
        <v>3320</v>
      </c>
      <c r="AS96" s="87">
        <f t="shared" si="52"/>
        <v>3350.4</v>
      </c>
      <c r="AT96" s="87">
        <f t="shared" si="53"/>
        <v>3380.8</v>
      </c>
      <c r="AU96" s="87">
        <f t="shared" si="54"/>
        <v>3410</v>
      </c>
      <c r="AV96" s="87"/>
      <c r="AX96" s="87">
        <f t="shared" si="55"/>
        <v>240</v>
      </c>
      <c r="AY96" s="87">
        <f t="shared" si="56"/>
        <v>-69.599999999999909</v>
      </c>
      <c r="AZ96" s="87">
        <f t="shared" si="57"/>
        <v>-139.19999999999982</v>
      </c>
      <c r="BA96" s="87">
        <f t="shared" si="58"/>
        <v>-210</v>
      </c>
      <c r="BB96" s="87">
        <f t="shared" si="59"/>
        <v>-279.59999999999991</v>
      </c>
      <c r="BC96" s="87">
        <f t="shared" si="60"/>
        <v>-349.19999999999982</v>
      </c>
      <c r="BD96" s="87">
        <f t="shared" si="61"/>
        <v>-420</v>
      </c>
      <c r="BE96" s="87"/>
      <c r="BG96" s="87">
        <f t="shared" si="62"/>
        <v>240</v>
      </c>
      <c r="BH96" s="87">
        <f t="shared" si="63"/>
        <v>30.400000000000091</v>
      </c>
      <c r="BI96" s="87">
        <f t="shared" si="64"/>
        <v>60.800000000000182</v>
      </c>
      <c r="BJ96" s="87">
        <f t="shared" si="65"/>
        <v>90</v>
      </c>
      <c r="BK96" s="87">
        <f t="shared" si="66"/>
        <v>120.40000000000009</v>
      </c>
      <c r="BL96" s="87">
        <f t="shared" si="67"/>
        <v>150.80000000000018</v>
      </c>
      <c r="BM96" s="87">
        <f t="shared" si="68"/>
        <v>180</v>
      </c>
      <c r="BN96" s="87"/>
      <c r="BP96" s="75">
        <f t="shared" si="69"/>
        <v>240</v>
      </c>
      <c r="BQ96" s="91">
        <f t="shared" si="70"/>
        <v>-69.599999999999909</v>
      </c>
      <c r="BR96" s="91">
        <f t="shared" si="71"/>
        <v>-139.19999999999982</v>
      </c>
      <c r="BS96" s="91">
        <f t="shared" si="72"/>
        <v>-210</v>
      </c>
      <c r="BT96" s="91">
        <f t="shared" si="73"/>
        <v>-279.59999999999991</v>
      </c>
      <c r="BU96" s="91">
        <f t="shared" si="74"/>
        <v>-349.19999999999982</v>
      </c>
      <c r="BV96" s="91">
        <f t="shared" si="75"/>
        <v>-420</v>
      </c>
      <c r="BW96" s="91"/>
      <c r="BX96" s="91">
        <f t="shared" si="76"/>
        <v>30.400000000000091</v>
      </c>
      <c r="BY96" s="91">
        <f t="shared" si="77"/>
        <v>60.800000000000182</v>
      </c>
      <c r="BZ96" s="91">
        <f t="shared" si="78"/>
        <v>90</v>
      </c>
      <c r="CA96" s="91">
        <f t="shared" si="79"/>
        <v>120.40000000000009</v>
      </c>
      <c r="CB96" s="91">
        <f t="shared" si="80"/>
        <v>150.80000000000018</v>
      </c>
      <c r="CC96" s="91">
        <f t="shared" si="81"/>
        <v>180</v>
      </c>
      <c r="CD96" s="91"/>
      <c r="CF96" s="75">
        <f t="shared" si="82"/>
        <v>240</v>
      </c>
      <c r="CG96" s="92">
        <f t="shared" si="83"/>
        <v>-2.4166666666666635E-2</v>
      </c>
      <c r="CH96" s="92">
        <f t="shared" si="84"/>
        <v>-4.833333333333327E-2</v>
      </c>
      <c r="CI96" s="92">
        <f t="shared" si="85"/>
        <v>-7.2916666666666671E-2</v>
      </c>
      <c r="CJ96" s="92">
        <f t="shared" si="86"/>
        <v>-9.7083333333333299E-2</v>
      </c>
      <c r="CK96" s="92">
        <f t="shared" si="87"/>
        <v>-0.12124999999999994</v>
      </c>
      <c r="CL96" s="92">
        <f t="shared" si="88"/>
        <v>-0.14583333333333334</v>
      </c>
      <c r="CM96" s="92"/>
      <c r="CN96" s="92">
        <f t="shared" si="89"/>
        <v>9.4117647058823816E-3</v>
      </c>
      <c r="CO96" s="92">
        <f t="shared" si="90"/>
        <v>1.8823529411764763E-2</v>
      </c>
      <c r="CP96" s="92">
        <f t="shared" si="91"/>
        <v>2.7863777089783281E-2</v>
      </c>
      <c r="CQ96" s="92">
        <f t="shared" si="92"/>
        <v>3.7275541795665661E-2</v>
      </c>
      <c r="CR96" s="92">
        <f t="shared" si="93"/>
        <v>4.6687306501548044E-2</v>
      </c>
      <c r="CS96" s="92">
        <f t="shared" si="94"/>
        <v>5.5727554179566562E-2</v>
      </c>
      <c r="CT96" s="92"/>
    </row>
    <row r="97" spans="1:98" s="68" customFormat="1" x14ac:dyDescent="0.25">
      <c r="A97" s="76" t="str">
        <f>"G1 Gain (-) ou perte (+) par an en frs en fonction des prestations annuelles et de la franchise choisie pour une prime mensuelle de base de "&amp;F11&amp;" frs par rapport au total à payer avec la franchise ordinaire de 0 frs"</f>
        <v>G1 Gain (-) ou perte (+) par an en frs en fonction des prestations annuelles et de la franchise choisie pour une prime mensuelle de base de 82.1 frs par rapport au total à payer avec la franchise ordinaire de 0 frs</v>
      </c>
      <c r="AD97" s="75">
        <v>250</v>
      </c>
      <c r="AE97" s="87">
        <f t="shared" si="40"/>
        <v>3000</v>
      </c>
      <c r="AF97" s="90">
        <f t="shared" si="41"/>
        <v>2930.4</v>
      </c>
      <c r="AG97" s="90">
        <f t="shared" si="42"/>
        <v>2860.8</v>
      </c>
      <c r="AH97" s="90">
        <f t="shared" si="43"/>
        <v>2790</v>
      </c>
      <c r="AI97" s="90">
        <f t="shared" si="44"/>
        <v>2720.4</v>
      </c>
      <c r="AJ97" s="90">
        <f t="shared" si="45"/>
        <v>2650.8</v>
      </c>
      <c r="AK97" s="90">
        <f t="shared" si="46"/>
        <v>2580</v>
      </c>
      <c r="AL97" s="90"/>
      <c r="AN97" s="75">
        <f t="shared" si="47"/>
        <v>250</v>
      </c>
      <c r="AO97" s="87">
        <f t="shared" si="48"/>
        <v>3350</v>
      </c>
      <c r="AP97" s="87">
        <f t="shared" si="49"/>
        <v>3380.4</v>
      </c>
      <c r="AQ97" s="87">
        <f t="shared" si="50"/>
        <v>3410.8</v>
      </c>
      <c r="AR97" s="87">
        <f t="shared" si="51"/>
        <v>3440</v>
      </c>
      <c r="AS97" s="87">
        <f t="shared" si="52"/>
        <v>3470.4</v>
      </c>
      <c r="AT97" s="87">
        <f t="shared" si="53"/>
        <v>3500.8</v>
      </c>
      <c r="AU97" s="87">
        <f t="shared" si="54"/>
        <v>3530</v>
      </c>
      <c r="AV97" s="87"/>
      <c r="AX97" s="87">
        <f t="shared" si="55"/>
        <v>250</v>
      </c>
      <c r="AY97" s="87">
        <f t="shared" si="56"/>
        <v>-69.599999999999909</v>
      </c>
      <c r="AZ97" s="87">
        <f t="shared" si="57"/>
        <v>-139.19999999999982</v>
      </c>
      <c r="BA97" s="87">
        <f t="shared" si="58"/>
        <v>-210</v>
      </c>
      <c r="BB97" s="87">
        <f t="shared" si="59"/>
        <v>-279.59999999999991</v>
      </c>
      <c r="BC97" s="87">
        <f t="shared" si="60"/>
        <v>-349.19999999999982</v>
      </c>
      <c r="BD97" s="87">
        <f t="shared" si="61"/>
        <v>-420</v>
      </c>
      <c r="BE97" s="87"/>
      <c r="BF97" s="75"/>
      <c r="BG97" s="87">
        <f t="shared" si="62"/>
        <v>250</v>
      </c>
      <c r="BH97" s="87">
        <f t="shared" si="63"/>
        <v>30.400000000000091</v>
      </c>
      <c r="BI97" s="87">
        <f t="shared" si="64"/>
        <v>60.800000000000182</v>
      </c>
      <c r="BJ97" s="87">
        <f t="shared" si="65"/>
        <v>90</v>
      </c>
      <c r="BK97" s="87">
        <f t="shared" si="66"/>
        <v>120.40000000000009</v>
      </c>
      <c r="BL97" s="87">
        <f t="shared" si="67"/>
        <v>150.80000000000018</v>
      </c>
      <c r="BM97" s="87">
        <f t="shared" si="68"/>
        <v>180</v>
      </c>
      <c r="BN97" s="87"/>
      <c r="BP97" s="75">
        <f t="shared" si="69"/>
        <v>250</v>
      </c>
      <c r="BQ97" s="91">
        <f t="shared" si="70"/>
        <v>-69.599999999999909</v>
      </c>
      <c r="BR97" s="91">
        <f t="shared" si="71"/>
        <v>-139.19999999999982</v>
      </c>
      <c r="BS97" s="91">
        <f t="shared" si="72"/>
        <v>-210</v>
      </c>
      <c r="BT97" s="91">
        <f t="shared" si="73"/>
        <v>-279.59999999999991</v>
      </c>
      <c r="BU97" s="91">
        <f t="shared" si="74"/>
        <v>-349.19999999999982</v>
      </c>
      <c r="BV97" s="91">
        <f t="shared" si="75"/>
        <v>-420</v>
      </c>
      <c r="BW97" s="91"/>
      <c r="BX97" s="91">
        <f t="shared" si="76"/>
        <v>30.400000000000091</v>
      </c>
      <c r="BY97" s="91">
        <f t="shared" si="77"/>
        <v>60.800000000000182</v>
      </c>
      <c r="BZ97" s="91">
        <f t="shared" si="78"/>
        <v>90</v>
      </c>
      <c r="CA97" s="91">
        <f t="shared" si="79"/>
        <v>120.40000000000009</v>
      </c>
      <c r="CB97" s="91">
        <f t="shared" si="80"/>
        <v>150.80000000000018</v>
      </c>
      <c r="CC97" s="91">
        <f t="shared" si="81"/>
        <v>180</v>
      </c>
      <c r="CD97" s="91"/>
      <c r="CF97" s="75">
        <f t="shared" si="82"/>
        <v>250</v>
      </c>
      <c r="CG97" s="92">
        <f t="shared" si="83"/>
        <v>-2.3199999999999971E-2</v>
      </c>
      <c r="CH97" s="92">
        <f t="shared" si="84"/>
        <v>-4.6399999999999941E-2</v>
      </c>
      <c r="CI97" s="92">
        <f t="shared" si="85"/>
        <v>-7.0000000000000007E-2</v>
      </c>
      <c r="CJ97" s="92">
        <f t="shared" si="86"/>
        <v>-9.3199999999999963E-2</v>
      </c>
      <c r="CK97" s="92">
        <f t="shared" si="87"/>
        <v>-0.11639999999999993</v>
      </c>
      <c r="CL97" s="92">
        <f t="shared" si="88"/>
        <v>-0.14000000000000001</v>
      </c>
      <c r="CM97" s="92"/>
      <c r="CN97" s="92">
        <f t="shared" si="89"/>
        <v>9.0746268656716686E-3</v>
      </c>
      <c r="CO97" s="92">
        <f t="shared" si="90"/>
        <v>1.8149253731343337E-2</v>
      </c>
      <c r="CP97" s="92">
        <f t="shared" si="91"/>
        <v>2.6865671641791045E-2</v>
      </c>
      <c r="CQ97" s="92">
        <f t="shared" si="92"/>
        <v>3.5940298507462713E-2</v>
      </c>
      <c r="CR97" s="92">
        <f t="shared" si="93"/>
        <v>4.5014925373134382E-2</v>
      </c>
      <c r="CS97" s="92">
        <f t="shared" si="94"/>
        <v>5.3731343283582089E-2</v>
      </c>
      <c r="CT97" s="92"/>
    </row>
    <row r="98" spans="1:98" s="75" customFormat="1" x14ac:dyDescent="0.25">
      <c r="A98" s="76" t="str">
        <f>"G2 Gain (-) ou perte (+) par an en % en fonction des prestations annuelles et de la franchise choisie pour une prime mensuelle de base de "&amp;F11&amp;" frs par rapport au total à payer avec la franchise ordinaire de 0 frs "</f>
        <v xml:space="preserve">G2 Gain (-) ou perte (+) par an en % en fonction des prestations annuelles et de la franchise choisie pour une prime mensuelle de base de 82.1 frs par rapport au total à payer avec la franchise ordinaire de 0 frs </v>
      </c>
      <c r="AD98" s="75">
        <v>260</v>
      </c>
      <c r="AE98" s="87">
        <f t="shared" si="40"/>
        <v>3120</v>
      </c>
      <c r="AF98" s="90">
        <f t="shared" si="41"/>
        <v>3050.4</v>
      </c>
      <c r="AG98" s="90">
        <f t="shared" si="42"/>
        <v>2980.8</v>
      </c>
      <c r="AH98" s="90">
        <f t="shared" si="43"/>
        <v>2910</v>
      </c>
      <c r="AI98" s="90">
        <f t="shared" si="44"/>
        <v>2840.4</v>
      </c>
      <c r="AJ98" s="90">
        <f t="shared" si="45"/>
        <v>2770.8</v>
      </c>
      <c r="AK98" s="90">
        <f t="shared" si="46"/>
        <v>2700</v>
      </c>
      <c r="AL98" s="90"/>
      <c r="AN98" s="75">
        <f t="shared" si="47"/>
        <v>260</v>
      </c>
      <c r="AO98" s="87">
        <f t="shared" si="48"/>
        <v>3470</v>
      </c>
      <c r="AP98" s="87">
        <f t="shared" si="49"/>
        <v>3500.4</v>
      </c>
      <c r="AQ98" s="87">
        <f t="shared" si="50"/>
        <v>3530.8</v>
      </c>
      <c r="AR98" s="87">
        <f t="shared" si="51"/>
        <v>3560</v>
      </c>
      <c r="AS98" s="87">
        <f t="shared" si="52"/>
        <v>3590.4</v>
      </c>
      <c r="AT98" s="87">
        <f t="shared" si="53"/>
        <v>3620.8</v>
      </c>
      <c r="AU98" s="87">
        <f t="shared" si="54"/>
        <v>3650</v>
      </c>
      <c r="AV98" s="87"/>
      <c r="AX98" s="87">
        <f t="shared" si="55"/>
        <v>260</v>
      </c>
      <c r="AY98" s="87">
        <f t="shared" si="56"/>
        <v>-69.599999999999909</v>
      </c>
      <c r="AZ98" s="87">
        <f t="shared" si="57"/>
        <v>-139.19999999999982</v>
      </c>
      <c r="BA98" s="87">
        <f t="shared" si="58"/>
        <v>-210</v>
      </c>
      <c r="BB98" s="87">
        <f t="shared" si="59"/>
        <v>-279.59999999999991</v>
      </c>
      <c r="BC98" s="87">
        <f t="shared" si="60"/>
        <v>-349.19999999999982</v>
      </c>
      <c r="BD98" s="87">
        <f t="shared" si="61"/>
        <v>-420</v>
      </c>
      <c r="BE98" s="87"/>
      <c r="BG98" s="87">
        <f t="shared" si="62"/>
        <v>260</v>
      </c>
      <c r="BH98" s="87">
        <f t="shared" si="63"/>
        <v>30.400000000000091</v>
      </c>
      <c r="BI98" s="87">
        <f t="shared" si="64"/>
        <v>60.800000000000182</v>
      </c>
      <c r="BJ98" s="87">
        <f t="shared" si="65"/>
        <v>90</v>
      </c>
      <c r="BK98" s="87">
        <f t="shared" si="66"/>
        <v>120.40000000000009</v>
      </c>
      <c r="BL98" s="87">
        <f t="shared" si="67"/>
        <v>150.80000000000018</v>
      </c>
      <c r="BM98" s="87">
        <f t="shared" si="68"/>
        <v>180</v>
      </c>
      <c r="BN98" s="87"/>
      <c r="BP98" s="75">
        <f t="shared" si="69"/>
        <v>260</v>
      </c>
      <c r="BQ98" s="91">
        <f t="shared" si="70"/>
        <v>-69.599999999999909</v>
      </c>
      <c r="BR98" s="91">
        <f t="shared" si="71"/>
        <v>-139.19999999999982</v>
      </c>
      <c r="BS98" s="91">
        <f t="shared" si="72"/>
        <v>-210</v>
      </c>
      <c r="BT98" s="91">
        <f t="shared" si="73"/>
        <v>-279.59999999999991</v>
      </c>
      <c r="BU98" s="91">
        <f t="shared" si="74"/>
        <v>-349.19999999999982</v>
      </c>
      <c r="BV98" s="91">
        <f t="shared" si="75"/>
        <v>-420</v>
      </c>
      <c r="BW98" s="91"/>
      <c r="BX98" s="91">
        <f t="shared" si="76"/>
        <v>30.400000000000091</v>
      </c>
      <c r="BY98" s="91">
        <f t="shared" si="77"/>
        <v>60.800000000000182</v>
      </c>
      <c r="BZ98" s="91">
        <f t="shared" si="78"/>
        <v>90</v>
      </c>
      <c r="CA98" s="91">
        <f t="shared" si="79"/>
        <v>120.40000000000009</v>
      </c>
      <c r="CB98" s="91">
        <f t="shared" si="80"/>
        <v>150.80000000000018</v>
      </c>
      <c r="CC98" s="91">
        <f t="shared" si="81"/>
        <v>180</v>
      </c>
      <c r="CD98" s="91"/>
      <c r="CF98" s="75">
        <f t="shared" si="82"/>
        <v>260</v>
      </c>
      <c r="CG98" s="92">
        <f t="shared" si="83"/>
        <v>-2.2307692307692278E-2</v>
      </c>
      <c r="CH98" s="92">
        <f t="shared" si="84"/>
        <v>-4.4615384615384557E-2</v>
      </c>
      <c r="CI98" s="92">
        <f t="shared" si="85"/>
        <v>-6.7307692307692304E-2</v>
      </c>
      <c r="CJ98" s="92">
        <f t="shared" si="86"/>
        <v>-8.9615384615384583E-2</v>
      </c>
      <c r="CK98" s="92">
        <f t="shared" si="87"/>
        <v>-0.11192307692307686</v>
      </c>
      <c r="CL98" s="92">
        <f t="shared" si="88"/>
        <v>-0.13461538461538461</v>
      </c>
      <c r="CM98" s="92"/>
      <c r="CN98" s="92">
        <f t="shared" si="89"/>
        <v>8.76080691642654E-3</v>
      </c>
      <c r="CO98" s="92">
        <f t="shared" si="90"/>
        <v>1.752161383285308E-2</v>
      </c>
      <c r="CP98" s="92">
        <f t="shared" si="91"/>
        <v>2.5936599423631124E-2</v>
      </c>
      <c r="CQ98" s="92">
        <f t="shared" si="92"/>
        <v>3.4697406340057663E-2</v>
      </c>
      <c r="CR98" s="92">
        <f t="shared" si="93"/>
        <v>4.3458213256484204E-2</v>
      </c>
      <c r="CS98" s="92">
        <f t="shared" si="94"/>
        <v>5.1873198847262249E-2</v>
      </c>
      <c r="CT98" s="92"/>
    </row>
    <row r="99" spans="1:98" s="75" customFormat="1" x14ac:dyDescent="0.25">
      <c r="A99" s="145" t="str">
        <f>"G Gain (-) ou perte (+) par an en frs en fonction des prestations annuelles et de la franchise choisie pour une prime mensuelle de base de "&amp;F11&amp;" frs par rapport au total à payer avec la franchise ordinaire de 0 frs"</f>
        <v>G Gain (-) ou perte (+) par an en frs en fonction des prestations annuelles et de la franchise choisie pour une prime mensuelle de base de 82.1 frs par rapport au total à payer avec la franchise ordinaire de 0 frs</v>
      </c>
      <c r="AD99" s="75">
        <v>270</v>
      </c>
      <c r="AE99" s="87">
        <f t="shared" si="40"/>
        <v>3240</v>
      </c>
      <c r="AF99" s="90">
        <f t="shared" si="41"/>
        <v>3170.4</v>
      </c>
      <c r="AG99" s="90">
        <f t="shared" si="42"/>
        <v>3100.8</v>
      </c>
      <c r="AH99" s="90">
        <f t="shared" si="43"/>
        <v>3030</v>
      </c>
      <c r="AI99" s="90">
        <f t="shared" si="44"/>
        <v>2960.4</v>
      </c>
      <c r="AJ99" s="90">
        <f t="shared" si="45"/>
        <v>2890.8</v>
      </c>
      <c r="AK99" s="90">
        <f t="shared" si="46"/>
        <v>2820</v>
      </c>
      <c r="AL99" s="90"/>
      <c r="AN99" s="75">
        <f t="shared" si="47"/>
        <v>270</v>
      </c>
      <c r="AO99" s="87">
        <f t="shared" si="48"/>
        <v>3590</v>
      </c>
      <c r="AP99" s="87">
        <f t="shared" si="49"/>
        <v>3620.4</v>
      </c>
      <c r="AQ99" s="87">
        <f t="shared" si="50"/>
        <v>3650.8</v>
      </c>
      <c r="AR99" s="87">
        <f t="shared" si="51"/>
        <v>3680</v>
      </c>
      <c r="AS99" s="87">
        <f t="shared" si="52"/>
        <v>3710.4</v>
      </c>
      <c r="AT99" s="87">
        <f t="shared" si="53"/>
        <v>3740.8</v>
      </c>
      <c r="AU99" s="87">
        <f t="shared" si="54"/>
        <v>3770</v>
      </c>
      <c r="AV99" s="87"/>
      <c r="AX99" s="87">
        <f t="shared" si="55"/>
        <v>270</v>
      </c>
      <c r="AY99" s="87">
        <f t="shared" si="56"/>
        <v>-69.599999999999909</v>
      </c>
      <c r="AZ99" s="87">
        <f t="shared" si="57"/>
        <v>-139.19999999999982</v>
      </c>
      <c r="BA99" s="87">
        <f t="shared" si="58"/>
        <v>-210</v>
      </c>
      <c r="BB99" s="87">
        <f t="shared" si="59"/>
        <v>-279.59999999999991</v>
      </c>
      <c r="BC99" s="87">
        <f t="shared" si="60"/>
        <v>-349.19999999999982</v>
      </c>
      <c r="BD99" s="87">
        <f t="shared" si="61"/>
        <v>-420</v>
      </c>
      <c r="BE99" s="87"/>
      <c r="BG99" s="87">
        <f t="shared" si="62"/>
        <v>270</v>
      </c>
      <c r="BH99" s="87">
        <f t="shared" si="63"/>
        <v>30.400000000000091</v>
      </c>
      <c r="BI99" s="87">
        <f t="shared" si="64"/>
        <v>60.800000000000182</v>
      </c>
      <c r="BJ99" s="87">
        <f t="shared" si="65"/>
        <v>90</v>
      </c>
      <c r="BK99" s="87">
        <f t="shared" si="66"/>
        <v>120.40000000000009</v>
      </c>
      <c r="BL99" s="87">
        <f t="shared" si="67"/>
        <v>150.80000000000018</v>
      </c>
      <c r="BM99" s="87">
        <f t="shared" si="68"/>
        <v>180</v>
      </c>
      <c r="BN99" s="87"/>
      <c r="BP99" s="75">
        <f t="shared" si="69"/>
        <v>270</v>
      </c>
      <c r="BQ99" s="91">
        <f t="shared" si="70"/>
        <v>-69.599999999999909</v>
      </c>
      <c r="BR99" s="91">
        <f t="shared" si="71"/>
        <v>-139.19999999999982</v>
      </c>
      <c r="BS99" s="91">
        <f t="shared" si="72"/>
        <v>-210</v>
      </c>
      <c r="BT99" s="91">
        <f t="shared" si="73"/>
        <v>-279.59999999999991</v>
      </c>
      <c r="BU99" s="91">
        <f t="shared" si="74"/>
        <v>-349.19999999999982</v>
      </c>
      <c r="BV99" s="91">
        <f t="shared" si="75"/>
        <v>-420</v>
      </c>
      <c r="BW99" s="91"/>
      <c r="BX99" s="91">
        <f t="shared" si="76"/>
        <v>30.400000000000091</v>
      </c>
      <c r="BY99" s="91">
        <f t="shared" si="77"/>
        <v>60.800000000000182</v>
      </c>
      <c r="BZ99" s="91">
        <f t="shared" si="78"/>
        <v>90</v>
      </c>
      <c r="CA99" s="91">
        <f t="shared" si="79"/>
        <v>120.40000000000009</v>
      </c>
      <c r="CB99" s="91">
        <f t="shared" si="80"/>
        <v>150.80000000000018</v>
      </c>
      <c r="CC99" s="91">
        <f t="shared" si="81"/>
        <v>180</v>
      </c>
      <c r="CD99" s="91"/>
      <c r="CF99" s="75">
        <f t="shared" si="82"/>
        <v>270</v>
      </c>
      <c r="CG99" s="92">
        <f t="shared" si="83"/>
        <v>-2.1481481481481452E-2</v>
      </c>
      <c r="CH99" s="92">
        <f t="shared" si="84"/>
        <v>-4.2962962962962904E-2</v>
      </c>
      <c r="CI99" s="92">
        <f t="shared" si="85"/>
        <v>-6.4814814814814811E-2</v>
      </c>
      <c r="CJ99" s="92">
        <f t="shared" si="86"/>
        <v>-8.6296296296296274E-2</v>
      </c>
      <c r="CK99" s="92">
        <f t="shared" si="87"/>
        <v>-0.10777777777777772</v>
      </c>
      <c r="CL99" s="92">
        <f t="shared" si="88"/>
        <v>-0.12962962962962962</v>
      </c>
      <c r="CM99" s="92"/>
      <c r="CN99" s="92">
        <f t="shared" si="89"/>
        <v>8.4679665738161807E-3</v>
      </c>
      <c r="CO99" s="92">
        <f t="shared" si="90"/>
        <v>1.6935933147632361E-2</v>
      </c>
      <c r="CP99" s="92">
        <f t="shared" si="91"/>
        <v>2.5069637883008356E-2</v>
      </c>
      <c r="CQ99" s="92">
        <f t="shared" si="92"/>
        <v>3.3537604456824535E-2</v>
      </c>
      <c r="CR99" s="92">
        <f t="shared" si="93"/>
        <v>4.2005571030640718E-2</v>
      </c>
      <c r="CS99" s="92">
        <f t="shared" si="94"/>
        <v>5.0139275766016712E-2</v>
      </c>
      <c r="CT99" s="92"/>
    </row>
    <row r="100" spans="1:98" s="75" customFormat="1" x14ac:dyDescent="0.25">
      <c r="A100" s="145" t="str">
        <f>"G Gain (-) ou perte (+) par an en % en fonction des prestations annuelles et de la franchise choisie pour une prime mensuelle de base de "&amp;F11&amp;" frs par rapport au total à payer avec la franchise ordinaire de 0 frs "</f>
        <v xml:space="preserve">G Gain (-) ou perte (+) par an en % en fonction des prestations annuelles et de la franchise choisie pour une prime mensuelle de base de 82.1 frs par rapport au total à payer avec la franchise ordinaire de 0 frs </v>
      </c>
      <c r="AD100" s="75">
        <v>280</v>
      </c>
      <c r="AE100" s="87">
        <f t="shared" si="40"/>
        <v>3360</v>
      </c>
      <c r="AF100" s="90">
        <f t="shared" si="41"/>
        <v>3290.4</v>
      </c>
      <c r="AG100" s="90">
        <f t="shared" si="42"/>
        <v>3220.8</v>
      </c>
      <c r="AH100" s="90">
        <f t="shared" si="43"/>
        <v>3150</v>
      </c>
      <c r="AI100" s="90">
        <f t="shared" si="44"/>
        <v>3080.4</v>
      </c>
      <c r="AJ100" s="90">
        <f t="shared" si="45"/>
        <v>3010.8</v>
      </c>
      <c r="AK100" s="90">
        <f t="shared" si="46"/>
        <v>2940</v>
      </c>
      <c r="AL100" s="90"/>
      <c r="AN100" s="75">
        <f t="shared" si="47"/>
        <v>280</v>
      </c>
      <c r="AO100" s="87">
        <f t="shared" si="48"/>
        <v>3710</v>
      </c>
      <c r="AP100" s="87">
        <f t="shared" si="49"/>
        <v>3740.4</v>
      </c>
      <c r="AQ100" s="87">
        <f t="shared" si="50"/>
        <v>3770.8</v>
      </c>
      <c r="AR100" s="87">
        <f t="shared" si="51"/>
        <v>3800</v>
      </c>
      <c r="AS100" s="87">
        <f t="shared" si="52"/>
        <v>3830.4</v>
      </c>
      <c r="AT100" s="87">
        <f t="shared" si="53"/>
        <v>3860.8</v>
      </c>
      <c r="AU100" s="87">
        <f t="shared" si="54"/>
        <v>3890</v>
      </c>
      <c r="AV100" s="87"/>
      <c r="AX100" s="87">
        <f t="shared" si="55"/>
        <v>280</v>
      </c>
      <c r="AY100" s="87">
        <f t="shared" si="56"/>
        <v>-69.599999999999909</v>
      </c>
      <c r="AZ100" s="87">
        <f t="shared" si="57"/>
        <v>-139.19999999999982</v>
      </c>
      <c r="BA100" s="87">
        <f t="shared" si="58"/>
        <v>-210</v>
      </c>
      <c r="BB100" s="87">
        <f t="shared" si="59"/>
        <v>-279.59999999999991</v>
      </c>
      <c r="BC100" s="87">
        <f t="shared" si="60"/>
        <v>-349.19999999999982</v>
      </c>
      <c r="BD100" s="87">
        <f t="shared" si="61"/>
        <v>-420</v>
      </c>
      <c r="BE100" s="87"/>
      <c r="BG100" s="87">
        <f t="shared" si="62"/>
        <v>280</v>
      </c>
      <c r="BH100" s="87">
        <f t="shared" si="63"/>
        <v>30.400000000000091</v>
      </c>
      <c r="BI100" s="87">
        <f t="shared" si="64"/>
        <v>60.800000000000182</v>
      </c>
      <c r="BJ100" s="87">
        <f t="shared" si="65"/>
        <v>90</v>
      </c>
      <c r="BK100" s="87">
        <f t="shared" si="66"/>
        <v>120.40000000000009</v>
      </c>
      <c r="BL100" s="87">
        <f t="shared" si="67"/>
        <v>150.80000000000018</v>
      </c>
      <c r="BM100" s="87">
        <f t="shared" si="68"/>
        <v>180</v>
      </c>
      <c r="BN100" s="87"/>
      <c r="BP100" s="75">
        <f t="shared" si="69"/>
        <v>280</v>
      </c>
      <c r="BQ100" s="91">
        <f t="shared" si="70"/>
        <v>-69.599999999999909</v>
      </c>
      <c r="BR100" s="91">
        <f t="shared" si="71"/>
        <v>-139.19999999999982</v>
      </c>
      <c r="BS100" s="91">
        <f t="shared" si="72"/>
        <v>-210</v>
      </c>
      <c r="BT100" s="91">
        <f t="shared" si="73"/>
        <v>-279.59999999999991</v>
      </c>
      <c r="BU100" s="91">
        <f t="shared" si="74"/>
        <v>-349.19999999999982</v>
      </c>
      <c r="BV100" s="91">
        <f t="shared" si="75"/>
        <v>-420</v>
      </c>
      <c r="BW100" s="91"/>
      <c r="BX100" s="91">
        <f t="shared" si="76"/>
        <v>30.400000000000091</v>
      </c>
      <c r="BY100" s="91">
        <f t="shared" si="77"/>
        <v>60.800000000000182</v>
      </c>
      <c r="BZ100" s="91">
        <f t="shared" si="78"/>
        <v>90</v>
      </c>
      <c r="CA100" s="91">
        <f t="shared" si="79"/>
        <v>120.40000000000009</v>
      </c>
      <c r="CB100" s="91">
        <f t="shared" si="80"/>
        <v>150.80000000000018</v>
      </c>
      <c r="CC100" s="91">
        <f t="shared" si="81"/>
        <v>180</v>
      </c>
      <c r="CD100" s="91"/>
      <c r="CF100" s="75">
        <f t="shared" si="82"/>
        <v>280</v>
      </c>
      <c r="CG100" s="92">
        <f t="shared" si="83"/>
        <v>-2.0714285714285689E-2</v>
      </c>
      <c r="CH100" s="92">
        <f t="shared" si="84"/>
        <v>-4.1428571428571377E-2</v>
      </c>
      <c r="CI100" s="92">
        <f t="shared" si="85"/>
        <v>-6.25E-2</v>
      </c>
      <c r="CJ100" s="92">
        <f t="shared" si="86"/>
        <v>-8.3214285714285685E-2</v>
      </c>
      <c r="CK100" s="92">
        <f t="shared" si="87"/>
        <v>-0.10392857142857137</v>
      </c>
      <c r="CL100" s="92">
        <f t="shared" si="88"/>
        <v>-0.125</v>
      </c>
      <c r="CM100" s="92"/>
      <c r="CN100" s="92">
        <f t="shared" si="89"/>
        <v>8.1940700808625574E-3</v>
      </c>
      <c r="CO100" s="92">
        <f t="shared" si="90"/>
        <v>1.6388140161725115E-2</v>
      </c>
      <c r="CP100" s="92">
        <f t="shared" si="91"/>
        <v>2.4258760107816711E-2</v>
      </c>
      <c r="CQ100" s="92">
        <f t="shared" si="92"/>
        <v>3.2452830188679269E-2</v>
      </c>
      <c r="CR100" s="92">
        <f t="shared" si="93"/>
        <v>4.0646900269541826E-2</v>
      </c>
      <c r="CS100" s="92">
        <f t="shared" si="94"/>
        <v>4.8517520215633422E-2</v>
      </c>
      <c r="CT100" s="92"/>
    </row>
    <row r="101" spans="1:98" s="75" customFormat="1" x14ac:dyDescent="0.25">
      <c r="AD101" s="75">
        <v>290</v>
      </c>
      <c r="AE101" s="87">
        <f t="shared" si="40"/>
        <v>3480</v>
      </c>
      <c r="AF101" s="90">
        <f t="shared" si="41"/>
        <v>3410.4</v>
      </c>
      <c r="AG101" s="90">
        <f t="shared" si="42"/>
        <v>3340.8</v>
      </c>
      <c r="AH101" s="90">
        <f t="shared" si="43"/>
        <v>3270</v>
      </c>
      <c r="AI101" s="90">
        <f t="shared" si="44"/>
        <v>3200.4</v>
      </c>
      <c r="AJ101" s="90">
        <f t="shared" si="45"/>
        <v>3130.8</v>
      </c>
      <c r="AK101" s="90">
        <f t="shared" si="46"/>
        <v>3060</v>
      </c>
      <c r="AL101" s="90"/>
      <c r="AN101" s="75">
        <f t="shared" si="47"/>
        <v>290</v>
      </c>
      <c r="AO101" s="87">
        <f t="shared" si="48"/>
        <v>3830</v>
      </c>
      <c r="AP101" s="87">
        <f t="shared" si="49"/>
        <v>3860.4</v>
      </c>
      <c r="AQ101" s="87">
        <f t="shared" si="50"/>
        <v>3890.8</v>
      </c>
      <c r="AR101" s="87">
        <f t="shared" si="51"/>
        <v>3920</v>
      </c>
      <c r="AS101" s="87">
        <f t="shared" si="52"/>
        <v>3950.4</v>
      </c>
      <c r="AT101" s="87">
        <f t="shared" si="53"/>
        <v>3980.8</v>
      </c>
      <c r="AU101" s="87">
        <f t="shared" si="54"/>
        <v>4010</v>
      </c>
      <c r="AV101" s="87"/>
      <c r="AX101" s="87">
        <f t="shared" si="55"/>
        <v>290</v>
      </c>
      <c r="AY101" s="87">
        <f t="shared" si="56"/>
        <v>-69.599999999999909</v>
      </c>
      <c r="AZ101" s="87">
        <f t="shared" si="57"/>
        <v>-139.19999999999982</v>
      </c>
      <c r="BA101" s="87">
        <f t="shared" si="58"/>
        <v>-210</v>
      </c>
      <c r="BB101" s="87">
        <f t="shared" si="59"/>
        <v>-279.59999999999991</v>
      </c>
      <c r="BC101" s="87">
        <f t="shared" si="60"/>
        <v>-349.19999999999982</v>
      </c>
      <c r="BD101" s="87">
        <f t="shared" si="61"/>
        <v>-420</v>
      </c>
      <c r="BE101" s="87"/>
      <c r="BG101" s="87">
        <f t="shared" si="62"/>
        <v>290</v>
      </c>
      <c r="BH101" s="87">
        <f t="shared" si="63"/>
        <v>30.400000000000091</v>
      </c>
      <c r="BI101" s="87">
        <f t="shared" si="64"/>
        <v>60.800000000000182</v>
      </c>
      <c r="BJ101" s="87">
        <f t="shared" si="65"/>
        <v>90</v>
      </c>
      <c r="BK101" s="87">
        <f t="shared" si="66"/>
        <v>120.40000000000009</v>
      </c>
      <c r="BL101" s="87">
        <f t="shared" si="67"/>
        <v>150.80000000000018</v>
      </c>
      <c r="BM101" s="87">
        <f t="shared" si="68"/>
        <v>180</v>
      </c>
      <c r="BN101" s="87"/>
      <c r="BP101" s="75">
        <f t="shared" si="69"/>
        <v>290</v>
      </c>
      <c r="BQ101" s="91">
        <f t="shared" si="70"/>
        <v>-69.599999999999909</v>
      </c>
      <c r="BR101" s="91">
        <f t="shared" si="71"/>
        <v>-139.19999999999982</v>
      </c>
      <c r="BS101" s="91">
        <f t="shared" si="72"/>
        <v>-210</v>
      </c>
      <c r="BT101" s="91">
        <f t="shared" si="73"/>
        <v>-279.59999999999991</v>
      </c>
      <c r="BU101" s="91">
        <f t="shared" si="74"/>
        <v>-349.19999999999982</v>
      </c>
      <c r="BV101" s="91">
        <f t="shared" si="75"/>
        <v>-420</v>
      </c>
      <c r="BW101" s="91"/>
      <c r="BX101" s="91">
        <f t="shared" si="76"/>
        <v>30.400000000000091</v>
      </c>
      <c r="BY101" s="91">
        <f t="shared" si="77"/>
        <v>60.800000000000182</v>
      </c>
      <c r="BZ101" s="91">
        <f t="shared" si="78"/>
        <v>90</v>
      </c>
      <c r="CA101" s="91">
        <f t="shared" si="79"/>
        <v>120.40000000000009</v>
      </c>
      <c r="CB101" s="91">
        <f t="shared" si="80"/>
        <v>150.80000000000018</v>
      </c>
      <c r="CC101" s="91">
        <f t="shared" si="81"/>
        <v>180</v>
      </c>
      <c r="CD101" s="91"/>
      <c r="CF101" s="75">
        <f t="shared" si="82"/>
        <v>290</v>
      </c>
      <c r="CG101" s="92">
        <f t="shared" si="83"/>
        <v>-1.9999999999999973E-2</v>
      </c>
      <c r="CH101" s="92">
        <f t="shared" si="84"/>
        <v>-3.9999999999999945E-2</v>
      </c>
      <c r="CI101" s="92">
        <f t="shared" si="85"/>
        <v>-6.0344827586206899E-2</v>
      </c>
      <c r="CJ101" s="92">
        <f t="shared" si="86"/>
        <v>-8.0344827586206868E-2</v>
      </c>
      <c r="CK101" s="92">
        <f t="shared" si="87"/>
        <v>-0.10034482758620684</v>
      </c>
      <c r="CL101" s="92">
        <f t="shared" si="88"/>
        <v>-0.1206896551724138</v>
      </c>
      <c r="CM101" s="92"/>
      <c r="CN101" s="92">
        <f t="shared" si="89"/>
        <v>7.9373368146214342E-3</v>
      </c>
      <c r="CO101" s="92">
        <f t="shared" si="90"/>
        <v>1.5874673629242868E-2</v>
      </c>
      <c r="CP101" s="92">
        <f t="shared" si="91"/>
        <v>2.3498694516971279E-2</v>
      </c>
      <c r="CQ101" s="92">
        <f t="shared" si="92"/>
        <v>3.1436031331592715E-2</v>
      </c>
      <c r="CR101" s="92">
        <f t="shared" si="93"/>
        <v>3.9373368146214144E-2</v>
      </c>
      <c r="CS101" s="92">
        <f t="shared" si="94"/>
        <v>4.6997389033942558E-2</v>
      </c>
      <c r="CT101" s="92"/>
    </row>
    <row r="102" spans="1:98" s="75" customFormat="1" x14ac:dyDescent="0.25">
      <c r="A102" s="77" t="s">
        <v>85</v>
      </c>
      <c r="AD102" s="75">
        <v>300</v>
      </c>
      <c r="AE102" s="87">
        <f t="shared" si="40"/>
        <v>3600</v>
      </c>
      <c r="AF102" s="90">
        <f t="shared" si="41"/>
        <v>3530.4</v>
      </c>
      <c r="AG102" s="90">
        <f t="shared" si="42"/>
        <v>3460.8</v>
      </c>
      <c r="AH102" s="90">
        <f t="shared" si="43"/>
        <v>3390</v>
      </c>
      <c r="AI102" s="90">
        <f t="shared" si="44"/>
        <v>3320.4</v>
      </c>
      <c r="AJ102" s="90">
        <f t="shared" si="45"/>
        <v>3250.8</v>
      </c>
      <c r="AK102" s="90">
        <f t="shared" si="46"/>
        <v>3180</v>
      </c>
      <c r="AL102" s="90"/>
      <c r="AN102" s="75">
        <f t="shared" si="47"/>
        <v>300</v>
      </c>
      <c r="AO102" s="87">
        <f t="shared" si="48"/>
        <v>3950</v>
      </c>
      <c r="AP102" s="87">
        <f t="shared" si="49"/>
        <v>3980.4</v>
      </c>
      <c r="AQ102" s="87">
        <f t="shared" si="50"/>
        <v>4010.8</v>
      </c>
      <c r="AR102" s="87">
        <f t="shared" si="51"/>
        <v>4040</v>
      </c>
      <c r="AS102" s="87">
        <f t="shared" si="52"/>
        <v>4070.4</v>
      </c>
      <c r="AT102" s="87">
        <f t="shared" si="53"/>
        <v>4100.8</v>
      </c>
      <c r="AU102" s="87">
        <f t="shared" si="54"/>
        <v>4130</v>
      </c>
      <c r="AV102" s="87"/>
      <c r="AX102" s="87">
        <f t="shared" si="55"/>
        <v>300</v>
      </c>
      <c r="AY102" s="87">
        <f t="shared" si="56"/>
        <v>-69.599999999999909</v>
      </c>
      <c r="AZ102" s="87">
        <f t="shared" si="57"/>
        <v>-139.19999999999982</v>
      </c>
      <c r="BA102" s="87">
        <f t="shared" si="58"/>
        <v>-210</v>
      </c>
      <c r="BB102" s="87">
        <f t="shared" si="59"/>
        <v>-279.59999999999991</v>
      </c>
      <c r="BC102" s="87">
        <f t="shared" si="60"/>
        <v>-349.19999999999982</v>
      </c>
      <c r="BD102" s="87">
        <f t="shared" si="61"/>
        <v>-420</v>
      </c>
      <c r="BE102" s="87"/>
      <c r="BG102" s="87">
        <f t="shared" si="62"/>
        <v>300</v>
      </c>
      <c r="BH102" s="87">
        <f t="shared" si="63"/>
        <v>30.400000000000091</v>
      </c>
      <c r="BI102" s="87">
        <f t="shared" si="64"/>
        <v>60.800000000000182</v>
      </c>
      <c r="BJ102" s="87">
        <f t="shared" si="65"/>
        <v>90</v>
      </c>
      <c r="BK102" s="87">
        <f t="shared" si="66"/>
        <v>120.40000000000009</v>
      </c>
      <c r="BL102" s="87">
        <f t="shared" si="67"/>
        <v>150.80000000000018</v>
      </c>
      <c r="BM102" s="87">
        <f t="shared" si="68"/>
        <v>180</v>
      </c>
      <c r="BN102" s="87"/>
      <c r="BP102" s="75">
        <f t="shared" si="69"/>
        <v>300</v>
      </c>
      <c r="BQ102" s="91">
        <f t="shared" si="70"/>
        <v>-69.599999999999909</v>
      </c>
      <c r="BR102" s="91">
        <f t="shared" si="71"/>
        <v>-139.19999999999982</v>
      </c>
      <c r="BS102" s="91">
        <f t="shared" si="72"/>
        <v>-210</v>
      </c>
      <c r="BT102" s="91">
        <f t="shared" si="73"/>
        <v>-279.59999999999991</v>
      </c>
      <c r="BU102" s="91">
        <f t="shared" si="74"/>
        <v>-349.19999999999982</v>
      </c>
      <c r="BV102" s="91">
        <f t="shared" si="75"/>
        <v>-420</v>
      </c>
      <c r="BW102" s="91"/>
      <c r="BX102" s="91">
        <f t="shared" si="76"/>
        <v>30.400000000000091</v>
      </c>
      <c r="BY102" s="91">
        <f t="shared" si="77"/>
        <v>60.800000000000182</v>
      </c>
      <c r="BZ102" s="91">
        <f t="shared" si="78"/>
        <v>90</v>
      </c>
      <c r="CA102" s="91">
        <f t="shared" si="79"/>
        <v>120.40000000000009</v>
      </c>
      <c r="CB102" s="91">
        <f t="shared" si="80"/>
        <v>150.80000000000018</v>
      </c>
      <c r="CC102" s="91">
        <f t="shared" si="81"/>
        <v>180</v>
      </c>
      <c r="CD102" s="91"/>
      <c r="CF102" s="75">
        <f t="shared" si="82"/>
        <v>300</v>
      </c>
      <c r="CG102" s="92">
        <f t="shared" si="83"/>
        <v>-1.9333333333333307E-2</v>
      </c>
      <c r="CH102" s="92">
        <f t="shared" si="84"/>
        <v>-3.8666666666666613E-2</v>
      </c>
      <c r="CI102" s="92">
        <f t="shared" si="85"/>
        <v>-5.8333333333333334E-2</v>
      </c>
      <c r="CJ102" s="92">
        <f t="shared" si="86"/>
        <v>-7.7666666666666648E-2</v>
      </c>
      <c r="CK102" s="92">
        <f t="shared" si="87"/>
        <v>-9.6999999999999947E-2</v>
      </c>
      <c r="CL102" s="92">
        <f t="shared" si="88"/>
        <v>-0.11666666666666667</v>
      </c>
      <c r="CM102" s="92"/>
      <c r="CN102" s="92">
        <f t="shared" si="89"/>
        <v>7.6962025316455931E-3</v>
      </c>
      <c r="CO102" s="92">
        <f t="shared" si="90"/>
        <v>1.5392405063291186E-2</v>
      </c>
      <c r="CP102" s="92">
        <f t="shared" si="91"/>
        <v>2.2784810126582278E-2</v>
      </c>
      <c r="CQ102" s="92">
        <f t="shared" si="92"/>
        <v>3.048101265822787E-2</v>
      </c>
      <c r="CR102" s="92">
        <f t="shared" si="93"/>
        <v>3.8177215189873465E-2</v>
      </c>
      <c r="CS102" s="92">
        <f t="shared" si="94"/>
        <v>4.5569620253164557E-2</v>
      </c>
      <c r="CT102" s="92"/>
    </row>
    <row r="103" spans="1:98" s="75" customFormat="1" x14ac:dyDescent="0.25">
      <c r="A103" s="77" t="s">
        <v>86</v>
      </c>
      <c r="AD103" s="75">
        <v>310</v>
      </c>
      <c r="AE103" s="87">
        <f t="shared" si="40"/>
        <v>3720</v>
      </c>
      <c r="AF103" s="90">
        <f t="shared" si="41"/>
        <v>3650.4</v>
      </c>
      <c r="AG103" s="90">
        <f t="shared" si="42"/>
        <v>3580.8</v>
      </c>
      <c r="AH103" s="90">
        <f t="shared" si="43"/>
        <v>3510</v>
      </c>
      <c r="AI103" s="90">
        <f t="shared" si="44"/>
        <v>3440.4</v>
      </c>
      <c r="AJ103" s="90">
        <f t="shared" si="45"/>
        <v>3370.8</v>
      </c>
      <c r="AK103" s="90">
        <f t="shared" si="46"/>
        <v>3300</v>
      </c>
      <c r="AL103" s="90"/>
      <c r="AN103" s="75">
        <f t="shared" si="47"/>
        <v>310</v>
      </c>
      <c r="AO103" s="87">
        <f t="shared" si="48"/>
        <v>4070</v>
      </c>
      <c r="AP103" s="87">
        <f t="shared" si="49"/>
        <v>4100.3999999999996</v>
      </c>
      <c r="AQ103" s="87">
        <f t="shared" si="50"/>
        <v>4130.8</v>
      </c>
      <c r="AR103" s="87">
        <f t="shared" si="51"/>
        <v>4160</v>
      </c>
      <c r="AS103" s="87">
        <f t="shared" si="52"/>
        <v>4190.3999999999996</v>
      </c>
      <c r="AT103" s="87">
        <f t="shared" si="53"/>
        <v>4220.8</v>
      </c>
      <c r="AU103" s="87">
        <f t="shared" si="54"/>
        <v>4250</v>
      </c>
      <c r="AV103" s="87"/>
      <c r="AX103" s="87">
        <f t="shared" si="55"/>
        <v>310</v>
      </c>
      <c r="AY103" s="87">
        <f t="shared" si="56"/>
        <v>-69.599999999999909</v>
      </c>
      <c r="AZ103" s="87">
        <f t="shared" si="57"/>
        <v>-139.19999999999982</v>
      </c>
      <c r="BA103" s="87">
        <f t="shared" si="58"/>
        <v>-210</v>
      </c>
      <c r="BB103" s="87">
        <f t="shared" si="59"/>
        <v>-279.59999999999991</v>
      </c>
      <c r="BC103" s="87">
        <f t="shared" si="60"/>
        <v>-349.19999999999982</v>
      </c>
      <c r="BD103" s="87">
        <f t="shared" si="61"/>
        <v>-420</v>
      </c>
      <c r="BE103" s="87"/>
      <c r="BG103" s="87">
        <f t="shared" si="62"/>
        <v>310</v>
      </c>
      <c r="BH103" s="87">
        <f t="shared" si="63"/>
        <v>30.399999999999636</v>
      </c>
      <c r="BI103" s="87">
        <f t="shared" si="64"/>
        <v>60.800000000000182</v>
      </c>
      <c r="BJ103" s="87">
        <f t="shared" si="65"/>
        <v>90</v>
      </c>
      <c r="BK103" s="87">
        <f t="shared" si="66"/>
        <v>120.39999999999964</v>
      </c>
      <c r="BL103" s="87">
        <f t="shared" si="67"/>
        <v>150.80000000000018</v>
      </c>
      <c r="BM103" s="87">
        <f t="shared" si="68"/>
        <v>180</v>
      </c>
      <c r="BN103" s="87"/>
      <c r="BP103" s="75">
        <f t="shared" si="69"/>
        <v>310</v>
      </c>
      <c r="BQ103" s="91">
        <f t="shared" si="70"/>
        <v>-69.599999999999909</v>
      </c>
      <c r="BR103" s="91">
        <f t="shared" si="71"/>
        <v>-139.19999999999982</v>
      </c>
      <c r="BS103" s="91">
        <f t="shared" si="72"/>
        <v>-210</v>
      </c>
      <c r="BT103" s="91">
        <f t="shared" si="73"/>
        <v>-279.59999999999991</v>
      </c>
      <c r="BU103" s="91">
        <f t="shared" si="74"/>
        <v>-349.19999999999982</v>
      </c>
      <c r="BV103" s="91">
        <f t="shared" si="75"/>
        <v>-420</v>
      </c>
      <c r="BW103" s="91"/>
      <c r="BX103" s="91">
        <f t="shared" si="76"/>
        <v>30.399999999999636</v>
      </c>
      <c r="BY103" s="91">
        <f t="shared" si="77"/>
        <v>60.800000000000182</v>
      </c>
      <c r="BZ103" s="91">
        <f t="shared" si="78"/>
        <v>90</v>
      </c>
      <c r="CA103" s="91">
        <f t="shared" si="79"/>
        <v>120.39999999999964</v>
      </c>
      <c r="CB103" s="91">
        <f t="shared" si="80"/>
        <v>150.80000000000018</v>
      </c>
      <c r="CC103" s="91">
        <f t="shared" si="81"/>
        <v>180</v>
      </c>
      <c r="CD103" s="91"/>
      <c r="CF103" s="75">
        <f t="shared" si="82"/>
        <v>310</v>
      </c>
      <c r="CG103" s="92">
        <f t="shared" si="83"/>
        <v>-1.8709677419354816E-2</v>
      </c>
      <c r="CH103" s="92">
        <f t="shared" si="84"/>
        <v>-3.7419354838709631E-2</v>
      </c>
      <c r="CI103" s="92">
        <f t="shared" si="85"/>
        <v>-5.6451612903225805E-2</v>
      </c>
      <c r="CJ103" s="92">
        <f t="shared" si="86"/>
        <v>-7.5161290322580621E-2</v>
      </c>
      <c r="CK103" s="92">
        <f t="shared" si="87"/>
        <v>-9.3870967741935429E-2</v>
      </c>
      <c r="CL103" s="92">
        <f t="shared" si="88"/>
        <v>-0.11290322580645161</v>
      </c>
      <c r="CM103" s="92"/>
      <c r="CN103" s="92">
        <f t="shared" si="89"/>
        <v>7.4692874692873796E-3</v>
      </c>
      <c r="CO103" s="92">
        <f t="shared" si="90"/>
        <v>1.4938574938574983E-2</v>
      </c>
      <c r="CP103" s="92">
        <f t="shared" si="91"/>
        <v>2.2113022113022112E-2</v>
      </c>
      <c r="CQ103" s="92">
        <f t="shared" si="92"/>
        <v>2.9582309582309493E-2</v>
      </c>
      <c r="CR103" s="92">
        <f t="shared" si="93"/>
        <v>3.7051597051597093E-2</v>
      </c>
      <c r="CS103" s="92">
        <f t="shared" si="94"/>
        <v>4.4226044226044224E-2</v>
      </c>
      <c r="CT103" s="92"/>
    </row>
    <row r="104" spans="1:98" s="75" customFormat="1" x14ac:dyDescent="0.25">
      <c r="A104" s="77" t="s">
        <v>40</v>
      </c>
      <c r="AD104" s="75">
        <v>320</v>
      </c>
      <c r="AE104" s="87">
        <f t="shared" si="40"/>
        <v>3840</v>
      </c>
      <c r="AF104" s="90">
        <f t="shared" si="41"/>
        <v>3770.4</v>
      </c>
      <c r="AG104" s="90">
        <f t="shared" si="42"/>
        <v>3700.8</v>
      </c>
      <c r="AH104" s="90">
        <f t="shared" si="43"/>
        <v>3630</v>
      </c>
      <c r="AI104" s="90">
        <f t="shared" si="44"/>
        <v>3560.4</v>
      </c>
      <c r="AJ104" s="90">
        <f t="shared" si="45"/>
        <v>3490.8</v>
      </c>
      <c r="AK104" s="90">
        <f t="shared" si="46"/>
        <v>3420</v>
      </c>
      <c r="AL104" s="90"/>
      <c r="AN104" s="75">
        <f t="shared" si="47"/>
        <v>320</v>
      </c>
      <c r="AO104" s="87">
        <f t="shared" si="48"/>
        <v>4190</v>
      </c>
      <c r="AP104" s="87">
        <f t="shared" si="49"/>
        <v>4220.3999999999996</v>
      </c>
      <c r="AQ104" s="87">
        <f t="shared" si="50"/>
        <v>4250.8</v>
      </c>
      <c r="AR104" s="87">
        <f t="shared" si="51"/>
        <v>4280</v>
      </c>
      <c r="AS104" s="87">
        <f t="shared" si="52"/>
        <v>4310.3999999999996</v>
      </c>
      <c r="AT104" s="87">
        <f t="shared" si="53"/>
        <v>4340.8</v>
      </c>
      <c r="AU104" s="87">
        <f t="shared" si="54"/>
        <v>4370</v>
      </c>
      <c r="AV104" s="87"/>
      <c r="AX104" s="87">
        <f t="shared" si="55"/>
        <v>320</v>
      </c>
      <c r="AY104" s="87">
        <f t="shared" si="56"/>
        <v>-69.599999999999909</v>
      </c>
      <c r="AZ104" s="87">
        <f t="shared" si="57"/>
        <v>-139.19999999999982</v>
      </c>
      <c r="BA104" s="87">
        <f t="shared" si="58"/>
        <v>-210</v>
      </c>
      <c r="BB104" s="87">
        <f t="shared" si="59"/>
        <v>-279.59999999999991</v>
      </c>
      <c r="BC104" s="87">
        <f t="shared" si="60"/>
        <v>-349.19999999999982</v>
      </c>
      <c r="BD104" s="87">
        <f t="shared" si="61"/>
        <v>-420</v>
      </c>
      <c r="BE104" s="87"/>
      <c r="BG104" s="87">
        <f t="shared" si="62"/>
        <v>320</v>
      </c>
      <c r="BH104" s="87">
        <f t="shared" si="63"/>
        <v>30.399999999999636</v>
      </c>
      <c r="BI104" s="87">
        <f t="shared" si="64"/>
        <v>60.800000000000182</v>
      </c>
      <c r="BJ104" s="87">
        <f t="shared" si="65"/>
        <v>90</v>
      </c>
      <c r="BK104" s="87">
        <f t="shared" si="66"/>
        <v>120.39999999999964</v>
      </c>
      <c r="BL104" s="87">
        <f t="shared" si="67"/>
        <v>150.80000000000018</v>
      </c>
      <c r="BM104" s="87">
        <f t="shared" si="68"/>
        <v>180</v>
      </c>
      <c r="BN104" s="87"/>
      <c r="BP104" s="75">
        <f t="shared" si="69"/>
        <v>320</v>
      </c>
      <c r="BQ104" s="91">
        <f t="shared" si="70"/>
        <v>-69.599999999999909</v>
      </c>
      <c r="BR104" s="91">
        <f t="shared" si="71"/>
        <v>-139.19999999999982</v>
      </c>
      <c r="BS104" s="91">
        <f t="shared" si="72"/>
        <v>-210</v>
      </c>
      <c r="BT104" s="91">
        <f t="shared" si="73"/>
        <v>-279.59999999999991</v>
      </c>
      <c r="BU104" s="91">
        <f t="shared" si="74"/>
        <v>-349.19999999999982</v>
      </c>
      <c r="BV104" s="91">
        <f t="shared" si="75"/>
        <v>-420</v>
      </c>
      <c r="BW104" s="91"/>
      <c r="BX104" s="91">
        <f t="shared" si="76"/>
        <v>30.399999999999636</v>
      </c>
      <c r="BY104" s="91">
        <f t="shared" si="77"/>
        <v>60.800000000000182</v>
      </c>
      <c r="BZ104" s="91">
        <f t="shared" si="78"/>
        <v>90</v>
      </c>
      <c r="CA104" s="91">
        <f t="shared" si="79"/>
        <v>120.39999999999964</v>
      </c>
      <c r="CB104" s="91">
        <f t="shared" si="80"/>
        <v>150.80000000000018</v>
      </c>
      <c r="CC104" s="91">
        <f t="shared" si="81"/>
        <v>180</v>
      </c>
      <c r="CD104" s="91"/>
      <c r="CF104" s="75">
        <f t="shared" si="82"/>
        <v>320</v>
      </c>
      <c r="CG104" s="92">
        <f t="shared" si="83"/>
        <v>-1.8124999999999978E-2</v>
      </c>
      <c r="CH104" s="92">
        <f t="shared" si="84"/>
        <v>-3.6249999999999956E-2</v>
      </c>
      <c r="CI104" s="92">
        <f t="shared" si="85"/>
        <v>-5.46875E-2</v>
      </c>
      <c r="CJ104" s="92">
        <f t="shared" si="86"/>
        <v>-7.2812499999999974E-2</v>
      </c>
      <c r="CK104" s="92">
        <f t="shared" si="87"/>
        <v>-9.0937499999999949E-2</v>
      </c>
      <c r="CL104" s="92">
        <f t="shared" si="88"/>
        <v>-0.109375</v>
      </c>
      <c r="CM104" s="92"/>
      <c r="CN104" s="92">
        <f t="shared" si="89"/>
        <v>7.2553699284008677E-3</v>
      </c>
      <c r="CO104" s="92">
        <f t="shared" si="90"/>
        <v>1.4510739856801952E-2</v>
      </c>
      <c r="CP104" s="92">
        <f t="shared" si="91"/>
        <v>2.1479713603818614E-2</v>
      </c>
      <c r="CQ104" s="92">
        <f t="shared" si="92"/>
        <v>2.8735083532219485E-2</v>
      </c>
      <c r="CR104" s="92">
        <f t="shared" si="93"/>
        <v>3.5990453460620568E-2</v>
      </c>
      <c r="CS104" s="92">
        <f t="shared" si="94"/>
        <v>4.2959427207637228E-2</v>
      </c>
      <c r="CT104" s="92"/>
    </row>
    <row r="105" spans="1:98" s="75" customFormat="1" x14ac:dyDescent="0.25">
      <c r="AD105" s="75">
        <v>330</v>
      </c>
      <c r="AE105" s="87">
        <f t="shared" ref="AE105:AE122" si="95">12*AD105</f>
        <v>3960</v>
      </c>
      <c r="AF105" s="90">
        <f t="shared" ref="AF105:AF122" si="96">MAX($AE105*(1-$B$12),$AE105-$C$12)</f>
        <v>3890.4</v>
      </c>
      <c r="AG105" s="90">
        <f t="shared" ref="AG105:AG122" si="97">MAX($AE105*(1-$B$13),$AE105-$C$13)</f>
        <v>3820.8</v>
      </c>
      <c r="AH105" s="90">
        <f t="shared" ref="AH105:AH122" si="98">MAX($AE105*(1-$B$14),$AE105-$C$14)</f>
        <v>3750</v>
      </c>
      <c r="AI105" s="90">
        <f t="shared" ref="AI105:AI122" si="99">MAX($AE105*(1-$B$15),$AE105-$C$15)</f>
        <v>3680.4</v>
      </c>
      <c r="AJ105" s="90">
        <f t="shared" ref="AJ105:AJ122" si="100">MAX($AE105*(1-$B$16),$AE105-$C$16)</f>
        <v>3610.8</v>
      </c>
      <c r="AK105" s="90">
        <f t="shared" ref="AK105:AK122" si="101">MAX($AE105*(1-$B$17),$AE105-$C$17)</f>
        <v>3540</v>
      </c>
      <c r="AL105" s="90"/>
      <c r="AN105" s="75">
        <f t="shared" ref="AN105:AN122" si="102">AD105</f>
        <v>330</v>
      </c>
      <c r="AO105" s="87">
        <f t="shared" ref="AO105:AO122" si="103">AE105+AO$72+MIN(($AN$70-AO$72)*0.1,350)</f>
        <v>4310</v>
      </c>
      <c r="AP105" s="87">
        <f t="shared" ref="AP105:AP122" si="104">AF105+AP$72+MIN(($AN$70-AP$72)*0.1,350)</f>
        <v>4340.3999999999996</v>
      </c>
      <c r="AQ105" s="87">
        <f t="shared" ref="AQ105:AQ122" si="105">AG105+AQ$72+MIN(($AN$70-AQ$72)*0.1,350)</f>
        <v>4370.8</v>
      </c>
      <c r="AR105" s="87">
        <f t="shared" ref="AR105:AR122" si="106">AH105+AR$72+MIN(($AN$70-AR$72)*0.1,350)</f>
        <v>4400</v>
      </c>
      <c r="AS105" s="87">
        <f t="shared" ref="AS105:AS122" si="107">AI105+AS$72+MIN(($AN$70-AS$72)*0.1,350)</f>
        <v>4430.3999999999996</v>
      </c>
      <c r="AT105" s="87">
        <f t="shared" ref="AT105:AT122" si="108">AJ105+AT$72+MIN(($AN$70-AT$72)*0.1,350)</f>
        <v>4460.8</v>
      </c>
      <c r="AU105" s="87">
        <f t="shared" ref="AU105:AU122" si="109">AK105+AU$72+MIN(($AN$70-AU$72)*0.1,350)</f>
        <v>4490</v>
      </c>
      <c r="AV105" s="87"/>
      <c r="AX105" s="87">
        <f t="shared" ref="AX105:AX122" si="110">AD105</f>
        <v>330</v>
      </c>
      <c r="AY105" s="87">
        <f t="shared" ref="AY105:AY122" si="111">AF105-$AE105</f>
        <v>-69.599999999999909</v>
      </c>
      <c r="AZ105" s="87">
        <f t="shared" ref="AZ105:AZ122" si="112">AG105-$AE105</f>
        <v>-139.19999999999982</v>
      </c>
      <c r="BA105" s="87">
        <f t="shared" ref="BA105:BA122" si="113">AH105-$AE105</f>
        <v>-210</v>
      </c>
      <c r="BB105" s="87">
        <f t="shared" ref="BB105:BB122" si="114">AI105-$AE105</f>
        <v>-279.59999999999991</v>
      </c>
      <c r="BC105" s="87">
        <f t="shared" ref="BC105:BC122" si="115">AJ105-$AE105</f>
        <v>-349.19999999999982</v>
      </c>
      <c r="BD105" s="87">
        <f t="shared" ref="BD105:BD122" si="116">AK105-$AE105</f>
        <v>-420</v>
      </c>
      <c r="BE105" s="87"/>
      <c r="BG105" s="87">
        <f t="shared" ref="BG105:BG122" si="117">AD105</f>
        <v>330</v>
      </c>
      <c r="BH105" s="87">
        <f t="shared" ref="BH105:BH122" si="118">AP105-$AO105</f>
        <v>30.399999999999636</v>
      </c>
      <c r="BI105" s="87">
        <f t="shared" ref="BI105:BI122" si="119">AQ105-$AO105</f>
        <v>60.800000000000182</v>
      </c>
      <c r="BJ105" s="87">
        <f t="shared" ref="BJ105:BJ122" si="120">AR105-$AO105</f>
        <v>90</v>
      </c>
      <c r="BK105" s="87">
        <f t="shared" ref="BK105:BK122" si="121">AS105-$AO105</f>
        <v>120.39999999999964</v>
      </c>
      <c r="BL105" s="87">
        <f t="shared" ref="BL105:BL122" si="122">AT105-$AO105</f>
        <v>150.80000000000018</v>
      </c>
      <c r="BM105" s="87">
        <f t="shared" ref="BM105:BM122" si="123">AU105-$AO105</f>
        <v>180</v>
      </c>
      <c r="BN105" s="87"/>
      <c r="BP105" s="75">
        <f t="shared" ref="BP105:BP122" si="124">AX105</f>
        <v>330</v>
      </c>
      <c r="BQ105" s="91">
        <f t="shared" ref="BQ105:BQ122" si="125">AY105</f>
        <v>-69.599999999999909</v>
      </c>
      <c r="BR105" s="91">
        <f t="shared" ref="BR105:BR122" si="126">AZ105</f>
        <v>-139.19999999999982</v>
      </c>
      <c r="BS105" s="91">
        <f t="shared" ref="BS105:BS122" si="127">BA105</f>
        <v>-210</v>
      </c>
      <c r="BT105" s="91">
        <f t="shared" ref="BT105:BT122" si="128">BB105</f>
        <v>-279.59999999999991</v>
      </c>
      <c r="BU105" s="91">
        <f t="shared" ref="BU105:BU122" si="129">BC105</f>
        <v>-349.19999999999982</v>
      </c>
      <c r="BV105" s="91">
        <f t="shared" ref="BV105:BV122" si="130">BD105</f>
        <v>-420</v>
      </c>
      <c r="BW105" s="91"/>
      <c r="BX105" s="91">
        <f t="shared" ref="BX105:BX122" si="131">BH105</f>
        <v>30.399999999999636</v>
      </c>
      <c r="BY105" s="91">
        <f t="shared" ref="BY105:BY122" si="132">BI105</f>
        <v>60.800000000000182</v>
      </c>
      <c r="BZ105" s="91">
        <f t="shared" ref="BZ105:BZ122" si="133">BJ105</f>
        <v>90</v>
      </c>
      <c r="CA105" s="91">
        <f t="shared" ref="CA105:CA122" si="134">BK105</f>
        <v>120.39999999999964</v>
      </c>
      <c r="CB105" s="91">
        <f t="shared" ref="CB105:CB122" si="135">BL105</f>
        <v>150.80000000000018</v>
      </c>
      <c r="CC105" s="91">
        <f t="shared" ref="CC105:CC122" si="136">BM105</f>
        <v>180</v>
      </c>
      <c r="CD105" s="91"/>
      <c r="CF105" s="75">
        <f t="shared" ref="CF105:CF122" si="137">BP105</f>
        <v>330</v>
      </c>
      <c r="CG105" s="92">
        <f t="shared" ref="CG105:CG122" si="138">(BQ105/$AE105)</f>
        <v>-1.7575757575757554E-2</v>
      </c>
      <c r="CH105" s="92">
        <f t="shared" ref="CH105:CH122" si="139">(BR105/$AE105)</f>
        <v>-3.5151515151515107E-2</v>
      </c>
      <c r="CI105" s="92">
        <f t="shared" ref="CI105:CI122" si="140">(BS105/$AE105)</f>
        <v>-5.3030303030303032E-2</v>
      </c>
      <c r="CJ105" s="92">
        <f t="shared" ref="CJ105:CJ122" si="141">(BT105/$AE105)</f>
        <v>-7.0606060606060589E-2</v>
      </c>
      <c r="CK105" s="92">
        <f t="shared" ref="CK105:CK122" si="142">(BU105/$AE105)</f>
        <v>-8.8181818181818139E-2</v>
      </c>
      <c r="CL105" s="92">
        <f t="shared" ref="CL105:CL122" si="143">(BV105/$AE105)</f>
        <v>-0.10606060606060606</v>
      </c>
      <c r="CM105" s="92"/>
      <c r="CN105" s="92">
        <f t="shared" ref="CN105:CN122" si="144">(BX105/$AO105)</f>
        <v>7.0533642691414473E-3</v>
      </c>
      <c r="CO105" s="92">
        <f t="shared" ref="CO105:CO122" si="145">(BY105/$AO105)</f>
        <v>1.4106728538283105E-2</v>
      </c>
      <c r="CP105" s="92">
        <f t="shared" ref="CP105:CP122" si="146">(BZ105/$AO105)</f>
        <v>2.0881670533642691E-2</v>
      </c>
      <c r="CQ105" s="92">
        <f t="shared" ref="CQ105:CQ122" si="147">(CA105/$AO105)</f>
        <v>2.7935034802784139E-2</v>
      </c>
      <c r="CR105" s="92">
        <f t="shared" ref="CR105:CR122" si="148">(CB105/$AO105)</f>
        <v>3.4988399071925795E-2</v>
      </c>
      <c r="CS105" s="92">
        <f t="shared" ref="CS105:CS122" si="149">(CC105/$AO105)</f>
        <v>4.1763341067285381E-2</v>
      </c>
      <c r="CT105" s="92"/>
    </row>
    <row r="106" spans="1:98" s="75" customFormat="1" x14ac:dyDescent="0.25">
      <c r="A106" s="93" t="s">
        <v>87</v>
      </c>
      <c r="AD106" s="75">
        <v>340</v>
      </c>
      <c r="AE106" s="87">
        <f t="shared" si="95"/>
        <v>4080</v>
      </c>
      <c r="AF106" s="90">
        <f t="shared" si="96"/>
        <v>4010.4</v>
      </c>
      <c r="AG106" s="90">
        <f t="shared" si="97"/>
        <v>3940.8</v>
      </c>
      <c r="AH106" s="90">
        <f t="shared" si="98"/>
        <v>3870</v>
      </c>
      <c r="AI106" s="90">
        <f t="shared" si="99"/>
        <v>3800.4</v>
      </c>
      <c r="AJ106" s="90">
        <f t="shared" si="100"/>
        <v>3730.8</v>
      </c>
      <c r="AK106" s="90">
        <f t="shared" si="101"/>
        <v>3660</v>
      </c>
      <c r="AL106" s="90"/>
      <c r="AN106" s="75">
        <f t="shared" si="102"/>
        <v>340</v>
      </c>
      <c r="AO106" s="87">
        <f t="shared" si="103"/>
        <v>4430</v>
      </c>
      <c r="AP106" s="87">
        <f t="shared" si="104"/>
        <v>4460.3999999999996</v>
      </c>
      <c r="AQ106" s="87">
        <f t="shared" si="105"/>
        <v>4490.8</v>
      </c>
      <c r="AR106" s="87">
        <f t="shared" si="106"/>
        <v>4520</v>
      </c>
      <c r="AS106" s="87">
        <f t="shared" si="107"/>
        <v>4550.3999999999996</v>
      </c>
      <c r="AT106" s="87">
        <f t="shared" si="108"/>
        <v>4580.8</v>
      </c>
      <c r="AU106" s="87">
        <f t="shared" si="109"/>
        <v>4610</v>
      </c>
      <c r="AV106" s="87"/>
      <c r="AX106" s="87">
        <f t="shared" si="110"/>
        <v>340</v>
      </c>
      <c r="AY106" s="87">
        <f t="shared" si="111"/>
        <v>-69.599999999999909</v>
      </c>
      <c r="AZ106" s="87">
        <f t="shared" si="112"/>
        <v>-139.19999999999982</v>
      </c>
      <c r="BA106" s="87">
        <f t="shared" si="113"/>
        <v>-210</v>
      </c>
      <c r="BB106" s="87">
        <f t="shared" si="114"/>
        <v>-279.59999999999991</v>
      </c>
      <c r="BC106" s="87">
        <f t="shared" si="115"/>
        <v>-349.19999999999982</v>
      </c>
      <c r="BD106" s="87">
        <f t="shared" si="116"/>
        <v>-420</v>
      </c>
      <c r="BE106" s="87"/>
      <c r="BG106" s="87">
        <f t="shared" si="117"/>
        <v>340</v>
      </c>
      <c r="BH106" s="87">
        <f t="shared" si="118"/>
        <v>30.399999999999636</v>
      </c>
      <c r="BI106" s="87">
        <f t="shared" si="119"/>
        <v>60.800000000000182</v>
      </c>
      <c r="BJ106" s="87">
        <f t="shared" si="120"/>
        <v>90</v>
      </c>
      <c r="BK106" s="87">
        <f t="shared" si="121"/>
        <v>120.39999999999964</v>
      </c>
      <c r="BL106" s="87">
        <f t="shared" si="122"/>
        <v>150.80000000000018</v>
      </c>
      <c r="BM106" s="87">
        <f t="shared" si="123"/>
        <v>180</v>
      </c>
      <c r="BN106" s="87"/>
      <c r="BP106" s="75">
        <f t="shared" si="124"/>
        <v>340</v>
      </c>
      <c r="BQ106" s="91">
        <f t="shared" si="125"/>
        <v>-69.599999999999909</v>
      </c>
      <c r="BR106" s="91">
        <f t="shared" si="126"/>
        <v>-139.19999999999982</v>
      </c>
      <c r="BS106" s="91">
        <f t="shared" si="127"/>
        <v>-210</v>
      </c>
      <c r="BT106" s="91">
        <f t="shared" si="128"/>
        <v>-279.59999999999991</v>
      </c>
      <c r="BU106" s="91">
        <f t="shared" si="129"/>
        <v>-349.19999999999982</v>
      </c>
      <c r="BV106" s="91">
        <f t="shared" si="130"/>
        <v>-420</v>
      </c>
      <c r="BW106" s="91"/>
      <c r="BX106" s="91">
        <f t="shared" si="131"/>
        <v>30.399999999999636</v>
      </c>
      <c r="BY106" s="91">
        <f t="shared" si="132"/>
        <v>60.800000000000182</v>
      </c>
      <c r="BZ106" s="91">
        <f t="shared" si="133"/>
        <v>90</v>
      </c>
      <c r="CA106" s="91">
        <f t="shared" si="134"/>
        <v>120.39999999999964</v>
      </c>
      <c r="CB106" s="91">
        <f t="shared" si="135"/>
        <v>150.80000000000018</v>
      </c>
      <c r="CC106" s="91">
        <f t="shared" si="136"/>
        <v>180</v>
      </c>
      <c r="CD106" s="91"/>
      <c r="CF106" s="75">
        <f t="shared" si="137"/>
        <v>340</v>
      </c>
      <c r="CG106" s="92">
        <f t="shared" si="138"/>
        <v>-1.7058823529411741E-2</v>
      </c>
      <c r="CH106" s="92">
        <f t="shared" si="139"/>
        <v>-3.4117647058823482E-2</v>
      </c>
      <c r="CI106" s="92">
        <f t="shared" si="140"/>
        <v>-5.1470588235294115E-2</v>
      </c>
      <c r="CJ106" s="92">
        <f t="shared" si="141"/>
        <v>-6.8529411764705866E-2</v>
      </c>
      <c r="CK106" s="92">
        <f t="shared" si="142"/>
        <v>-8.5588235294117604E-2</v>
      </c>
      <c r="CL106" s="92">
        <f t="shared" si="143"/>
        <v>-0.10294117647058823</v>
      </c>
      <c r="CM106" s="92"/>
      <c r="CN106" s="92">
        <f t="shared" si="144"/>
        <v>6.8623024830698955E-3</v>
      </c>
      <c r="CO106" s="92">
        <f t="shared" si="145"/>
        <v>1.3724604966139996E-2</v>
      </c>
      <c r="CP106" s="92">
        <f t="shared" si="146"/>
        <v>2.0316027088036117E-2</v>
      </c>
      <c r="CQ106" s="92">
        <f t="shared" si="147"/>
        <v>2.7178329571106014E-2</v>
      </c>
      <c r="CR106" s="92">
        <f t="shared" si="148"/>
        <v>3.4040632054176116E-2</v>
      </c>
      <c r="CS106" s="92">
        <f t="shared" si="149"/>
        <v>4.0632054176072234E-2</v>
      </c>
      <c r="CT106" s="92"/>
    </row>
    <row r="107" spans="1:98" s="75" customFormat="1" x14ac:dyDescent="0.25">
      <c r="A107" s="93" t="s">
        <v>88</v>
      </c>
      <c r="AD107" s="75">
        <v>350</v>
      </c>
      <c r="AE107" s="87">
        <f t="shared" si="95"/>
        <v>4200</v>
      </c>
      <c r="AF107" s="90">
        <f t="shared" si="96"/>
        <v>4130.3999999999996</v>
      </c>
      <c r="AG107" s="90">
        <f t="shared" si="97"/>
        <v>4060.8</v>
      </c>
      <c r="AH107" s="90">
        <f t="shared" si="98"/>
        <v>3990</v>
      </c>
      <c r="AI107" s="90">
        <f t="shared" si="99"/>
        <v>3920.4</v>
      </c>
      <c r="AJ107" s="90">
        <f t="shared" si="100"/>
        <v>3850.8</v>
      </c>
      <c r="AK107" s="90">
        <f t="shared" si="101"/>
        <v>3780</v>
      </c>
      <c r="AL107" s="90"/>
      <c r="AN107" s="75">
        <f t="shared" si="102"/>
        <v>350</v>
      </c>
      <c r="AO107" s="87">
        <f t="shared" si="103"/>
        <v>4550</v>
      </c>
      <c r="AP107" s="87">
        <f t="shared" si="104"/>
        <v>4580.3999999999996</v>
      </c>
      <c r="AQ107" s="87">
        <f t="shared" si="105"/>
        <v>4610.8</v>
      </c>
      <c r="AR107" s="87">
        <f t="shared" si="106"/>
        <v>4640</v>
      </c>
      <c r="AS107" s="87">
        <f t="shared" si="107"/>
        <v>4670.3999999999996</v>
      </c>
      <c r="AT107" s="87">
        <f t="shared" si="108"/>
        <v>4700.8</v>
      </c>
      <c r="AU107" s="87">
        <f t="shared" si="109"/>
        <v>4730</v>
      </c>
      <c r="AV107" s="87"/>
      <c r="AX107" s="87">
        <f t="shared" si="110"/>
        <v>350</v>
      </c>
      <c r="AY107" s="87">
        <f t="shared" si="111"/>
        <v>-69.600000000000364</v>
      </c>
      <c r="AZ107" s="87">
        <f t="shared" si="112"/>
        <v>-139.19999999999982</v>
      </c>
      <c r="BA107" s="87">
        <f t="shared" si="113"/>
        <v>-210</v>
      </c>
      <c r="BB107" s="87">
        <f t="shared" si="114"/>
        <v>-279.59999999999991</v>
      </c>
      <c r="BC107" s="87">
        <f t="shared" si="115"/>
        <v>-349.19999999999982</v>
      </c>
      <c r="BD107" s="87">
        <f t="shared" si="116"/>
        <v>-420</v>
      </c>
      <c r="BE107" s="87"/>
      <c r="BG107" s="87">
        <f t="shared" si="117"/>
        <v>350</v>
      </c>
      <c r="BH107" s="87">
        <f t="shared" si="118"/>
        <v>30.399999999999636</v>
      </c>
      <c r="BI107" s="87">
        <f t="shared" si="119"/>
        <v>60.800000000000182</v>
      </c>
      <c r="BJ107" s="87">
        <f t="shared" si="120"/>
        <v>90</v>
      </c>
      <c r="BK107" s="87">
        <f t="shared" si="121"/>
        <v>120.39999999999964</v>
      </c>
      <c r="BL107" s="87">
        <f t="shared" si="122"/>
        <v>150.80000000000018</v>
      </c>
      <c r="BM107" s="87">
        <f t="shared" si="123"/>
        <v>180</v>
      </c>
      <c r="BN107" s="87"/>
      <c r="BP107" s="75">
        <f t="shared" si="124"/>
        <v>350</v>
      </c>
      <c r="BQ107" s="91">
        <f t="shared" si="125"/>
        <v>-69.600000000000364</v>
      </c>
      <c r="BR107" s="91">
        <f t="shared" si="126"/>
        <v>-139.19999999999982</v>
      </c>
      <c r="BS107" s="91">
        <f t="shared" si="127"/>
        <v>-210</v>
      </c>
      <c r="BT107" s="91">
        <f t="shared" si="128"/>
        <v>-279.59999999999991</v>
      </c>
      <c r="BU107" s="91">
        <f t="shared" si="129"/>
        <v>-349.19999999999982</v>
      </c>
      <c r="BV107" s="91">
        <f t="shared" si="130"/>
        <v>-420</v>
      </c>
      <c r="BW107" s="91"/>
      <c r="BX107" s="91">
        <f t="shared" si="131"/>
        <v>30.399999999999636</v>
      </c>
      <c r="BY107" s="91">
        <f t="shared" si="132"/>
        <v>60.800000000000182</v>
      </c>
      <c r="BZ107" s="91">
        <f t="shared" si="133"/>
        <v>90</v>
      </c>
      <c r="CA107" s="91">
        <f t="shared" si="134"/>
        <v>120.39999999999964</v>
      </c>
      <c r="CB107" s="91">
        <f t="shared" si="135"/>
        <v>150.80000000000018</v>
      </c>
      <c r="CC107" s="91">
        <f t="shared" si="136"/>
        <v>180</v>
      </c>
      <c r="CD107" s="91"/>
      <c r="CF107" s="75">
        <f t="shared" si="137"/>
        <v>350</v>
      </c>
      <c r="CG107" s="92">
        <f t="shared" si="138"/>
        <v>-1.6571428571428657E-2</v>
      </c>
      <c r="CH107" s="92">
        <f t="shared" si="139"/>
        <v>-3.3142857142857099E-2</v>
      </c>
      <c r="CI107" s="92">
        <f t="shared" si="140"/>
        <v>-0.05</v>
      </c>
      <c r="CJ107" s="92">
        <f t="shared" si="141"/>
        <v>-6.6571428571428545E-2</v>
      </c>
      <c r="CK107" s="92">
        <f t="shared" si="142"/>
        <v>-8.3142857142857102E-2</v>
      </c>
      <c r="CL107" s="92">
        <f t="shared" si="143"/>
        <v>-0.1</v>
      </c>
      <c r="CM107" s="92"/>
      <c r="CN107" s="92">
        <f t="shared" si="144"/>
        <v>6.6813186813186017E-3</v>
      </c>
      <c r="CO107" s="92">
        <f t="shared" si="145"/>
        <v>1.3362637362637403E-2</v>
      </c>
      <c r="CP107" s="92">
        <f t="shared" si="146"/>
        <v>1.9780219780219779E-2</v>
      </c>
      <c r="CQ107" s="92">
        <f t="shared" si="147"/>
        <v>2.646153846153838E-2</v>
      </c>
      <c r="CR107" s="92">
        <f t="shared" si="148"/>
        <v>3.3142857142857182E-2</v>
      </c>
      <c r="CS107" s="92">
        <f t="shared" si="149"/>
        <v>3.9560439560439559E-2</v>
      </c>
      <c r="CT107" s="92"/>
    </row>
    <row r="108" spans="1:98" s="75" customFormat="1" x14ac:dyDescent="0.25">
      <c r="A108" s="145" t="s">
        <v>89</v>
      </c>
      <c r="AD108" s="75">
        <v>360</v>
      </c>
      <c r="AE108" s="87">
        <f t="shared" si="95"/>
        <v>4320</v>
      </c>
      <c r="AF108" s="90">
        <f t="shared" si="96"/>
        <v>4250.3999999999996</v>
      </c>
      <c r="AG108" s="90">
        <f t="shared" si="97"/>
        <v>4180.8</v>
      </c>
      <c r="AH108" s="90">
        <f t="shared" si="98"/>
        <v>4110</v>
      </c>
      <c r="AI108" s="90">
        <f t="shared" si="99"/>
        <v>4040.4</v>
      </c>
      <c r="AJ108" s="90">
        <f t="shared" si="100"/>
        <v>3970.8</v>
      </c>
      <c r="AK108" s="90">
        <f t="shared" si="101"/>
        <v>3900</v>
      </c>
      <c r="AL108" s="90"/>
      <c r="AN108" s="75">
        <f t="shared" si="102"/>
        <v>360</v>
      </c>
      <c r="AO108" s="87">
        <f t="shared" si="103"/>
        <v>4670</v>
      </c>
      <c r="AP108" s="87">
        <f t="shared" si="104"/>
        <v>4700.3999999999996</v>
      </c>
      <c r="AQ108" s="87">
        <f t="shared" si="105"/>
        <v>4730.8</v>
      </c>
      <c r="AR108" s="87">
        <f t="shared" si="106"/>
        <v>4760</v>
      </c>
      <c r="AS108" s="87">
        <f t="shared" si="107"/>
        <v>4790.3999999999996</v>
      </c>
      <c r="AT108" s="87">
        <f t="shared" si="108"/>
        <v>4820.8</v>
      </c>
      <c r="AU108" s="87">
        <f t="shared" si="109"/>
        <v>4850</v>
      </c>
      <c r="AV108" s="87"/>
      <c r="AX108" s="87">
        <f t="shared" si="110"/>
        <v>360</v>
      </c>
      <c r="AY108" s="87">
        <f t="shared" si="111"/>
        <v>-69.600000000000364</v>
      </c>
      <c r="AZ108" s="87">
        <f t="shared" si="112"/>
        <v>-139.19999999999982</v>
      </c>
      <c r="BA108" s="87">
        <f t="shared" si="113"/>
        <v>-210</v>
      </c>
      <c r="BB108" s="87">
        <f t="shared" si="114"/>
        <v>-279.59999999999991</v>
      </c>
      <c r="BC108" s="87">
        <f t="shared" si="115"/>
        <v>-349.19999999999982</v>
      </c>
      <c r="BD108" s="87">
        <f t="shared" si="116"/>
        <v>-420</v>
      </c>
      <c r="BE108" s="87"/>
      <c r="BG108" s="87">
        <f t="shared" si="117"/>
        <v>360</v>
      </c>
      <c r="BH108" s="87">
        <f t="shared" si="118"/>
        <v>30.399999999999636</v>
      </c>
      <c r="BI108" s="87">
        <f t="shared" si="119"/>
        <v>60.800000000000182</v>
      </c>
      <c r="BJ108" s="87">
        <f t="shared" si="120"/>
        <v>90</v>
      </c>
      <c r="BK108" s="87">
        <f t="shared" si="121"/>
        <v>120.39999999999964</v>
      </c>
      <c r="BL108" s="87">
        <f t="shared" si="122"/>
        <v>150.80000000000018</v>
      </c>
      <c r="BM108" s="87">
        <f t="shared" si="123"/>
        <v>180</v>
      </c>
      <c r="BN108" s="87"/>
      <c r="BP108" s="75">
        <f t="shared" si="124"/>
        <v>360</v>
      </c>
      <c r="BQ108" s="91">
        <f t="shared" si="125"/>
        <v>-69.600000000000364</v>
      </c>
      <c r="BR108" s="91">
        <f t="shared" si="126"/>
        <v>-139.19999999999982</v>
      </c>
      <c r="BS108" s="91">
        <f t="shared" si="127"/>
        <v>-210</v>
      </c>
      <c r="BT108" s="91">
        <f t="shared" si="128"/>
        <v>-279.59999999999991</v>
      </c>
      <c r="BU108" s="91">
        <f t="shared" si="129"/>
        <v>-349.19999999999982</v>
      </c>
      <c r="BV108" s="91">
        <f t="shared" si="130"/>
        <v>-420</v>
      </c>
      <c r="BW108" s="91"/>
      <c r="BX108" s="91">
        <f t="shared" si="131"/>
        <v>30.399999999999636</v>
      </c>
      <c r="BY108" s="91">
        <f t="shared" si="132"/>
        <v>60.800000000000182</v>
      </c>
      <c r="BZ108" s="91">
        <f t="shared" si="133"/>
        <v>90</v>
      </c>
      <c r="CA108" s="91">
        <f t="shared" si="134"/>
        <v>120.39999999999964</v>
      </c>
      <c r="CB108" s="91">
        <f t="shared" si="135"/>
        <v>150.80000000000018</v>
      </c>
      <c r="CC108" s="91">
        <f t="shared" si="136"/>
        <v>180</v>
      </c>
      <c r="CD108" s="91"/>
      <c r="CF108" s="75">
        <f t="shared" si="137"/>
        <v>360</v>
      </c>
      <c r="CG108" s="92">
        <f t="shared" si="138"/>
        <v>-1.6111111111111194E-2</v>
      </c>
      <c r="CH108" s="92">
        <f t="shared" si="139"/>
        <v>-3.222222222222218E-2</v>
      </c>
      <c r="CI108" s="92">
        <f t="shared" si="140"/>
        <v>-4.8611111111111112E-2</v>
      </c>
      <c r="CJ108" s="92">
        <f t="shared" si="141"/>
        <v>-6.4722222222222195E-2</v>
      </c>
      <c r="CK108" s="92">
        <f t="shared" si="142"/>
        <v>-8.0833333333333285E-2</v>
      </c>
      <c r="CL108" s="92">
        <f t="shared" si="143"/>
        <v>-9.7222222222222224E-2</v>
      </c>
      <c r="CM108" s="92"/>
      <c r="CN108" s="92">
        <f t="shared" si="144"/>
        <v>6.5096359743039905E-3</v>
      </c>
      <c r="CO108" s="92">
        <f t="shared" si="145"/>
        <v>1.3019271948608175E-2</v>
      </c>
      <c r="CP108" s="92">
        <f t="shared" si="146"/>
        <v>1.9271948608137045E-2</v>
      </c>
      <c r="CQ108" s="92">
        <f t="shared" si="147"/>
        <v>2.5781584582441036E-2</v>
      </c>
      <c r="CR108" s="92">
        <f t="shared" si="148"/>
        <v>3.2291220556745222E-2</v>
      </c>
      <c r="CS108" s="92">
        <f t="shared" si="149"/>
        <v>3.8543897216274089E-2</v>
      </c>
      <c r="CT108" s="92"/>
    </row>
    <row r="109" spans="1:98" s="75" customFormat="1" x14ac:dyDescent="0.25">
      <c r="A109" s="145" t="s">
        <v>90</v>
      </c>
      <c r="AD109" s="75">
        <v>370</v>
      </c>
      <c r="AE109" s="87">
        <f t="shared" si="95"/>
        <v>4440</v>
      </c>
      <c r="AF109" s="90">
        <f t="shared" si="96"/>
        <v>4370.3999999999996</v>
      </c>
      <c r="AG109" s="90">
        <f t="shared" si="97"/>
        <v>4300.8</v>
      </c>
      <c r="AH109" s="90">
        <f t="shared" si="98"/>
        <v>4230</v>
      </c>
      <c r="AI109" s="90">
        <f t="shared" si="99"/>
        <v>4160.3999999999996</v>
      </c>
      <c r="AJ109" s="90">
        <f t="shared" si="100"/>
        <v>4090.8</v>
      </c>
      <c r="AK109" s="90">
        <f t="shared" si="101"/>
        <v>4020</v>
      </c>
      <c r="AL109" s="90"/>
      <c r="AN109" s="75">
        <f t="shared" si="102"/>
        <v>370</v>
      </c>
      <c r="AO109" s="87">
        <f t="shared" si="103"/>
        <v>4790</v>
      </c>
      <c r="AP109" s="87">
        <f t="shared" si="104"/>
        <v>4820.3999999999996</v>
      </c>
      <c r="AQ109" s="87">
        <f t="shared" si="105"/>
        <v>4850.8</v>
      </c>
      <c r="AR109" s="87">
        <f t="shared" si="106"/>
        <v>4880</v>
      </c>
      <c r="AS109" s="87">
        <f t="shared" si="107"/>
        <v>4910.3999999999996</v>
      </c>
      <c r="AT109" s="87">
        <f t="shared" si="108"/>
        <v>4940.8</v>
      </c>
      <c r="AU109" s="87">
        <f t="shared" si="109"/>
        <v>4970</v>
      </c>
      <c r="AV109" s="87"/>
      <c r="AX109" s="87">
        <f t="shared" si="110"/>
        <v>370</v>
      </c>
      <c r="AY109" s="87">
        <f t="shared" si="111"/>
        <v>-69.600000000000364</v>
      </c>
      <c r="AZ109" s="87">
        <f t="shared" si="112"/>
        <v>-139.19999999999982</v>
      </c>
      <c r="BA109" s="87">
        <f t="shared" si="113"/>
        <v>-210</v>
      </c>
      <c r="BB109" s="87">
        <f t="shared" si="114"/>
        <v>-279.60000000000036</v>
      </c>
      <c r="BC109" s="87">
        <f t="shared" si="115"/>
        <v>-349.19999999999982</v>
      </c>
      <c r="BD109" s="87">
        <f t="shared" si="116"/>
        <v>-420</v>
      </c>
      <c r="BE109" s="87"/>
      <c r="BG109" s="87">
        <f t="shared" si="117"/>
        <v>370</v>
      </c>
      <c r="BH109" s="87">
        <f t="shared" si="118"/>
        <v>30.399999999999636</v>
      </c>
      <c r="BI109" s="87">
        <f t="shared" si="119"/>
        <v>60.800000000000182</v>
      </c>
      <c r="BJ109" s="87">
        <f t="shared" si="120"/>
        <v>90</v>
      </c>
      <c r="BK109" s="87">
        <f t="shared" si="121"/>
        <v>120.39999999999964</v>
      </c>
      <c r="BL109" s="87">
        <f t="shared" si="122"/>
        <v>150.80000000000018</v>
      </c>
      <c r="BM109" s="87">
        <f t="shared" si="123"/>
        <v>180</v>
      </c>
      <c r="BN109" s="87"/>
      <c r="BP109" s="75">
        <f t="shared" si="124"/>
        <v>370</v>
      </c>
      <c r="BQ109" s="91">
        <f t="shared" si="125"/>
        <v>-69.600000000000364</v>
      </c>
      <c r="BR109" s="91">
        <f t="shared" si="126"/>
        <v>-139.19999999999982</v>
      </c>
      <c r="BS109" s="91">
        <f t="shared" si="127"/>
        <v>-210</v>
      </c>
      <c r="BT109" s="91">
        <f t="shared" si="128"/>
        <v>-279.60000000000036</v>
      </c>
      <c r="BU109" s="91">
        <f t="shared" si="129"/>
        <v>-349.19999999999982</v>
      </c>
      <c r="BV109" s="91">
        <f t="shared" si="130"/>
        <v>-420</v>
      </c>
      <c r="BW109" s="91"/>
      <c r="BX109" s="91">
        <f t="shared" si="131"/>
        <v>30.399999999999636</v>
      </c>
      <c r="BY109" s="91">
        <f t="shared" si="132"/>
        <v>60.800000000000182</v>
      </c>
      <c r="BZ109" s="91">
        <f t="shared" si="133"/>
        <v>90</v>
      </c>
      <c r="CA109" s="91">
        <f t="shared" si="134"/>
        <v>120.39999999999964</v>
      </c>
      <c r="CB109" s="91">
        <f t="shared" si="135"/>
        <v>150.80000000000018</v>
      </c>
      <c r="CC109" s="91">
        <f t="shared" si="136"/>
        <v>180</v>
      </c>
      <c r="CD109" s="91"/>
      <c r="CF109" s="75">
        <f t="shared" si="137"/>
        <v>370</v>
      </c>
      <c r="CG109" s="92">
        <f t="shared" si="138"/>
        <v>-1.5675675675675758E-2</v>
      </c>
      <c r="CH109" s="92">
        <f t="shared" si="139"/>
        <v>-3.1351351351351309E-2</v>
      </c>
      <c r="CI109" s="92">
        <f t="shared" si="140"/>
        <v>-4.72972972972973E-2</v>
      </c>
      <c r="CJ109" s="92">
        <f t="shared" si="141"/>
        <v>-6.2972972972973051E-2</v>
      </c>
      <c r="CK109" s="92">
        <f t="shared" si="142"/>
        <v>-7.8648648648648609E-2</v>
      </c>
      <c r="CL109" s="92">
        <f t="shared" si="143"/>
        <v>-9.45945945945946E-2</v>
      </c>
      <c r="CM109" s="92"/>
      <c r="CN109" s="92">
        <f t="shared" si="144"/>
        <v>6.3465553235907387E-3</v>
      </c>
      <c r="CO109" s="92">
        <f t="shared" si="145"/>
        <v>1.2693110647181666E-2</v>
      </c>
      <c r="CP109" s="92">
        <f t="shared" si="146"/>
        <v>1.8789144050104383E-2</v>
      </c>
      <c r="CQ109" s="92">
        <f t="shared" si="147"/>
        <v>2.5135699373695121E-2</v>
      </c>
      <c r="CR109" s="92">
        <f t="shared" si="148"/>
        <v>3.148225469728605E-2</v>
      </c>
      <c r="CS109" s="92">
        <f t="shared" si="149"/>
        <v>3.7578288100208766E-2</v>
      </c>
      <c r="CT109" s="92"/>
    </row>
    <row r="110" spans="1:98" s="75" customFormat="1" x14ac:dyDescent="0.25">
      <c r="AD110" s="75">
        <v>380</v>
      </c>
      <c r="AE110" s="87">
        <f t="shared" si="95"/>
        <v>4560</v>
      </c>
      <c r="AF110" s="90">
        <f t="shared" si="96"/>
        <v>4490.3999999999996</v>
      </c>
      <c r="AG110" s="90">
        <f t="shared" si="97"/>
        <v>4420.8</v>
      </c>
      <c r="AH110" s="90">
        <f t="shared" si="98"/>
        <v>4350</v>
      </c>
      <c r="AI110" s="90">
        <f t="shared" si="99"/>
        <v>4280.3999999999996</v>
      </c>
      <c r="AJ110" s="90">
        <f t="shared" si="100"/>
        <v>4210.8</v>
      </c>
      <c r="AK110" s="90">
        <f t="shared" si="101"/>
        <v>4140</v>
      </c>
      <c r="AL110" s="90"/>
      <c r="AN110" s="75">
        <f t="shared" si="102"/>
        <v>380</v>
      </c>
      <c r="AO110" s="87">
        <f t="shared" si="103"/>
        <v>4910</v>
      </c>
      <c r="AP110" s="87">
        <f t="shared" si="104"/>
        <v>4940.3999999999996</v>
      </c>
      <c r="AQ110" s="87">
        <f t="shared" si="105"/>
        <v>4970.8</v>
      </c>
      <c r="AR110" s="87">
        <f t="shared" si="106"/>
        <v>5000</v>
      </c>
      <c r="AS110" s="87">
        <f t="shared" si="107"/>
        <v>5030.3999999999996</v>
      </c>
      <c r="AT110" s="87">
        <f t="shared" si="108"/>
        <v>5060.8</v>
      </c>
      <c r="AU110" s="87">
        <f t="shared" si="109"/>
        <v>5090</v>
      </c>
      <c r="AV110" s="87"/>
      <c r="AX110" s="87">
        <f t="shared" si="110"/>
        <v>380</v>
      </c>
      <c r="AY110" s="87">
        <f t="shared" si="111"/>
        <v>-69.600000000000364</v>
      </c>
      <c r="AZ110" s="87">
        <f t="shared" si="112"/>
        <v>-139.19999999999982</v>
      </c>
      <c r="BA110" s="87">
        <f t="shared" si="113"/>
        <v>-210</v>
      </c>
      <c r="BB110" s="87">
        <f t="shared" si="114"/>
        <v>-279.60000000000036</v>
      </c>
      <c r="BC110" s="87">
        <f t="shared" si="115"/>
        <v>-349.19999999999982</v>
      </c>
      <c r="BD110" s="87">
        <f t="shared" si="116"/>
        <v>-420</v>
      </c>
      <c r="BE110" s="87"/>
      <c r="BG110" s="87">
        <f t="shared" si="117"/>
        <v>380</v>
      </c>
      <c r="BH110" s="87">
        <f t="shared" si="118"/>
        <v>30.399999999999636</v>
      </c>
      <c r="BI110" s="87">
        <f t="shared" si="119"/>
        <v>60.800000000000182</v>
      </c>
      <c r="BJ110" s="87">
        <f t="shared" si="120"/>
        <v>90</v>
      </c>
      <c r="BK110" s="87">
        <f t="shared" si="121"/>
        <v>120.39999999999964</v>
      </c>
      <c r="BL110" s="87">
        <f t="shared" si="122"/>
        <v>150.80000000000018</v>
      </c>
      <c r="BM110" s="87">
        <f t="shared" si="123"/>
        <v>180</v>
      </c>
      <c r="BN110" s="87"/>
      <c r="BP110" s="75">
        <f t="shared" si="124"/>
        <v>380</v>
      </c>
      <c r="BQ110" s="91">
        <f t="shared" si="125"/>
        <v>-69.600000000000364</v>
      </c>
      <c r="BR110" s="91">
        <f t="shared" si="126"/>
        <v>-139.19999999999982</v>
      </c>
      <c r="BS110" s="91">
        <f t="shared" si="127"/>
        <v>-210</v>
      </c>
      <c r="BT110" s="91">
        <f t="shared" si="128"/>
        <v>-279.60000000000036</v>
      </c>
      <c r="BU110" s="91">
        <f t="shared" si="129"/>
        <v>-349.19999999999982</v>
      </c>
      <c r="BV110" s="91">
        <f t="shared" si="130"/>
        <v>-420</v>
      </c>
      <c r="BW110" s="91"/>
      <c r="BX110" s="91">
        <f t="shared" si="131"/>
        <v>30.399999999999636</v>
      </c>
      <c r="BY110" s="91">
        <f t="shared" si="132"/>
        <v>60.800000000000182</v>
      </c>
      <c r="BZ110" s="91">
        <f t="shared" si="133"/>
        <v>90</v>
      </c>
      <c r="CA110" s="91">
        <f t="shared" si="134"/>
        <v>120.39999999999964</v>
      </c>
      <c r="CB110" s="91">
        <f t="shared" si="135"/>
        <v>150.80000000000018</v>
      </c>
      <c r="CC110" s="91">
        <f t="shared" si="136"/>
        <v>180</v>
      </c>
      <c r="CD110" s="91"/>
      <c r="CF110" s="75">
        <f t="shared" si="137"/>
        <v>380</v>
      </c>
      <c r="CG110" s="92">
        <f t="shared" si="138"/>
        <v>-1.5263157894736921E-2</v>
      </c>
      <c r="CH110" s="92">
        <f t="shared" si="139"/>
        <v>-3.0526315789473644E-2</v>
      </c>
      <c r="CI110" s="92">
        <f t="shared" si="140"/>
        <v>-4.6052631578947366E-2</v>
      </c>
      <c r="CJ110" s="92">
        <f t="shared" si="141"/>
        <v>-6.1315789473684289E-2</v>
      </c>
      <c r="CK110" s="92">
        <f t="shared" si="142"/>
        <v>-7.657894736842101E-2</v>
      </c>
      <c r="CL110" s="92">
        <f t="shared" si="143"/>
        <v>-9.2105263157894732E-2</v>
      </c>
      <c r="CM110" s="92"/>
      <c r="CN110" s="92">
        <f t="shared" si="144"/>
        <v>6.1914460285131638E-3</v>
      </c>
      <c r="CO110" s="92">
        <f t="shared" si="145"/>
        <v>1.2382892057026513E-2</v>
      </c>
      <c r="CP110" s="92">
        <f t="shared" si="146"/>
        <v>1.8329938900203666E-2</v>
      </c>
      <c r="CQ110" s="92">
        <f t="shared" si="147"/>
        <v>2.4521384928716829E-2</v>
      </c>
      <c r="CR110" s="92">
        <f t="shared" si="148"/>
        <v>3.0712830957230181E-2</v>
      </c>
      <c r="CS110" s="92">
        <f t="shared" si="149"/>
        <v>3.6659877800407331E-2</v>
      </c>
      <c r="CT110" s="92"/>
    </row>
    <row r="111" spans="1:98" s="75" customFormat="1" x14ac:dyDescent="0.25">
      <c r="A111" s="81" t="s">
        <v>91</v>
      </c>
      <c r="AD111" s="75">
        <v>390</v>
      </c>
      <c r="AE111" s="87">
        <f t="shared" si="95"/>
        <v>4680</v>
      </c>
      <c r="AF111" s="90">
        <f t="shared" si="96"/>
        <v>4610.3999999999996</v>
      </c>
      <c r="AG111" s="90">
        <f t="shared" si="97"/>
        <v>4540.8</v>
      </c>
      <c r="AH111" s="90">
        <f t="shared" si="98"/>
        <v>4470</v>
      </c>
      <c r="AI111" s="90">
        <f t="shared" si="99"/>
        <v>4400.3999999999996</v>
      </c>
      <c r="AJ111" s="90">
        <f t="shared" si="100"/>
        <v>4330.8</v>
      </c>
      <c r="AK111" s="90">
        <f t="shared" si="101"/>
        <v>4260</v>
      </c>
      <c r="AL111" s="90"/>
      <c r="AN111" s="75">
        <f t="shared" si="102"/>
        <v>390</v>
      </c>
      <c r="AO111" s="87">
        <f t="shared" si="103"/>
        <v>5030</v>
      </c>
      <c r="AP111" s="87">
        <f t="shared" si="104"/>
        <v>5060.3999999999996</v>
      </c>
      <c r="AQ111" s="87">
        <f t="shared" si="105"/>
        <v>5090.8</v>
      </c>
      <c r="AR111" s="87">
        <f t="shared" si="106"/>
        <v>5120</v>
      </c>
      <c r="AS111" s="87">
        <f t="shared" si="107"/>
        <v>5150.3999999999996</v>
      </c>
      <c r="AT111" s="87">
        <f t="shared" si="108"/>
        <v>5180.8</v>
      </c>
      <c r="AU111" s="87">
        <f t="shared" si="109"/>
        <v>5210</v>
      </c>
      <c r="AV111" s="87"/>
      <c r="AX111" s="87">
        <f t="shared" si="110"/>
        <v>390</v>
      </c>
      <c r="AY111" s="87">
        <f t="shared" si="111"/>
        <v>-69.600000000000364</v>
      </c>
      <c r="AZ111" s="87">
        <f t="shared" si="112"/>
        <v>-139.19999999999982</v>
      </c>
      <c r="BA111" s="87">
        <f t="shared" si="113"/>
        <v>-210</v>
      </c>
      <c r="BB111" s="87">
        <f t="shared" si="114"/>
        <v>-279.60000000000036</v>
      </c>
      <c r="BC111" s="87">
        <f t="shared" si="115"/>
        <v>-349.19999999999982</v>
      </c>
      <c r="BD111" s="87">
        <f t="shared" si="116"/>
        <v>-420</v>
      </c>
      <c r="BE111" s="87"/>
      <c r="BG111" s="87">
        <f t="shared" si="117"/>
        <v>390</v>
      </c>
      <c r="BH111" s="87">
        <f t="shared" si="118"/>
        <v>30.399999999999636</v>
      </c>
      <c r="BI111" s="87">
        <f t="shared" si="119"/>
        <v>60.800000000000182</v>
      </c>
      <c r="BJ111" s="87">
        <f t="shared" si="120"/>
        <v>90</v>
      </c>
      <c r="BK111" s="87">
        <f t="shared" si="121"/>
        <v>120.39999999999964</v>
      </c>
      <c r="BL111" s="87">
        <f t="shared" si="122"/>
        <v>150.80000000000018</v>
      </c>
      <c r="BM111" s="87">
        <f t="shared" si="123"/>
        <v>180</v>
      </c>
      <c r="BN111" s="87"/>
      <c r="BP111" s="75">
        <f t="shared" si="124"/>
        <v>390</v>
      </c>
      <c r="BQ111" s="91">
        <f t="shared" si="125"/>
        <v>-69.600000000000364</v>
      </c>
      <c r="BR111" s="91">
        <f t="shared" si="126"/>
        <v>-139.19999999999982</v>
      </c>
      <c r="BS111" s="91">
        <f t="shared" si="127"/>
        <v>-210</v>
      </c>
      <c r="BT111" s="91">
        <f t="shared" si="128"/>
        <v>-279.60000000000036</v>
      </c>
      <c r="BU111" s="91">
        <f t="shared" si="129"/>
        <v>-349.19999999999982</v>
      </c>
      <c r="BV111" s="91">
        <f t="shared" si="130"/>
        <v>-420</v>
      </c>
      <c r="BW111" s="91"/>
      <c r="BX111" s="91">
        <f t="shared" si="131"/>
        <v>30.399999999999636</v>
      </c>
      <c r="BY111" s="91">
        <f t="shared" si="132"/>
        <v>60.800000000000182</v>
      </c>
      <c r="BZ111" s="91">
        <f t="shared" si="133"/>
        <v>90</v>
      </c>
      <c r="CA111" s="91">
        <f t="shared" si="134"/>
        <v>120.39999999999964</v>
      </c>
      <c r="CB111" s="91">
        <f t="shared" si="135"/>
        <v>150.80000000000018</v>
      </c>
      <c r="CC111" s="91">
        <f t="shared" si="136"/>
        <v>180</v>
      </c>
      <c r="CD111" s="91"/>
      <c r="CF111" s="75">
        <f t="shared" si="137"/>
        <v>390</v>
      </c>
      <c r="CG111" s="92">
        <f t="shared" si="138"/>
        <v>-1.4871794871794949E-2</v>
      </c>
      <c r="CH111" s="92">
        <f t="shared" si="139"/>
        <v>-2.9743589743589705E-2</v>
      </c>
      <c r="CI111" s="92">
        <f t="shared" si="140"/>
        <v>-4.4871794871794872E-2</v>
      </c>
      <c r="CJ111" s="92">
        <f t="shared" si="141"/>
        <v>-5.9743589743589821E-2</v>
      </c>
      <c r="CK111" s="92">
        <f t="shared" si="142"/>
        <v>-7.4615384615384583E-2</v>
      </c>
      <c r="CL111" s="92">
        <f t="shared" si="143"/>
        <v>-8.9743589743589744E-2</v>
      </c>
      <c r="CM111" s="92"/>
      <c r="CN111" s="92">
        <f t="shared" si="144"/>
        <v>6.0437375745526116E-3</v>
      </c>
      <c r="CO111" s="92">
        <f t="shared" si="145"/>
        <v>1.2087475149105404E-2</v>
      </c>
      <c r="CP111" s="92">
        <f t="shared" si="146"/>
        <v>1.7892644135188866E-2</v>
      </c>
      <c r="CQ111" s="92">
        <f t="shared" si="147"/>
        <v>2.3936381709741477E-2</v>
      </c>
      <c r="CR111" s="92">
        <f t="shared" si="148"/>
        <v>2.9980119284294272E-2</v>
      </c>
      <c r="CS111" s="92">
        <f t="shared" si="149"/>
        <v>3.5785288270377733E-2</v>
      </c>
      <c r="CT111" s="92"/>
    </row>
    <row r="112" spans="1:98" s="75" customFormat="1" x14ac:dyDescent="0.25">
      <c r="A112" s="81" t="s">
        <v>92</v>
      </c>
      <c r="AD112" s="75">
        <v>400</v>
      </c>
      <c r="AE112" s="87">
        <f t="shared" si="95"/>
        <v>4800</v>
      </c>
      <c r="AF112" s="90">
        <f t="shared" si="96"/>
        <v>4730.3999999999996</v>
      </c>
      <c r="AG112" s="90">
        <f t="shared" si="97"/>
        <v>4660.8</v>
      </c>
      <c r="AH112" s="90">
        <f t="shared" si="98"/>
        <v>4590</v>
      </c>
      <c r="AI112" s="90">
        <f t="shared" si="99"/>
        <v>4520.3999999999996</v>
      </c>
      <c r="AJ112" s="90">
        <f t="shared" si="100"/>
        <v>4450.8</v>
      </c>
      <c r="AK112" s="90">
        <f t="shared" si="101"/>
        <v>4380</v>
      </c>
      <c r="AL112" s="90"/>
      <c r="AN112" s="75">
        <f t="shared" si="102"/>
        <v>400</v>
      </c>
      <c r="AO112" s="87">
        <f t="shared" si="103"/>
        <v>5150</v>
      </c>
      <c r="AP112" s="87">
        <f t="shared" si="104"/>
        <v>5180.3999999999996</v>
      </c>
      <c r="AQ112" s="87">
        <f t="shared" si="105"/>
        <v>5210.8</v>
      </c>
      <c r="AR112" s="87">
        <f t="shared" si="106"/>
        <v>5240</v>
      </c>
      <c r="AS112" s="87">
        <f t="shared" si="107"/>
        <v>5270.4</v>
      </c>
      <c r="AT112" s="87">
        <f t="shared" si="108"/>
        <v>5300.8</v>
      </c>
      <c r="AU112" s="87">
        <f t="shared" si="109"/>
        <v>5330</v>
      </c>
      <c r="AV112" s="87"/>
      <c r="AX112" s="87">
        <f t="shared" si="110"/>
        <v>400</v>
      </c>
      <c r="AY112" s="87">
        <f t="shared" si="111"/>
        <v>-69.600000000000364</v>
      </c>
      <c r="AZ112" s="87">
        <f t="shared" si="112"/>
        <v>-139.19999999999982</v>
      </c>
      <c r="BA112" s="87">
        <f t="shared" si="113"/>
        <v>-210</v>
      </c>
      <c r="BB112" s="87">
        <f t="shared" si="114"/>
        <v>-279.60000000000036</v>
      </c>
      <c r="BC112" s="87">
        <f t="shared" si="115"/>
        <v>-349.19999999999982</v>
      </c>
      <c r="BD112" s="87">
        <f t="shared" si="116"/>
        <v>-420</v>
      </c>
      <c r="BE112" s="87"/>
      <c r="BG112" s="87">
        <f t="shared" si="117"/>
        <v>400</v>
      </c>
      <c r="BH112" s="87">
        <f t="shared" si="118"/>
        <v>30.399999999999636</v>
      </c>
      <c r="BI112" s="87">
        <f t="shared" si="119"/>
        <v>60.800000000000182</v>
      </c>
      <c r="BJ112" s="87">
        <f t="shared" si="120"/>
        <v>90</v>
      </c>
      <c r="BK112" s="87">
        <f t="shared" si="121"/>
        <v>120.39999999999964</v>
      </c>
      <c r="BL112" s="87">
        <f t="shared" si="122"/>
        <v>150.80000000000018</v>
      </c>
      <c r="BM112" s="87">
        <f t="shared" si="123"/>
        <v>180</v>
      </c>
      <c r="BN112" s="87"/>
      <c r="BP112" s="75">
        <f t="shared" si="124"/>
        <v>400</v>
      </c>
      <c r="BQ112" s="91">
        <f t="shared" si="125"/>
        <v>-69.600000000000364</v>
      </c>
      <c r="BR112" s="91">
        <f t="shared" si="126"/>
        <v>-139.19999999999982</v>
      </c>
      <c r="BS112" s="91">
        <f t="shared" si="127"/>
        <v>-210</v>
      </c>
      <c r="BT112" s="91">
        <f t="shared" si="128"/>
        <v>-279.60000000000036</v>
      </c>
      <c r="BU112" s="91">
        <f t="shared" si="129"/>
        <v>-349.19999999999982</v>
      </c>
      <c r="BV112" s="91">
        <f t="shared" si="130"/>
        <v>-420</v>
      </c>
      <c r="BW112" s="91"/>
      <c r="BX112" s="91">
        <f t="shared" si="131"/>
        <v>30.399999999999636</v>
      </c>
      <c r="BY112" s="91">
        <f t="shared" si="132"/>
        <v>60.800000000000182</v>
      </c>
      <c r="BZ112" s="91">
        <f t="shared" si="133"/>
        <v>90</v>
      </c>
      <c r="CA112" s="91">
        <f t="shared" si="134"/>
        <v>120.39999999999964</v>
      </c>
      <c r="CB112" s="91">
        <f t="shared" si="135"/>
        <v>150.80000000000018</v>
      </c>
      <c r="CC112" s="91">
        <f t="shared" si="136"/>
        <v>180</v>
      </c>
      <c r="CD112" s="91"/>
      <c r="CF112" s="75">
        <f t="shared" si="137"/>
        <v>400</v>
      </c>
      <c r="CG112" s="92">
        <f t="shared" si="138"/>
        <v>-1.4500000000000075E-2</v>
      </c>
      <c r="CH112" s="92">
        <f t="shared" si="139"/>
        <v>-2.8999999999999963E-2</v>
      </c>
      <c r="CI112" s="92">
        <f t="shared" si="140"/>
        <v>-4.3749999999999997E-2</v>
      </c>
      <c r="CJ112" s="92">
        <f t="shared" si="141"/>
        <v>-5.8250000000000073E-2</v>
      </c>
      <c r="CK112" s="92">
        <f t="shared" si="142"/>
        <v>-7.2749999999999967E-2</v>
      </c>
      <c r="CL112" s="92">
        <f t="shared" si="143"/>
        <v>-8.7499999999999994E-2</v>
      </c>
      <c r="CM112" s="92"/>
      <c r="CN112" s="92">
        <f t="shared" si="144"/>
        <v>5.9029126213591522E-3</v>
      </c>
      <c r="CO112" s="92">
        <f t="shared" si="145"/>
        <v>1.1805825242718481E-2</v>
      </c>
      <c r="CP112" s="92">
        <f t="shared" si="146"/>
        <v>1.7475728155339806E-2</v>
      </c>
      <c r="CQ112" s="92">
        <f t="shared" si="147"/>
        <v>2.3378640776698958E-2</v>
      </c>
      <c r="CR112" s="92">
        <f t="shared" si="148"/>
        <v>2.9281553398058286E-2</v>
      </c>
      <c r="CS112" s="92">
        <f t="shared" si="149"/>
        <v>3.4951456310679613E-2</v>
      </c>
      <c r="CT112" s="92"/>
    </row>
    <row r="113" spans="1:98" s="75" customFormat="1" x14ac:dyDescent="0.25">
      <c r="A113" s="81" t="s">
        <v>34</v>
      </c>
      <c r="AD113" s="75">
        <v>410</v>
      </c>
      <c r="AE113" s="87">
        <f t="shared" si="95"/>
        <v>4920</v>
      </c>
      <c r="AF113" s="90">
        <f t="shared" si="96"/>
        <v>4850.3999999999996</v>
      </c>
      <c r="AG113" s="90">
        <f t="shared" si="97"/>
        <v>4780.8</v>
      </c>
      <c r="AH113" s="90">
        <f t="shared" si="98"/>
        <v>4710</v>
      </c>
      <c r="AI113" s="90">
        <f t="shared" si="99"/>
        <v>4640.3999999999996</v>
      </c>
      <c r="AJ113" s="90">
        <f t="shared" si="100"/>
        <v>4570.8</v>
      </c>
      <c r="AK113" s="90">
        <f t="shared" si="101"/>
        <v>4500</v>
      </c>
      <c r="AL113" s="90"/>
      <c r="AN113" s="75">
        <f t="shared" si="102"/>
        <v>410</v>
      </c>
      <c r="AO113" s="87">
        <f t="shared" si="103"/>
        <v>5270</v>
      </c>
      <c r="AP113" s="87">
        <f t="shared" si="104"/>
        <v>5300.4</v>
      </c>
      <c r="AQ113" s="87">
        <f t="shared" si="105"/>
        <v>5330.8</v>
      </c>
      <c r="AR113" s="87">
        <f t="shared" si="106"/>
        <v>5360</v>
      </c>
      <c r="AS113" s="87">
        <f t="shared" si="107"/>
        <v>5390.4</v>
      </c>
      <c r="AT113" s="87">
        <f t="shared" si="108"/>
        <v>5420.8</v>
      </c>
      <c r="AU113" s="87">
        <f t="shared" si="109"/>
        <v>5450</v>
      </c>
      <c r="AV113" s="87"/>
      <c r="AX113" s="87">
        <f t="shared" si="110"/>
        <v>410</v>
      </c>
      <c r="AY113" s="87">
        <f t="shared" si="111"/>
        <v>-69.600000000000364</v>
      </c>
      <c r="AZ113" s="87">
        <f t="shared" si="112"/>
        <v>-139.19999999999982</v>
      </c>
      <c r="BA113" s="87">
        <f t="shared" si="113"/>
        <v>-210</v>
      </c>
      <c r="BB113" s="87">
        <f t="shared" si="114"/>
        <v>-279.60000000000036</v>
      </c>
      <c r="BC113" s="87">
        <f t="shared" si="115"/>
        <v>-349.19999999999982</v>
      </c>
      <c r="BD113" s="87">
        <f t="shared" si="116"/>
        <v>-420</v>
      </c>
      <c r="BE113" s="87"/>
      <c r="BG113" s="87">
        <f t="shared" si="117"/>
        <v>410</v>
      </c>
      <c r="BH113" s="87">
        <f t="shared" si="118"/>
        <v>30.399999999999636</v>
      </c>
      <c r="BI113" s="87">
        <f t="shared" si="119"/>
        <v>60.800000000000182</v>
      </c>
      <c r="BJ113" s="87">
        <f t="shared" si="120"/>
        <v>90</v>
      </c>
      <c r="BK113" s="87">
        <f t="shared" si="121"/>
        <v>120.39999999999964</v>
      </c>
      <c r="BL113" s="87">
        <f t="shared" si="122"/>
        <v>150.80000000000018</v>
      </c>
      <c r="BM113" s="87">
        <f t="shared" si="123"/>
        <v>180</v>
      </c>
      <c r="BN113" s="87"/>
      <c r="BP113" s="75">
        <f t="shared" si="124"/>
        <v>410</v>
      </c>
      <c r="BQ113" s="91">
        <f t="shared" si="125"/>
        <v>-69.600000000000364</v>
      </c>
      <c r="BR113" s="91">
        <f t="shared" si="126"/>
        <v>-139.19999999999982</v>
      </c>
      <c r="BS113" s="91">
        <f t="shared" si="127"/>
        <v>-210</v>
      </c>
      <c r="BT113" s="91">
        <f t="shared" si="128"/>
        <v>-279.60000000000036</v>
      </c>
      <c r="BU113" s="91">
        <f t="shared" si="129"/>
        <v>-349.19999999999982</v>
      </c>
      <c r="BV113" s="91">
        <f t="shared" si="130"/>
        <v>-420</v>
      </c>
      <c r="BW113" s="91"/>
      <c r="BX113" s="91">
        <f t="shared" si="131"/>
        <v>30.399999999999636</v>
      </c>
      <c r="BY113" s="91">
        <f t="shared" si="132"/>
        <v>60.800000000000182</v>
      </c>
      <c r="BZ113" s="91">
        <f t="shared" si="133"/>
        <v>90</v>
      </c>
      <c r="CA113" s="91">
        <f t="shared" si="134"/>
        <v>120.39999999999964</v>
      </c>
      <c r="CB113" s="91">
        <f t="shared" si="135"/>
        <v>150.80000000000018</v>
      </c>
      <c r="CC113" s="91">
        <f t="shared" si="136"/>
        <v>180</v>
      </c>
      <c r="CD113" s="91"/>
      <c r="CF113" s="75">
        <f t="shared" si="137"/>
        <v>410</v>
      </c>
      <c r="CG113" s="92">
        <f t="shared" si="138"/>
        <v>-1.4146341463414707E-2</v>
      </c>
      <c r="CH113" s="92">
        <f t="shared" si="139"/>
        <v>-2.8292682926829231E-2</v>
      </c>
      <c r="CI113" s="92">
        <f t="shared" si="140"/>
        <v>-4.2682926829268296E-2</v>
      </c>
      <c r="CJ113" s="92">
        <f t="shared" si="141"/>
        <v>-5.6829268292682998E-2</v>
      </c>
      <c r="CK113" s="92">
        <f t="shared" si="142"/>
        <v>-7.0975609756097527E-2</v>
      </c>
      <c r="CL113" s="92">
        <f t="shared" si="143"/>
        <v>-8.5365853658536592E-2</v>
      </c>
      <c r="CM113" s="92"/>
      <c r="CN113" s="92">
        <f t="shared" si="144"/>
        <v>5.7685009487665343E-3</v>
      </c>
      <c r="CO113" s="92">
        <f t="shared" si="145"/>
        <v>1.1537001897533242E-2</v>
      </c>
      <c r="CP113" s="92">
        <f t="shared" si="146"/>
        <v>1.7077798861480076E-2</v>
      </c>
      <c r="CQ113" s="92">
        <f t="shared" si="147"/>
        <v>2.284629981024661E-2</v>
      </c>
      <c r="CR113" s="92">
        <f t="shared" si="148"/>
        <v>2.8614800759013317E-2</v>
      </c>
      <c r="CS113" s="92">
        <f t="shared" si="149"/>
        <v>3.4155597722960153E-2</v>
      </c>
      <c r="CT113" s="92"/>
    </row>
    <row r="114" spans="1:98" s="75" customFormat="1" x14ac:dyDescent="0.25">
      <c r="AD114" s="75">
        <v>420</v>
      </c>
      <c r="AE114" s="87">
        <f t="shared" si="95"/>
        <v>5040</v>
      </c>
      <c r="AF114" s="90">
        <f t="shared" si="96"/>
        <v>4970.3999999999996</v>
      </c>
      <c r="AG114" s="90">
        <f t="shared" si="97"/>
        <v>4900.8</v>
      </c>
      <c r="AH114" s="90">
        <f t="shared" si="98"/>
        <v>4830</v>
      </c>
      <c r="AI114" s="90">
        <f t="shared" si="99"/>
        <v>4760.3999999999996</v>
      </c>
      <c r="AJ114" s="90">
        <f t="shared" si="100"/>
        <v>4690.8</v>
      </c>
      <c r="AK114" s="90">
        <f t="shared" si="101"/>
        <v>4620</v>
      </c>
      <c r="AL114" s="90"/>
      <c r="AN114" s="75">
        <f t="shared" si="102"/>
        <v>420</v>
      </c>
      <c r="AO114" s="87">
        <f t="shared" si="103"/>
        <v>5390</v>
      </c>
      <c r="AP114" s="87">
        <f t="shared" si="104"/>
        <v>5420.4</v>
      </c>
      <c r="AQ114" s="87">
        <f t="shared" si="105"/>
        <v>5450.8</v>
      </c>
      <c r="AR114" s="87">
        <f t="shared" si="106"/>
        <v>5480</v>
      </c>
      <c r="AS114" s="87">
        <f t="shared" si="107"/>
        <v>5510.4</v>
      </c>
      <c r="AT114" s="87">
        <f t="shared" si="108"/>
        <v>5540.8</v>
      </c>
      <c r="AU114" s="87">
        <f t="shared" si="109"/>
        <v>5570</v>
      </c>
      <c r="AV114" s="87"/>
      <c r="AX114" s="87">
        <f t="shared" si="110"/>
        <v>420</v>
      </c>
      <c r="AY114" s="87">
        <f t="shared" si="111"/>
        <v>-69.600000000000364</v>
      </c>
      <c r="AZ114" s="87">
        <f t="shared" si="112"/>
        <v>-139.19999999999982</v>
      </c>
      <c r="BA114" s="87">
        <f t="shared" si="113"/>
        <v>-210</v>
      </c>
      <c r="BB114" s="87">
        <f t="shared" si="114"/>
        <v>-279.60000000000036</v>
      </c>
      <c r="BC114" s="87">
        <f t="shared" si="115"/>
        <v>-349.19999999999982</v>
      </c>
      <c r="BD114" s="87">
        <f t="shared" si="116"/>
        <v>-420</v>
      </c>
      <c r="BE114" s="87"/>
      <c r="BG114" s="87">
        <f t="shared" si="117"/>
        <v>420</v>
      </c>
      <c r="BH114" s="87">
        <f t="shared" si="118"/>
        <v>30.399999999999636</v>
      </c>
      <c r="BI114" s="87">
        <f t="shared" si="119"/>
        <v>60.800000000000182</v>
      </c>
      <c r="BJ114" s="87">
        <f t="shared" si="120"/>
        <v>90</v>
      </c>
      <c r="BK114" s="87">
        <f t="shared" si="121"/>
        <v>120.39999999999964</v>
      </c>
      <c r="BL114" s="87">
        <f t="shared" si="122"/>
        <v>150.80000000000018</v>
      </c>
      <c r="BM114" s="87">
        <f t="shared" si="123"/>
        <v>180</v>
      </c>
      <c r="BN114" s="87"/>
      <c r="BP114" s="75">
        <f t="shared" si="124"/>
        <v>420</v>
      </c>
      <c r="BQ114" s="91">
        <f t="shared" si="125"/>
        <v>-69.600000000000364</v>
      </c>
      <c r="BR114" s="91">
        <f t="shared" si="126"/>
        <v>-139.19999999999982</v>
      </c>
      <c r="BS114" s="91">
        <f t="shared" si="127"/>
        <v>-210</v>
      </c>
      <c r="BT114" s="91">
        <f t="shared" si="128"/>
        <v>-279.60000000000036</v>
      </c>
      <c r="BU114" s="91">
        <f t="shared" si="129"/>
        <v>-349.19999999999982</v>
      </c>
      <c r="BV114" s="91">
        <f t="shared" si="130"/>
        <v>-420</v>
      </c>
      <c r="BW114" s="91"/>
      <c r="BX114" s="91">
        <f t="shared" si="131"/>
        <v>30.399999999999636</v>
      </c>
      <c r="BY114" s="91">
        <f t="shared" si="132"/>
        <v>60.800000000000182</v>
      </c>
      <c r="BZ114" s="91">
        <f t="shared" si="133"/>
        <v>90</v>
      </c>
      <c r="CA114" s="91">
        <f t="shared" si="134"/>
        <v>120.39999999999964</v>
      </c>
      <c r="CB114" s="91">
        <f t="shared" si="135"/>
        <v>150.80000000000018</v>
      </c>
      <c r="CC114" s="91">
        <f t="shared" si="136"/>
        <v>180</v>
      </c>
      <c r="CD114" s="91"/>
      <c r="CF114" s="75">
        <f t="shared" si="137"/>
        <v>420</v>
      </c>
      <c r="CG114" s="92">
        <f t="shared" si="138"/>
        <v>-1.3809523809523881E-2</v>
      </c>
      <c r="CH114" s="92">
        <f t="shared" si="139"/>
        <v>-2.7619047619047581E-2</v>
      </c>
      <c r="CI114" s="92">
        <f t="shared" si="140"/>
        <v>-4.1666666666666664E-2</v>
      </c>
      <c r="CJ114" s="92">
        <f t="shared" si="141"/>
        <v>-5.5476190476190547E-2</v>
      </c>
      <c r="CK114" s="92">
        <f t="shared" si="142"/>
        <v>-6.9285714285714256E-2</v>
      </c>
      <c r="CL114" s="92">
        <f t="shared" si="143"/>
        <v>-8.3333333333333329E-2</v>
      </c>
      <c r="CM114" s="92"/>
      <c r="CN114" s="92">
        <f t="shared" si="144"/>
        <v>5.6400742115027156E-3</v>
      </c>
      <c r="CO114" s="92">
        <f t="shared" si="145"/>
        <v>1.12801484230056E-2</v>
      </c>
      <c r="CP114" s="92">
        <f t="shared" si="146"/>
        <v>1.6697588126159554E-2</v>
      </c>
      <c r="CQ114" s="92">
        <f t="shared" si="147"/>
        <v>2.2337662337662271E-2</v>
      </c>
      <c r="CR114" s="92">
        <f t="shared" si="148"/>
        <v>2.7977736549165154E-2</v>
      </c>
      <c r="CS114" s="92">
        <f t="shared" si="149"/>
        <v>3.3395176252319109E-2</v>
      </c>
      <c r="CT114" s="92"/>
    </row>
    <row r="115" spans="1:98" s="75" customFormat="1" x14ac:dyDescent="0.25">
      <c r="AD115" s="75">
        <v>430</v>
      </c>
      <c r="AE115" s="87">
        <f t="shared" si="95"/>
        <v>5160</v>
      </c>
      <c r="AF115" s="90">
        <f t="shared" si="96"/>
        <v>5090.3999999999996</v>
      </c>
      <c r="AG115" s="90">
        <f t="shared" si="97"/>
        <v>5020.8</v>
      </c>
      <c r="AH115" s="90">
        <f t="shared" si="98"/>
        <v>4950</v>
      </c>
      <c r="AI115" s="90">
        <f t="shared" si="99"/>
        <v>4880.3999999999996</v>
      </c>
      <c r="AJ115" s="90">
        <f t="shared" si="100"/>
        <v>4810.8</v>
      </c>
      <c r="AK115" s="90">
        <f t="shared" si="101"/>
        <v>4740</v>
      </c>
      <c r="AL115" s="90"/>
      <c r="AN115" s="75">
        <f t="shared" si="102"/>
        <v>430</v>
      </c>
      <c r="AO115" s="87">
        <f t="shared" si="103"/>
        <v>5510</v>
      </c>
      <c r="AP115" s="87">
        <f t="shared" si="104"/>
        <v>5540.4</v>
      </c>
      <c r="AQ115" s="87">
        <f t="shared" si="105"/>
        <v>5570.8</v>
      </c>
      <c r="AR115" s="87">
        <f t="shared" si="106"/>
        <v>5600</v>
      </c>
      <c r="AS115" s="87">
        <f t="shared" si="107"/>
        <v>5630.4</v>
      </c>
      <c r="AT115" s="87">
        <f t="shared" si="108"/>
        <v>5660.8</v>
      </c>
      <c r="AU115" s="87">
        <f t="shared" si="109"/>
        <v>5690</v>
      </c>
      <c r="AV115" s="87"/>
      <c r="AX115" s="87">
        <f t="shared" si="110"/>
        <v>430</v>
      </c>
      <c r="AY115" s="87">
        <f t="shared" si="111"/>
        <v>-69.600000000000364</v>
      </c>
      <c r="AZ115" s="87">
        <f t="shared" si="112"/>
        <v>-139.19999999999982</v>
      </c>
      <c r="BA115" s="87">
        <f t="shared" si="113"/>
        <v>-210</v>
      </c>
      <c r="BB115" s="87">
        <f t="shared" si="114"/>
        <v>-279.60000000000036</v>
      </c>
      <c r="BC115" s="87">
        <f t="shared" si="115"/>
        <v>-349.19999999999982</v>
      </c>
      <c r="BD115" s="87">
        <f t="shared" si="116"/>
        <v>-420</v>
      </c>
      <c r="BE115" s="87"/>
      <c r="BG115" s="87">
        <f t="shared" si="117"/>
        <v>430</v>
      </c>
      <c r="BH115" s="87">
        <f t="shared" si="118"/>
        <v>30.399999999999636</v>
      </c>
      <c r="BI115" s="87">
        <f t="shared" si="119"/>
        <v>60.800000000000182</v>
      </c>
      <c r="BJ115" s="87">
        <f t="shared" si="120"/>
        <v>90</v>
      </c>
      <c r="BK115" s="87">
        <f t="shared" si="121"/>
        <v>120.39999999999964</v>
      </c>
      <c r="BL115" s="87">
        <f t="shared" si="122"/>
        <v>150.80000000000018</v>
      </c>
      <c r="BM115" s="87">
        <f t="shared" si="123"/>
        <v>180</v>
      </c>
      <c r="BN115" s="87"/>
      <c r="BP115" s="75">
        <f t="shared" si="124"/>
        <v>430</v>
      </c>
      <c r="BQ115" s="91">
        <f t="shared" si="125"/>
        <v>-69.600000000000364</v>
      </c>
      <c r="BR115" s="91">
        <f t="shared" si="126"/>
        <v>-139.19999999999982</v>
      </c>
      <c r="BS115" s="91">
        <f t="shared" si="127"/>
        <v>-210</v>
      </c>
      <c r="BT115" s="91">
        <f t="shared" si="128"/>
        <v>-279.60000000000036</v>
      </c>
      <c r="BU115" s="91">
        <f t="shared" si="129"/>
        <v>-349.19999999999982</v>
      </c>
      <c r="BV115" s="91">
        <f t="shared" si="130"/>
        <v>-420</v>
      </c>
      <c r="BW115" s="91"/>
      <c r="BX115" s="91">
        <f t="shared" si="131"/>
        <v>30.399999999999636</v>
      </c>
      <c r="BY115" s="91">
        <f t="shared" si="132"/>
        <v>60.800000000000182</v>
      </c>
      <c r="BZ115" s="91">
        <f t="shared" si="133"/>
        <v>90</v>
      </c>
      <c r="CA115" s="91">
        <f t="shared" si="134"/>
        <v>120.39999999999964</v>
      </c>
      <c r="CB115" s="91">
        <f t="shared" si="135"/>
        <v>150.80000000000018</v>
      </c>
      <c r="CC115" s="91">
        <f t="shared" si="136"/>
        <v>180</v>
      </c>
      <c r="CD115" s="91"/>
      <c r="CF115" s="75">
        <f t="shared" si="137"/>
        <v>430</v>
      </c>
      <c r="CG115" s="92">
        <f t="shared" si="138"/>
        <v>-1.3488372093023327E-2</v>
      </c>
      <c r="CH115" s="92">
        <f t="shared" si="139"/>
        <v>-2.6976744186046477E-2</v>
      </c>
      <c r="CI115" s="92">
        <f t="shared" si="140"/>
        <v>-4.0697674418604654E-2</v>
      </c>
      <c r="CJ115" s="92">
        <f t="shared" si="141"/>
        <v>-5.4186046511627978E-2</v>
      </c>
      <c r="CK115" s="92">
        <f t="shared" si="142"/>
        <v>-6.7674418604651121E-2</v>
      </c>
      <c r="CL115" s="92">
        <f t="shared" si="143"/>
        <v>-8.1395348837209308E-2</v>
      </c>
      <c r="CM115" s="92"/>
      <c r="CN115" s="92">
        <f t="shared" si="144"/>
        <v>5.5172413793102785E-3</v>
      </c>
      <c r="CO115" s="92">
        <f t="shared" si="145"/>
        <v>1.1034482758620724E-2</v>
      </c>
      <c r="CP115" s="92">
        <f t="shared" si="146"/>
        <v>1.6333938294010888E-2</v>
      </c>
      <c r="CQ115" s="92">
        <f t="shared" si="147"/>
        <v>2.1851179673321168E-2</v>
      </c>
      <c r="CR115" s="92">
        <f t="shared" si="148"/>
        <v>2.7368421052631611E-2</v>
      </c>
      <c r="CS115" s="92">
        <f t="shared" si="149"/>
        <v>3.2667876588021776E-2</v>
      </c>
      <c r="CT115" s="92"/>
    </row>
    <row r="116" spans="1:98" s="75" customFormat="1" x14ac:dyDescent="0.25">
      <c r="AD116" s="75">
        <v>440</v>
      </c>
      <c r="AE116" s="87">
        <f t="shared" si="95"/>
        <v>5280</v>
      </c>
      <c r="AF116" s="90">
        <f t="shared" si="96"/>
        <v>5210.3999999999996</v>
      </c>
      <c r="AG116" s="90">
        <f t="shared" si="97"/>
        <v>5140.8</v>
      </c>
      <c r="AH116" s="90">
        <f t="shared" si="98"/>
        <v>5070</v>
      </c>
      <c r="AI116" s="90">
        <f t="shared" si="99"/>
        <v>5000.3999999999996</v>
      </c>
      <c r="AJ116" s="90">
        <f t="shared" si="100"/>
        <v>4930.8</v>
      </c>
      <c r="AK116" s="90">
        <f t="shared" si="101"/>
        <v>4860</v>
      </c>
      <c r="AL116" s="90"/>
      <c r="AN116" s="75">
        <f t="shared" si="102"/>
        <v>440</v>
      </c>
      <c r="AO116" s="87">
        <f t="shared" si="103"/>
        <v>5630</v>
      </c>
      <c r="AP116" s="87">
        <f t="shared" si="104"/>
        <v>5660.4</v>
      </c>
      <c r="AQ116" s="87">
        <f t="shared" si="105"/>
        <v>5690.8</v>
      </c>
      <c r="AR116" s="87">
        <f t="shared" si="106"/>
        <v>5720</v>
      </c>
      <c r="AS116" s="87">
        <f t="shared" si="107"/>
        <v>5750.4</v>
      </c>
      <c r="AT116" s="87">
        <f t="shared" si="108"/>
        <v>5780.8</v>
      </c>
      <c r="AU116" s="87">
        <f t="shared" si="109"/>
        <v>5810</v>
      </c>
      <c r="AV116" s="87"/>
      <c r="AX116" s="87">
        <f t="shared" si="110"/>
        <v>440</v>
      </c>
      <c r="AY116" s="87">
        <f t="shared" si="111"/>
        <v>-69.600000000000364</v>
      </c>
      <c r="AZ116" s="87">
        <f t="shared" si="112"/>
        <v>-139.19999999999982</v>
      </c>
      <c r="BA116" s="87">
        <f t="shared" si="113"/>
        <v>-210</v>
      </c>
      <c r="BB116" s="87">
        <f t="shared" si="114"/>
        <v>-279.60000000000036</v>
      </c>
      <c r="BC116" s="87">
        <f t="shared" si="115"/>
        <v>-349.19999999999982</v>
      </c>
      <c r="BD116" s="87">
        <f t="shared" si="116"/>
        <v>-420</v>
      </c>
      <c r="BE116" s="87"/>
      <c r="BG116" s="87">
        <f t="shared" si="117"/>
        <v>440</v>
      </c>
      <c r="BH116" s="87">
        <f t="shared" si="118"/>
        <v>30.399999999999636</v>
      </c>
      <c r="BI116" s="87">
        <f t="shared" si="119"/>
        <v>60.800000000000182</v>
      </c>
      <c r="BJ116" s="87">
        <f t="shared" si="120"/>
        <v>90</v>
      </c>
      <c r="BK116" s="87">
        <f t="shared" si="121"/>
        <v>120.39999999999964</v>
      </c>
      <c r="BL116" s="87">
        <f t="shared" si="122"/>
        <v>150.80000000000018</v>
      </c>
      <c r="BM116" s="87">
        <f t="shared" si="123"/>
        <v>180</v>
      </c>
      <c r="BN116" s="87"/>
      <c r="BP116" s="75">
        <f t="shared" si="124"/>
        <v>440</v>
      </c>
      <c r="BQ116" s="91">
        <f t="shared" si="125"/>
        <v>-69.600000000000364</v>
      </c>
      <c r="BR116" s="91">
        <f t="shared" si="126"/>
        <v>-139.19999999999982</v>
      </c>
      <c r="BS116" s="91">
        <f t="shared" si="127"/>
        <v>-210</v>
      </c>
      <c r="BT116" s="91">
        <f t="shared" si="128"/>
        <v>-279.60000000000036</v>
      </c>
      <c r="BU116" s="91">
        <f t="shared" si="129"/>
        <v>-349.19999999999982</v>
      </c>
      <c r="BV116" s="91">
        <f t="shared" si="130"/>
        <v>-420</v>
      </c>
      <c r="BW116" s="91"/>
      <c r="BX116" s="91">
        <f t="shared" si="131"/>
        <v>30.399999999999636</v>
      </c>
      <c r="BY116" s="91">
        <f t="shared" si="132"/>
        <v>60.800000000000182</v>
      </c>
      <c r="BZ116" s="91">
        <f t="shared" si="133"/>
        <v>90</v>
      </c>
      <c r="CA116" s="91">
        <f t="shared" si="134"/>
        <v>120.39999999999964</v>
      </c>
      <c r="CB116" s="91">
        <f t="shared" si="135"/>
        <v>150.80000000000018</v>
      </c>
      <c r="CC116" s="91">
        <f t="shared" si="136"/>
        <v>180</v>
      </c>
      <c r="CD116" s="91"/>
      <c r="CF116" s="75">
        <f t="shared" si="137"/>
        <v>440</v>
      </c>
      <c r="CG116" s="92">
        <f t="shared" si="138"/>
        <v>-1.3181818181818251E-2</v>
      </c>
      <c r="CH116" s="92">
        <f t="shared" si="139"/>
        <v>-2.6363636363636329E-2</v>
      </c>
      <c r="CI116" s="92">
        <f t="shared" si="140"/>
        <v>-3.9772727272727272E-2</v>
      </c>
      <c r="CJ116" s="92">
        <f t="shared" si="141"/>
        <v>-5.2954545454545525E-2</v>
      </c>
      <c r="CK116" s="92">
        <f t="shared" si="142"/>
        <v>-6.6136363636363604E-2</v>
      </c>
      <c r="CL116" s="92">
        <f t="shared" si="143"/>
        <v>-7.9545454545454544E-2</v>
      </c>
      <c r="CM116" s="92"/>
      <c r="CN116" s="92">
        <f t="shared" si="144"/>
        <v>5.3996447602130794E-3</v>
      </c>
      <c r="CO116" s="92">
        <f t="shared" si="145"/>
        <v>1.079928952042632E-2</v>
      </c>
      <c r="CP116" s="92">
        <f t="shared" si="146"/>
        <v>1.5985790408525755E-2</v>
      </c>
      <c r="CQ116" s="92">
        <f t="shared" si="147"/>
        <v>2.1385435168738833E-2</v>
      </c>
      <c r="CR116" s="92">
        <f t="shared" si="148"/>
        <v>2.6785079928952075E-2</v>
      </c>
      <c r="CS116" s="92">
        <f t="shared" si="149"/>
        <v>3.1971580817051509E-2</v>
      </c>
      <c r="CT116" s="92"/>
    </row>
    <row r="117" spans="1:98" s="64" customFormat="1" x14ac:dyDescent="0.25">
      <c r="AD117" s="64">
        <v>450</v>
      </c>
      <c r="AE117" s="150">
        <f t="shared" si="95"/>
        <v>5400</v>
      </c>
      <c r="AF117" s="151">
        <f t="shared" si="96"/>
        <v>5330.4</v>
      </c>
      <c r="AG117" s="151">
        <f t="shared" si="97"/>
        <v>5260.8</v>
      </c>
      <c r="AH117" s="151">
        <f t="shared" si="98"/>
        <v>5190</v>
      </c>
      <c r="AI117" s="151">
        <f t="shared" si="99"/>
        <v>5120.3999999999996</v>
      </c>
      <c r="AJ117" s="151">
        <f t="shared" si="100"/>
        <v>5050.8</v>
      </c>
      <c r="AK117" s="151">
        <f t="shared" si="101"/>
        <v>4980</v>
      </c>
      <c r="AL117" s="151"/>
      <c r="AN117" s="64">
        <f t="shared" si="102"/>
        <v>450</v>
      </c>
      <c r="AO117" s="150">
        <f t="shared" si="103"/>
        <v>5750</v>
      </c>
      <c r="AP117" s="150">
        <f t="shared" si="104"/>
        <v>5780.4</v>
      </c>
      <c r="AQ117" s="150">
        <f t="shared" si="105"/>
        <v>5810.8</v>
      </c>
      <c r="AR117" s="150">
        <f t="shared" si="106"/>
        <v>5840</v>
      </c>
      <c r="AS117" s="150">
        <f t="shared" si="107"/>
        <v>5870.4</v>
      </c>
      <c r="AT117" s="150">
        <f t="shared" si="108"/>
        <v>5900.8</v>
      </c>
      <c r="AU117" s="150">
        <f t="shared" si="109"/>
        <v>5930</v>
      </c>
      <c r="AV117" s="150"/>
      <c r="AX117" s="150">
        <f t="shared" si="110"/>
        <v>450</v>
      </c>
      <c r="AY117" s="150">
        <f t="shared" si="111"/>
        <v>-69.600000000000364</v>
      </c>
      <c r="AZ117" s="150">
        <f t="shared" si="112"/>
        <v>-139.19999999999982</v>
      </c>
      <c r="BA117" s="150">
        <f t="shared" si="113"/>
        <v>-210</v>
      </c>
      <c r="BB117" s="150">
        <f t="shared" si="114"/>
        <v>-279.60000000000036</v>
      </c>
      <c r="BC117" s="150">
        <f t="shared" si="115"/>
        <v>-349.19999999999982</v>
      </c>
      <c r="BD117" s="150">
        <f t="shared" si="116"/>
        <v>-420</v>
      </c>
      <c r="BE117" s="150"/>
      <c r="BG117" s="150">
        <f t="shared" si="117"/>
        <v>450</v>
      </c>
      <c r="BH117" s="150">
        <f t="shared" si="118"/>
        <v>30.399999999999636</v>
      </c>
      <c r="BI117" s="150">
        <f t="shared" si="119"/>
        <v>60.800000000000182</v>
      </c>
      <c r="BJ117" s="150">
        <f t="shared" si="120"/>
        <v>90</v>
      </c>
      <c r="BK117" s="150">
        <f t="shared" si="121"/>
        <v>120.39999999999964</v>
      </c>
      <c r="BL117" s="150">
        <f t="shared" si="122"/>
        <v>150.80000000000018</v>
      </c>
      <c r="BM117" s="150">
        <f t="shared" si="123"/>
        <v>180</v>
      </c>
      <c r="BN117" s="150"/>
      <c r="BP117" s="64">
        <f t="shared" si="124"/>
        <v>450</v>
      </c>
      <c r="BQ117" s="152">
        <f t="shared" si="125"/>
        <v>-69.600000000000364</v>
      </c>
      <c r="BR117" s="152">
        <f t="shared" si="126"/>
        <v>-139.19999999999982</v>
      </c>
      <c r="BS117" s="152">
        <f t="shared" si="127"/>
        <v>-210</v>
      </c>
      <c r="BT117" s="152">
        <f t="shared" si="128"/>
        <v>-279.60000000000036</v>
      </c>
      <c r="BU117" s="152">
        <f t="shared" si="129"/>
        <v>-349.19999999999982</v>
      </c>
      <c r="BV117" s="152">
        <f t="shared" si="130"/>
        <v>-420</v>
      </c>
      <c r="BW117" s="152"/>
      <c r="BX117" s="152">
        <f t="shared" si="131"/>
        <v>30.399999999999636</v>
      </c>
      <c r="BY117" s="152">
        <f t="shared" si="132"/>
        <v>60.800000000000182</v>
      </c>
      <c r="BZ117" s="152">
        <f t="shared" si="133"/>
        <v>90</v>
      </c>
      <c r="CA117" s="152">
        <f t="shared" si="134"/>
        <v>120.39999999999964</v>
      </c>
      <c r="CB117" s="152">
        <f t="shared" si="135"/>
        <v>150.80000000000018</v>
      </c>
      <c r="CC117" s="152">
        <f t="shared" si="136"/>
        <v>180</v>
      </c>
      <c r="CD117" s="152"/>
      <c r="CF117" s="64">
        <f t="shared" si="137"/>
        <v>450</v>
      </c>
      <c r="CG117" s="153">
        <f t="shared" si="138"/>
        <v>-1.2888888888888957E-2</v>
      </c>
      <c r="CH117" s="153">
        <f t="shared" si="139"/>
        <v>-2.5777777777777743E-2</v>
      </c>
      <c r="CI117" s="153">
        <f t="shared" si="140"/>
        <v>-3.888888888888889E-2</v>
      </c>
      <c r="CJ117" s="153">
        <f t="shared" si="141"/>
        <v>-5.1777777777777846E-2</v>
      </c>
      <c r="CK117" s="153">
        <f t="shared" si="142"/>
        <v>-6.4666666666666636E-2</v>
      </c>
      <c r="CL117" s="153">
        <f t="shared" si="143"/>
        <v>-7.7777777777777779E-2</v>
      </c>
      <c r="CM117" s="153"/>
      <c r="CN117" s="153">
        <f t="shared" si="144"/>
        <v>5.2869565217390675E-3</v>
      </c>
      <c r="CO117" s="153">
        <f t="shared" si="145"/>
        <v>1.0573913043478293E-2</v>
      </c>
      <c r="CP117" s="153">
        <f t="shared" si="146"/>
        <v>1.5652173913043479E-2</v>
      </c>
      <c r="CQ117" s="153">
        <f t="shared" si="147"/>
        <v>2.0939130434782547E-2</v>
      </c>
      <c r="CR117" s="153">
        <f t="shared" si="148"/>
        <v>2.6226086956521771E-2</v>
      </c>
      <c r="CS117" s="153">
        <f t="shared" si="149"/>
        <v>3.1304347826086959E-2</v>
      </c>
      <c r="CT117" s="153"/>
    </row>
    <row r="118" spans="1:98" s="75" customFormat="1" x14ac:dyDescent="0.25">
      <c r="AD118" s="75">
        <v>460</v>
      </c>
      <c r="AE118" s="87">
        <f t="shared" si="95"/>
        <v>5520</v>
      </c>
      <c r="AF118" s="90">
        <f t="shared" si="96"/>
        <v>5450.4</v>
      </c>
      <c r="AG118" s="90">
        <f t="shared" si="97"/>
        <v>5380.8</v>
      </c>
      <c r="AH118" s="90">
        <f t="shared" si="98"/>
        <v>5310</v>
      </c>
      <c r="AI118" s="90">
        <f t="shared" si="99"/>
        <v>5240.3999999999996</v>
      </c>
      <c r="AJ118" s="90">
        <f t="shared" si="100"/>
        <v>5170.8</v>
      </c>
      <c r="AK118" s="90">
        <f t="shared" si="101"/>
        <v>5100</v>
      </c>
      <c r="AL118" s="90"/>
      <c r="AN118" s="75">
        <f t="shared" si="102"/>
        <v>460</v>
      </c>
      <c r="AO118" s="87">
        <f t="shared" si="103"/>
        <v>5870</v>
      </c>
      <c r="AP118" s="87">
        <f t="shared" si="104"/>
        <v>5900.4</v>
      </c>
      <c r="AQ118" s="87">
        <f t="shared" si="105"/>
        <v>5930.8</v>
      </c>
      <c r="AR118" s="87">
        <f t="shared" si="106"/>
        <v>5960</v>
      </c>
      <c r="AS118" s="87">
        <f t="shared" si="107"/>
        <v>5990.4</v>
      </c>
      <c r="AT118" s="87">
        <f t="shared" si="108"/>
        <v>6020.8</v>
      </c>
      <c r="AU118" s="87">
        <f t="shared" si="109"/>
        <v>6050</v>
      </c>
      <c r="AV118" s="87"/>
      <c r="AX118" s="87">
        <f t="shared" si="110"/>
        <v>460</v>
      </c>
      <c r="AY118" s="87">
        <f t="shared" si="111"/>
        <v>-69.600000000000364</v>
      </c>
      <c r="AZ118" s="87">
        <f t="shared" si="112"/>
        <v>-139.19999999999982</v>
      </c>
      <c r="BA118" s="87">
        <f t="shared" si="113"/>
        <v>-210</v>
      </c>
      <c r="BB118" s="87">
        <f t="shared" si="114"/>
        <v>-279.60000000000036</v>
      </c>
      <c r="BC118" s="87">
        <f t="shared" si="115"/>
        <v>-349.19999999999982</v>
      </c>
      <c r="BD118" s="87">
        <f t="shared" si="116"/>
        <v>-420</v>
      </c>
      <c r="BE118" s="87"/>
      <c r="BG118" s="87">
        <f t="shared" si="117"/>
        <v>460</v>
      </c>
      <c r="BH118" s="87">
        <f t="shared" si="118"/>
        <v>30.399999999999636</v>
      </c>
      <c r="BI118" s="87">
        <f t="shared" si="119"/>
        <v>60.800000000000182</v>
      </c>
      <c r="BJ118" s="87">
        <f t="shared" si="120"/>
        <v>90</v>
      </c>
      <c r="BK118" s="87">
        <f t="shared" si="121"/>
        <v>120.39999999999964</v>
      </c>
      <c r="BL118" s="87">
        <f t="shared" si="122"/>
        <v>150.80000000000018</v>
      </c>
      <c r="BM118" s="87">
        <f t="shared" si="123"/>
        <v>180</v>
      </c>
      <c r="BN118" s="87"/>
      <c r="BP118" s="75">
        <f t="shared" si="124"/>
        <v>460</v>
      </c>
      <c r="BQ118" s="91">
        <f t="shared" si="125"/>
        <v>-69.600000000000364</v>
      </c>
      <c r="BR118" s="91">
        <f t="shared" si="126"/>
        <v>-139.19999999999982</v>
      </c>
      <c r="BS118" s="91">
        <f t="shared" si="127"/>
        <v>-210</v>
      </c>
      <c r="BT118" s="91">
        <f t="shared" si="128"/>
        <v>-279.60000000000036</v>
      </c>
      <c r="BU118" s="91">
        <f t="shared" si="129"/>
        <v>-349.19999999999982</v>
      </c>
      <c r="BV118" s="91">
        <f t="shared" si="130"/>
        <v>-420</v>
      </c>
      <c r="BW118" s="91"/>
      <c r="BX118" s="91">
        <f t="shared" si="131"/>
        <v>30.399999999999636</v>
      </c>
      <c r="BY118" s="91">
        <f t="shared" si="132"/>
        <v>60.800000000000182</v>
      </c>
      <c r="BZ118" s="91">
        <f t="shared" si="133"/>
        <v>90</v>
      </c>
      <c r="CA118" s="91">
        <f t="shared" si="134"/>
        <v>120.39999999999964</v>
      </c>
      <c r="CB118" s="91">
        <f t="shared" si="135"/>
        <v>150.80000000000018</v>
      </c>
      <c r="CC118" s="91">
        <f t="shared" si="136"/>
        <v>180</v>
      </c>
      <c r="CD118" s="91"/>
      <c r="CF118" s="75">
        <f t="shared" si="137"/>
        <v>460</v>
      </c>
      <c r="CG118" s="92">
        <f t="shared" si="138"/>
        <v>-1.2608695652173979E-2</v>
      </c>
      <c r="CH118" s="92">
        <f t="shared" si="139"/>
        <v>-2.5217391304347792E-2</v>
      </c>
      <c r="CI118" s="92">
        <f t="shared" si="140"/>
        <v>-3.8043478260869568E-2</v>
      </c>
      <c r="CJ118" s="92">
        <f t="shared" si="141"/>
        <v>-5.0652173913043545E-2</v>
      </c>
      <c r="CK118" s="92">
        <f t="shared" si="142"/>
        <v>-6.3260869565217356E-2</v>
      </c>
      <c r="CL118" s="92">
        <f t="shared" si="143"/>
        <v>-7.6086956521739135E-2</v>
      </c>
      <c r="CM118" s="92"/>
      <c r="CN118" s="92">
        <f t="shared" si="144"/>
        <v>5.1788756388415052E-3</v>
      </c>
      <c r="CO118" s="92">
        <f t="shared" si="145"/>
        <v>1.0357751277683165E-2</v>
      </c>
      <c r="CP118" s="92">
        <f t="shared" si="146"/>
        <v>1.5332197614991482E-2</v>
      </c>
      <c r="CQ118" s="92">
        <f t="shared" si="147"/>
        <v>2.0511073253832987E-2</v>
      </c>
      <c r="CR118" s="92">
        <f t="shared" si="148"/>
        <v>2.5689948892674647E-2</v>
      </c>
      <c r="CS118" s="92">
        <f t="shared" si="149"/>
        <v>3.0664395229982964E-2</v>
      </c>
      <c r="CT118" s="92"/>
    </row>
    <row r="119" spans="1:98" s="75" customFormat="1" x14ac:dyDescent="0.25">
      <c r="AD119" s="75">
        <v>470</v>
      </c>
      <c r="AE119" s="87">
        <f t="shared" si="95"/>
        <v>5640</v>
      </c>
      <c r="AF119" s="90">
        <f t="shared" si="96"/>
        <v>5570.4</v>
      </c>
      <c r="AG119" s="90">
        <f t="shared" si="97"/>
        <v>5500.8</v>
      </c>
      <c r="AH119" s="90">
        <f t="shared" si="98"/>
        <v>5430</v>
      </c>
      <c r="AI119" s="90">
        <f t="shared" si="99"/>
        <v>5360.4</v>
      </c>
      <c r="AJ119" s="90">
        <f t="shared" si="100"/>
        <v>5290.8</v>
      </c>
      <c r="AK119" s="90">
        <f t="shared" si="101"/>
        <v>5220</v>
      </c>
      <c r="AL119" s="90"/>
      <c r="AN119" s="75">
        <f t="shared" si="102"/>
        <v>470</v>
      </c>
      <c r="AO119" s="87">
        <f t="shared" si="103"/>
        <v>5990</v>
      </c>
      <c r="AP119" s="87">
        <f t="shared" si="104"/>
        <v>6020.4</v>
      </c>
      <c r="AQ119" s="87">
        <f t="shared" si="105"/>
        <v>6050.8</v>
      </c>
      <c r="AR119" s="87">
        <f t="shared" si="106"/>
        <v>6080</v>
      </c>
      <c r="AS119" s="87">
        <f t="shared" si="107"/>
        <v>6110.4</v>
      </c>
      <c r="AT119" s="87">
        <f t="shared" si="108"/>
        <v>6140.8</v>
      </c>
      <c r="AU119" s="87">
        <f t="shared" si="109"/>
        <v>6170</v>
      </c>
      <c r="AV119" s="87"/>
      <c r="AX119" s="87">
        <f t="shared" si="110"/>
        <v>470</v>
      </c>
      <c r="AY119" s="87">
        <f t="shared" si="111"/>
        <v>-69.600000000000364</v>
      </c>
      <c r="AZ119" s="87">
        <f t="shared" si="112"/>
        <v>-139.19999999999982</v>
      </c>
      <c r="BA119" s="87">
        <f t="shared" si="113"/>
        <v>-210</v>
      </c>
      <c r="BB119" s="87">
        <f t="shared" si="114"/>
        <v>-279.60000000000036</v>
      </c>
      <c r="BC119" s="87">
        <f t="shared" si="115"/>
        <v>-349.19999999999982</v>
      </c>
      <c r="BD119" s="87">
        <f t="shared" si="116"/>
        <v>-420</v>
      </c>
      <c r="BE119" s="87"/>
      <c r="BG119" s="87">
        <f t="shared" si="117"/>
        <v>470</v>
      </c>
      <c r="BH119" s="87">
        <f t="shared" si="118"/>
        <v>30.399999999999636</v>
      </c>
      <c r="BI119" s="87">
        <f t="shared" si="119"/>
        <v>60.800000000000182</v>
      </c>
      <c r="BJ119" s="87">
        <f t="shared" si="120"/>
        <v>90</v>
      </c>
      <c r="BK119" s="87">
        <f t="shared" si="121"/>
        <v>120.39999999999964</v>
      </c>
      <c r="BL119" s="87">
        <f t="shared" si="122"/>
        <v>150.80000000000018</v>
      </c>
      <c r="BM119" s="87">
        <f t="shared" si="123"/>
        <v>180</v>
      </c>
      <c r="BN119" s="87"/>
      <c r="BP119" s="75">
        <f t="shared" si="124"/>
        <v>470</v>
      </c>
      <c r="BQ119" s="91">
        <f t="shared" si="125"/>
        <v>-69.600000000000364</v>
      </c>
      <c r="BR119" s="91">
        <f t="shared" si="126"/>
        <v>-139.19999999999982</v>
      </c>
      <c r="BS119" s="91">
        <f t="shared" si="127"/>
        <v>-210</v>
      </c>
      <c r="BT119" s="91">
        <f t="shared" si="128"/>
        <v>-279.60000000000036</v>
      </c>
      <c r="BU119" s="91">
        <f t="shared" si="129"/>
        <v>-349.19999999999982</v>
      </c>
      <c r="BV119" s="91">
        <f t="shared" si="130"/>
        <v>-420</v>
      </c>
      <c r="BW119" s="91"/>
      <c r="BX119" s="91">
        <f t="shared" si="131"/>
        <v>30.399999999999636</v>
      </c>
      <c r="BY119" s="91">
        <f t="shared" si="132"/>
        <v>60.800000000000182</v>
      </c>
      <c r="BZ119" s="91">
        <f t="shared" si="133"/>
        <v>90</v>
      </c>
      <c r="CA119" s="91">
        <f t="shared" si="134"/>
        <v>120.39999999999964</v>
      </c>
      <c r="CB119" s="91">
        <f t="shared" si="135"/>
        <v>150.80000000000018</v>
      </c>
      <c r="CC119" s="91">
        <f t="shared" si="136"/>
        <v>180</v>
      </c>
      <c r="CD119" s="91"/>
      <c r="CF119" s="75">
        <f t="shared" si="137"/>
        <v>470</v>
      </c>
      <c r="CG119" s="92">
        <f t="shared" si="138"/>
        <v>-1.2340425531914959E-2</v>
      </c>
      <c r="CH119" s="92">
        <f t="shared" si="139"/>
        <v>-2.4680851063829754E-2</v>
      </c>
      <c r="CI119" s="92">
        <f t="shared" si="140"/>
        <v>-3.7234042553191488E-2</v>
      </c>
      <c r="CJ119" s="92">
        <f t="shared" si="141"/>
        <v>-4.9574468085106446E-2</v>
      </c>
      <c r="CK119" s="92">
        <f t="shared" si="142"/>
        <v>-6.1914893617021245E-2</v>
      </c>
      <c r="CL119" s="92">
        <f t="shared" si="143"/>
        <v>-7.4468085106382975E-2</v>
      </c>
      <c r="CM119" s="92"/>
      <c r="CN119" s="92">
        <f t="shared" si="144"/>
        <v>5.0751252086810748E-3</v>
      </c>
      <c r="CO119" s="92">
        <f t="shared" si="145"/>
        <v>1.0150250417362301E-2</v>
      </c>
      <c r="CP119" s="92">
        <f t="shared" si="146"/>
        <v>1.5025041736227046E-2</v>
      </c>
      <c r="CQ119" s="92">
        <f t="shared" si="147"/>
        <v>2.010016694490812E-2</v>
      </c>
      <c r="CR119" s="92">
        <f t="shared" si="148"/>
        <v>2.5175292153589345E-2</v>
      </c>
      <c r="CS119" s="92">
        <f t="shared" si="149"/>
        <v>3.0050083472454091E-2</v>
      </c>
      <c r="CT119" s="92"/>
    </row>
    <row r="120" spans="1:98" s="75" customFormat="1" x14ac:dyDescent="0.25">
      <c r="AD120" s="75">
        <v>480</v>
      </c>
      <c r="AE120" s="87">
        <f t="shared" si="95"/>
        <v>5760</v>
      </c>
      <c r="AF120" s="90">
        <f t="shared" si="96"/>
        <v>5690.4</v>
      </c>
      <c r="AG120" s="90">
        <f t="shared" si="97"/>
        <v>5620.8</v>
      </c>
      <c r="AH120" s="90">
        <f t="shared" si="98"/>
        <v>5550</v>
      </c>
      <c r="AI120" s="90">
        <f t="shared" si="99"/>
        <v>5480.4</v>
      </c>
      <c r="AJ120" s="90">
        <f t="shared" si="100"/>
        <v>5410.8</v>
      </c>
      <c r="AK120" s="90">
        <f t="shared" si="101"/>
        <v>5340</v>
      </c>
      <c r="AL120" s="90"/>
      <c r="AN120" s="75">
        <f t="shared" si="102"/>
        <v>480</v>
      </c>
      <c r="AO120" s="87">
        <f t="shared" si="103"/>
        <v>6110</v>
      </c>
      <c r="AP120" s="87">
        <f t="shared" si="104"/>
        <v>6140.4</v>
      </c>
      <c r="AQ120" s="87">
        <f t="shared" si="105"/>
        <v>6170.8</v>
      </c>
      <c r="AR120" s="87">
        <f t="shared" si="106"/>
        <v>6200</v>
      </c>
      <c r="AS120" s="87">
        <f t="shared" si="107"/>
        <v>6230.4</v>
      </c>
      <c r="AT120" s="87">
        <f t="shared" si="108"/>
        <v>6260.8</v>
      </c>
      <c r="AU120" s="87">
        <f t="shared" si="109"/>
        <v>6290</v>
      </c>
      <c r="AV120" s="87"/>
      <c r="AX120" s="87">
        <f t="shared" si="110"/>
        <v>480</v>
      </c>
      <c r="AY120" s="87">
        <f t="shared" si="111"/>
        <v>-69.600000000000364</v>
      </c>
      <c r="AZ120" s="87">
        <f t="shared" si="112"/>
        <v>-139.19999999999982</v>
      </c>
      <c r="BA120" s="87">
        <f t="shared" si="113"/>
        <v>-210</v>
      </c>
      <c r="BB120" s="87">
        <f t="shared" si="114"/>
        <v>-279.60000000000036</v>
      </c>
      <c r="BC120" s="87">
        <f t="shared" si="115"/>
        <v>-349.19999999999982</v>
      </c>
      <c r="BD120" s="87">
        <f t="shared" si="116"/>
        <v>-420</v>
      </c>
      <c r="BE120" s="87"/>
      <c r="BG120" s="87">
        <f t="shared" si="117"/>
        <v>480</v>
      </c>
      <c r="BH120" s="87">
        <f t="shared" si="118"/>
        <v>30.399999999999636</v>
      </c>
      <c r="BI120" s="87">
        <f t="shared" si="119"/>
        <v>60.800000000000182</v>
      </c>
      <c r="BJ120" s="87">
        <f t="shared" si="120"/>
        <v>90</v>
      </c>
      <c r="BK120" s="87">
        <f t="shared" si="121"/>
        <v>120.39999999999964</v>
      </c>
      <c r="BL120" s="87">
        <f t="shared" si="122"/>
        <v>150.80000000000018</v>
      </c>
      <c r="BM120" s="87">
        <f t="shared" si="123"/>
        <v>180</v>
      </c>
      <c r="BN120" s="87"/>
      <c r="BP120" s="75">
        <f t="shared" si="124"/>
        <v>480</v>
      </c>
      <c r="BQ120" s="91">
        <f t="shared" si="125"/>
        <v>-69.600000000000364</v>
      </c>
      <c r="BR120" s="91">
        <f t="shared" si="126"/>
        <v>-139.19999999999982</v>
      </c>
      <c r="BS120" s="91">
        <f t="shared" si="127"/>
        <v>-210</v>
      </c>
      <c r="BT120" s="91">
        <f t="shared" si="128"/>
        <v>-279.60000000000036</v>
      </c>
      <c r="BU120" s="91">
        <f t="shared" si="129"/>
        <v>-349.19999999999982</v>
      </c>
      <c r="BV120" s="91">
        <f t="shared" si="130"/>
        <v>-420</v>
      </c>
      <c r="BW120" s="91"/>
      <c r="BX120" s="91">
        <f t="shared" si="131"/>
        <v>30.399999999999636</v>
      </c>
      <c r="BY120" s="91">
        <f t="shared" si="132"/>
        <v>60.800000000000182</v>
      </c>
      <c r="BZ120" s="91">
        <f t="shared" si="133"/>
        <v>90</v>
      </c>
      <c r="CA120" s="91">
        <f t="shared" si="134"/>
        <v>120.39999999999964</v>
      </c>
      <c r="CB120" s="91">
        <f t="shared" si="135"/>
        <v>150.80000000000018</v>
      </c>
      <c r="CC120" s="91">
        <f t="shared" si="136"/>
        <v>180</v>
      </c>
      <c r="CD120" s="91"/>
      <c r="CF120" s="75">
        <f t="shared" si="137"/>
        <v>480</v>
      </c>
      <c r="CG120" s="92">
        <f t="shared" si="138"/>
        <v>-1.2083333333333397E-2</v>
      </c>
      <c r="CH120" s="92">
        <f t="shared" si="139"/>
        <v>-2.4166666666666635E-2</v>
      </c>
      <c r="CI120" s="92">
        <f t="shared" si="140"/>
        <v>-3.6458333333333336E-2</v>
      </c>
      <c r="CJ120" s="92">
        <f t="shared" si="141"/>
        <v>-4.8541666666666733E-2</v>
      </c>
      <c r="CK120" s="92">
        <f t="shared" si="142"/>
        <v>-6.0624999999999971E-2</v>
      </c>
      <c r="CL120" s="92">
        <f t="shared" si="143"/>
        <v>-7.2916666666666671E-2</v>
      </c>
      <c r="CM120" s="92"/>
      <c r="CN120" s="92">
        <f t="shared" si="144"/>
        <v>4.9754500818330006E-3</v>
      </c>
      <c r="CO120" s="92">
        <f t="shared" si="145"/>
        <v>9.9509001636661504E-3</v>
      </c>
      <c r="CP120" s="92">
        <f t="shared" si="146"/>
        <v>1.4729950900163666E-2</v>
      </c>
      <c r="CQ120" s="92">
        <f t="shared" si="147"/>
        <v>1.9705400981996666E-2</v>
      </c>
      <c r="CR120" s="92">
        <f t="shared" si="148"/>
        <v>2.4680851063829817E-2</v>
      </c>
      <c r="CS120" s="92">
        <f t="shared" si="149"/>
        <v>2.9459901800327332E-2</v>
      </c>
      <c r="CT120" s="92"/>
    </row>
    <row r="121" spans="1:98" s="75" customFormat="1" x14ac:dyDescent="0.25">
      <c r="AD121" s="75">
        <v>490</v>
      </c>
      <c r="AE121" s="87">
        <f t="shared" si="95"/>
        <v>5880</v>
      </c>
      <c r="AF121" s="90">
        <f t="shared" si="96"/>
        <v>5810.4</v>
      </c>
      <c r="AG121" s="90">
        <f t="shared" si="97"/>
        <v>5740.8</v>
      </c>
      <c r="AH121" s="90">
        <f t="shared" si="98"/>
        <v>5670</v>
      </c>
      <c r="AI121" s="90">
        <f t="shared" si="99"/>
        <v>5600.4</v>
      </c>
      <c r="AJ121" s="90">
        <f t="shared" si="100"/>
        <v>5530.8</v>
      </c>
      <c r="AK121" s="90">
        <f t="shared" si="101"/>
        <v>5460</v>
      </c>
      <c r="AL121" s="90"/>
      <c r="AN121" s="75">
        <f t="shared" si="102"/>
        <v>490</v>
      </c>
      <c r="AO121" s="87">
        <f t="shared" si="103"/>
        <v>6230</v>
      </c>
      <c r="AP121" s="87">
        <f t="shared" si="104"/>
        <v>6260.4</v>
      </c>
      <c r="AQ121" s="87">
        <f t="shared" si="105"/>
        <v>6290.8</v>
      </c>
      <c r="AR121" s="87">
        <f t="shared" si="106"/>
        <v>6320</v>
      </c>
      <c r="AS121" s="87">
        <f t="shared" si="107"/>
        <v>6350.4</v>
      </c>
      <c r="AT121" s="87">
        <f t="shared" si="108"/>
        <v>6380.8</v>
      </c>
      <c r="AU121" s="87">
        <f t="shared" si="109"/>
        <v>6410</v>
      </c>
      <c r="AV121" s="87"/>
      <c r="AX121" s="87">
        <f t="shared" si="110"/>
        <v>490</v>
      </c>
      <c r="AY121" s="87">
        <f t="shared" si="111"/>
        <v>-69.600000000000364</v>
      </c>
      <c r="AZ121" s="87">
        <f t="shared" si="112"/>
        <v>-139.19999999999982</v>
      </c>
      <c r="BA121" s="87">
        <f t="shared" si="113"/>
        <v>-210</v>
      </c>
      <c r="BB121" s="87">
        <f t="shared" si="114"/>
        <v>-279.60000000000036</v>
      </c>
      <c r="BC121" s="87">
        <f t="shared" si="115"/>
        <v>-349.19999999999982</v>
      </c>
      <c r="BD121" s="87">
        <f t="shared" si="116"/>
        <v>-420</v>
      </c>
      <c r="BE121" s="87"/>
      <c r="BG121" s="87">
        <f t="shared" si="117"/>
        <v>490</v>
      </c>
      <c r="BH121" s="87">
        <f t="shared" si="118"/>
        <v>30.399999999999636</v>
      </c>
      <c r="BI121" s="87">
        <f t="shared" si="119"/>
        <v>60.800000000000182</v>
      </c>
      <c r="BJ121" s="87">
        <f t="shared" si="120"/>
        <v>90</v>
      </c>
      <c r="BK121" s="87">
        <f t="shared" si="121"/>
        <v>120.39999999999964</v>
      </c>
      <c r="BL121" s="87">
        <f t="shared" si="122"/>
        <v>150.80000000000018</v>
      </c>
      <c r="BM121" s="87">
        <f t="shared" si="123"/>
        <v>180</v>
      </c>
      <c r="BN121" s="87"/>
      <c r="BP121" s="75">
        <f t="shared" si="124"/>
        <v>490</v>
      </c>
      <c r="BQ121" s="91">
        <f t="shared" si="125"/>
        <v>-69.600000000000364</v>
      </c>
      <c r="BR121" s="91">
        <f t="shared" si="126"/>
        <v>-139.19999999999982</v>
      </c>
      <c r="BS121" s="91">
        <f t="shared" si="127"/>
        <v>-210</v>
      </c>
      <c r="BT121" s="91">
        <f t="shared" si="128"/>
        <v>-279.60000000000036</v>
      </c>
      <c r="BU121" s="91">
        <f t="shared" si="129"/>
        <v>-349.19999999999982</v>
      </c>
      <c r="BV121" s="91">
        <f t="shared" si="130"/>
        <v>-420</v>
      </c>
      <c r="BW121" s="91"/>
      <c r="BX121" s="91">
        <f t="shared" si="131"/>
        <v>30.399999999999636</v>
      </c>
      <c r="BY121" s="91">
        <f t="shared" si="132"/>
        <v>60.800000000000182</v>
      </c>
      <c r="BZ121" s="91">
        <f t="shared" si="133"/>
        <v>90</v>
      </c>
      <c r="CA121" s="91">
        <f t="shared" si="134"/>
        <v>120.39999999999964</v>
      </c>
      <c r="CB121" s="91">
        <f t="shared" si="135"/>
        <v>150.80000000000018</v>
      </c>
      <c r="CC121" s="91">
        <f t="shared" si="136"/>
        <v>180</v>
      </c>
      <c r="CD121" s="91"/>
      <c r="CF121" s="75">
        <f t="shared" si="137"/>
        <v>490</v>
      </c>
      <c r="CG121" s="92">
        <f t="shared" si="138"/>
        <v>-1.1836734693877613E-2</v>
      </c>
      <c r="CH121" s="92">
        <f t="shared" si="139"/>
        <v>-2.367346938775507E-2</v>
      </c>
      <c r="CI121" s="92">
        <f t="shared" si="140"/>
        <v>-3.5714285714285712E-2</v>
      </c>
      <c r="CJ121" s="92">
        <f t="shared" si="141"/>
        <v>-4.7551020408163329E-2</v>
      </c>
      <c r="CK121" s="92">
        <f t="shared" si="142"/>
        <v>-5.9387755102040786E-2</v>
      </c>
      <c r="CL121" s="92">
        <f t="shared" si="143"/>
        <v>-7.1428571428571425E-2</v>
      </c>
      <c r="CM121" s="92"/>
      <c r="CN121" s="92">
        <f t="shared" si="144"/>
        <v>4.8796147672551587E-3</v>
      </c>
      <c r="CO121" s="92">
        <f t="shared" si="145"/>
        <v>9.7592295345104631E-3</v>
      </c>
      <c r="CP121" s="92">
        <f t="shared" si="146"/>
        <v>1.4446227929373997E-2</v>
      </c>
      <c r="CQ121" s="92">
        <f t="shared" si="147"/>
        <v>1.9325842696629156E-2</v>
      </c>
      <c r="CR121" s="92">
        <f t="shared" si="148"/>
        <v>2.4205457463884458E-2</v>
      </c>
      <c r="CS121" s="92">
        <f t="shared" si="149"/>
        <v>2.8892455858747994E-2</v>
      </c>
      <c r="CT121" s="92"/>
    </row>
    <row r="122" spans="1:98" s="75" customFormat="1" x14ac:dyDescent="0.25">
      <c r="AD122" s="75">
        <v>500</v>
      </c>
      <c r="AE122" s="87">
        <f t="shared" si="95"/>
        <v>6000</v>
      </c>
      <c r="AF122" s="90">
        <f t="shared" si="96"/>
        <v>5930.4</v>
      </c>
      <c r="AG122" s="90">
        <f t="shared" si="97"/>
        <v>5860.8</v>
      </c>
      <c r="AH122" s="90">
        <f t="shared" si="98"/>
        <v>5790</v>
      </c>
      <c r="AI122" s="90">
        <f t="shared" si="99"/>
        <v>5720.4</v>
      </c>
      <c r="AJ122" s="90">
        <f t="shared" si="100"/>
        <v>5650.8</v>
      </c>
      <c r="AK122" s="90">
        <f t="shared" si="101"/>
        <v>5580</v>
      </c>
      <c r="AL122" s="90"/>
      <c r="AN122" s="75">
        <f t="shared" si="102"/>
        <v>500</v>
      </c>
      <c r="AO122" s="87">
        <f t="shared" si="103"/>
        <v>6350</v>
      </c>
      <c r="AP122" s="87">
        <f t="shared" si="104"/>
        <v>6380.4</v>
      </c>
      <c r="AQ122" s="87">
        <f t="shared" si="105"/>
        <v>6410.8</v>
      </c>
      <c r="AR122" s="87">
        <f t="shared" si="106"/>
        <v>6440</v>
      </c>
      <c r="AS122" s="87">
        <f t="shared" si="107"/>
        <v>6470.4</v>
      </c>
      <c r="AT122" s="87">
        <f t="shared" si="108"/>
        <v>6500.8</v>
      </c>
      <c r="AU122" s="87">
        <f t="shared" si="109"/>
        <v>6530</v>
      </c>
      <c r="AV122" s="87"/>
      <c r="AX122" s="87">
        <f t="shared" si="110"/>
        <v>500</v>
      </c>
      <c r="AY122" s="87">
        <f t="shared" si="111"/>
        <v>-69.600000000000364</v>
      </c>
      <c r="AZ122" s="87">
        <f t="shared" si="112"/>
        <v>-139.19999999999982</v>
      </c>
      <c r="BA122" s="87">
        <f t="shared" si="113"/>
        <v>-210</v>
      </c>
      <c r="BB122" s="87">
        <f t="shared" si="114"/>
        <v>-279.60000000000036</v>
      </c>
      <c r="BC122" s="87">
        <f t="shared" si="115"/>
        <v>-349.19999999999982</v>
      </c>
      <c r="BD122" s="87">
        <f t="shared" si="116"/>
        <v>-420</v>
      </c>
      <c r="BE122" s="87"/>
      <c r="BG122" s="87">
        <f t="shared" si="117"/>
        <v>500</v>
      </c>
      <c r="BH122" s="87">
        <f t="shared" si="118"/>
        <v>30.399999999999636</v>
      </c>
      <c r="BI122" s="87">
        <f t="shared" si="119"/>
        <v>60.800000000000182</v>
      </c>
      <c r="BJ122" s="87">
        <f t="shared" si="120"/>
        <v>90</v>
      </c>
      <c r="BK122" s="87">
        <f t="shared" si="121"/>
        <v>120.39999999999964</v>
      </c>
      <c r="BL122" s="87">
        <f t="shared" si="122"/>
        <v>150.80000000000018</v>
      </c>
      <c r="BM122" s="87">
        <f t="shared" si="123"/>
        <v>180</v>
      </c>
      <c r="BN122" s="87"/>
      <c r="BP122" s="75">
        <f t="shared" si="124"/>
        <v>500</v>
      </c>
      <c r="BQ122" s="91">
        <f t="shared" si="125"/>
        <v>-69.600000000000364</v>
      </c>
      <c r="BR122" s="91">
        <f t="shared" si="126"/>
        <v>-139.19999999999982</v>
      </c>
      <c r="BS122" s="91">
        <f t="shared" si="127"/>
        <v>-210</v>
      </c>
      <c r="BT122" s="91">
        <f t="shared" si="128"/>
        <v>-279.60000000000036</v>
      </c>
      <c r="BU122" s="91">
        <f t="shared" si="129"/>
        <v>-349.19999999999982</v>
      </c>
      <c r="BV122" s="91">
        <f t="shared" si="130"/>
        <v>-420</v>
      </c>
      <c r="BW122" s="91"/>
      <c r="BX122" s="91">
        <f t="shared" si="131"/>
        <v>30.399999999999636</v>
      </c>
      <c r="BY122" s="91">
        <f t="shared" si="132"/>
        <v>60.800000000000182</v>
      </c>
      <c r="BZ122" s="91">
        <f t="shared" si="133"/>
        <v>90</v>
      </c>
      <c r="CA122" s="91">
        <f t="shared" si="134"/>
        <v>120.39999999999964</v>
      </c>
      <c r="CB122" s="91">
        <f t="shared" si="135"/>
        <v>150.80000000000018</v>
      </c>
      <c r="CC122" s="91">
        <f t="shared" si="136"/>
        <v>180</v>
      </c>
      <c r="CD122" s="91"/>
      <c r="CF122" s="75">
        <f t="shared" si="137"/>
        <v>500</v>
      </c>
      <c r="CG122" s="92">
        <f t="shared" si="138"/>
        <v>-1.160000000000006E-2</v>
      </c>
      <c r="CH122" s="92">
        <f t="shared" si="139"/>
        <v>-2.3199999999999971E-2</v>
      </c>
      <c r="CI122" s="92">
        <f t="shared" si="140"/>
        <v>-3.5000000000000003E-2</v>
      </c>
      <c r="CJ122" s="92">
        <f t="shared" si="141"/>
        <v>-4.6600000000000058E-2</v>
      </c>
      <c r="CK122" s="92">
        <f t="shared" si="142"/>
        <v>-5.8199999999999967E-2</v>
      </c>
      <c r="CL122" s="92">
        <f t="shared" si="143"/>
        <v>-7.0000000000000007E-2</v>
      </c>
      <c r="CM122" s="92"/>
      <c r="CN122" s="92">
        <f t="shared" si="144"/>
        <v>4.7874015748030924E-3</v>
      </c>
      <c r="CO122" s="92">
        <f t="shared" si="145"/>
        <v>9.5748031496063271E-3</v>
      </c>
      <c r="CP122" s="92">
        <f t="shared" si="146"/>
        <v>1.4173228346456693E-2</v>
      </c>
      <c r="CQ122" s="92">
        <f t="shared" si="147"/>
        <v>1.8960629921259787E-2</v>
      </c>
      <c r="CR122" s="92">
        <f t="shared" si="148"/>
        <v>2.374803149606302E-2</v>
      </c>
      <c r="CS122" s="92">
        <f t="shared" si="149"/>
        <v>2.8346456692913385E-2</v>
      </c>
      <c r="CT122" s="92"/>
    </row>
    <row r="123" spans="1:98" s="75" customFormat="1" x14ac:dyDescent="0.25"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</row>
    <row r="124" spans="1:98" s="75" customFormat="1" x14ac:dyDescent="0.25"/>
    <row r="125" spans="1:98" s="75" customFormat="1" x14ac:dyDescent="0.25"/>
    <row r="126" spans="1:98" s="75" customFormat="1" x14ac:dyDescent="0.25"/>
    <row r="127" spans="1:98" s="75" customFormat="1" x14ac:dyDescent="0.25"/>
    <row r="128" spans="1:98" s="75" customFormat="1" x14ac:dyDescent="0.25"/>
    <row r="129" s="75" customFormat="1" x14ac:dyDescent="0.25"/>
    <row r="130" s="75" customFormat="1" x14ac:dyDescent="0.25"/>
    <row r="131" s="75" customFormat="1" x14ac:dyDescent="0.25"/>
    <row r="132" s="75" customFormat="1" x14ac:dyDescent="0.25"/>
    <row r="133" s="75" customFormat="1" x14ac:dyDescent="0.25"/>
    <row r="134" s="75" customFormat="1" x14ac:dyDescent="0.25"/>
    <row r="135" s="75" customFormat="1" x14ac:dyDescent="0.25"/>
    <row r="136" s="75" customFormat="1" x14ac:dyDescent="0.25"/>
    <row r="137" s="75" customFormat="1" x14ac:dyDescent="0.25"/>
    <row r="138" s="75" customFormat="1" x14ac:dyDescent="0.25"/>
    <row r="139" s="75" customFormat="1" x14ac:dyDescent="0.25"/>
    <row r="140" s="75" customFormat="1" x14ac:dyDescent="0.25"/>
    <row r="141" s="75" customFormat="1" x14ac:dyDescent="0.25"/>
    <row r="142" s="75" customFormat="1" x14ac:dyDescent="0.25"/>
    <row r="143" s="75" customFormat="1" x14ac:dyDescent="0.25"/>
    <row r="144" s="75" customFormat="1" x14ac:dyDescent="0.25"/>
    <row r="145" s="75" customFormat="1" x14ac:dyDescent="0.25"/>
    <row r="146" s="75" customFormat="1" x14ac:dyDescent="0.25"/>
    <row r="147" s="75" customFormat="1" x14ac:dyDescent="0.25"/>
    <row r="148" s="75" customFormat="1" x14ac:dyDescent="0.25"/>
    <row r="149" s="75" customFormat="1" x14ac:dyDescent="0.25"/>
    <row r="150" s="75" customFormat="1" x14ac:dyDescent="0.25"/>
    <row r="151" s="75" customFormat="1" x14ac:dyDescent="0.25"/>
    <row r="152" s="75" customFormat="1" x14ac:dyDescent="0.25"/>
    <row r="153" s="75" customFormat="1" x14ac:dyDescent="0.25"/>
    <row r="154" s="75" customFormat="1" x14ac:dyDescent="0.25"/>
    <row r="155" s="75" customFormat="1" x14ac:dyDescent="0.25"/>
    <row r="156" s="75" customFormat="1" x14ac:dyDescent="0.25"/>
    <row r="157" s="75" customFormat="1" x14ac:dyDescent="0.25"/>
    <row r="158" s="75" customFormat="1" x14ac:dyDescent="0.25"/>
    <row r="159" s="75" customFormat="1" x14ac:dyDescent="0.25"/>
    <row r="160" s="75" customFormat="1" x14ac:dyDescent="0.25"/>
    <row r="161" s="75" customFormat="1" x14ac:dyDescent="0.25"/>
    <row r="162" s="75" customFormat="1" x14ac:dyDescent="0.25"/>
    <row r="163" s="75" customFormat="1" x14ac:dyDescent="0.25"/>
    <row r="164" s="75" customFormat="1" x14ac:dyDescent="0.25"/>
    <row r="165" s="75" customFormat="1" x14ac:dyDescent="0.25"/>
    <row r="166" s="75" customFormat="1" x14ac:dyDescent="0.25"/>
    <row r="167" s="75" customFormat="1" x14ac:dyDescent="0.25"/>
    <row r="168" s="75" customFormat="1" x14ac:dyDescent="0.25"/>
    <row r="169" s="75" customFormat="1" x14ac:dyDescent="0.25"/>
    <row r="170" s="75" customFormat="1" x14ac:dyDescent="0.25"/>
    <row r="171" s="75" customFormat="1" x14ac:dyDescent="0.25"/>
    <row r="172" s="75" customFormat="1" x14ac:dyDescent="0.25"/>
    <row r="173" s="75" customFormat="1" x14ac:dyDescent="0.25"/>
    <row r="174" s="75" customFormat="1" x14ac:dyDescent="0.25"/>
    <row r="175" s="75" customFormat="1" x14ac:dyDescent="0.25"/>
    <row r="176" s="75" customFormat="1" x14ac:dyDescent="0.25"/>
    <row r="177" spans="1:110" s="75" customFormat="1" x14ac:dyDescent="0.25"/>
    <row r="178" spans="1:110" s="75" customFormat="1" x14ac:dyDescent="0.25"/>
    <row r="179" spans="1:110" s="75" customFormat="1" x14ac:dyDescent="0.25"/>
    <row r="180" spans="1:110" s="75" customFormat="1" x14ac:dyDescent="0.25"/>
    <row r="181" spans="1:110" s="75" customFormat="1" x14ac:dyDescent="0.25"/>
    <row r="182" spans="1:110" s="75" customFormat="1" x14ac:dyDescent="0.25"/>
    <row r="183" spans="1:110" s="75" customFormat="1" x14ac:dyDescent="0.25"/>
    <row r="184" spans="1:110" s="75" customFormat="1" x14ac:dyDescent="0.2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</row>
    <row r="185" spans="1:110" s="75" customFormat="1" x14ac:dyDescent="0.2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</row>
    <row r="186" spans="1:110" s="75" customFormat="1" x14ac:dyDescent="0.2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</row>
    <row r="187" spans="1:110" s="75" customFormat="1" x14ac:dyDescent="0.2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09"/>
      <c r="CB187" s="109"/>
      <c r="CC187" s="109"/>
      <c r="CD187" s="109"/>
      <c r="CE187" s="109"/>
      <c r="CF187" s="109"/>
      <c r="CG187" s="109"/>
      <c r="CH187" s="109"/>
      <c r="CI187" s="109"/>
      <c r="CJ187" s="109"/>
      <c r="CK187" s="109"/>
      <c r="CL187" s="109"/>
      <c r="CM187" s="109"/>
      <c r="CN187" s="109"/>
      <c r="CO187" s="109"/>
      <c r="CP187" s="109"/>
      <c r="CQ187" s="109"/>
      <c r="CR187" s="109"/>
      <c r="CS187" s="109"/>
      <c r="CT187" s="109"/>
      <c r="CU187" s="109"/>
      <c r="CV187" s="109"/>
      <c r="CW187" s="109"/>
      <c r="CX187" s="109"/>
      <c r="CY187" s="109"/>
      <c r="CZ187" s="109"/>
      <c r="DA187" s="109"/>
      <c r="DB187" s="109"/>
      <c r="DC187" s="109"/>
      <c r="DD187" s="109"/>
      <c r="DE187" s="109"/>
      <c r="DF187" s="109"/>
    </row>
    <row r="188" spans="1:110" s="75" customFormat="1" x14ac:dyDescent="0.2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09"/>
      <c r="CB188" s="109"/>
      <c r="CC188" s="109"/>
      <c r="CD188" s="109"/>
      <c r="CE188" s="109"/>
      <c r="CF188" s="109"/>
      <c r="CG188" s="109"/>
      <c r="CH188" s="109"/>
      <c r="CI188" s="109"/>
      <c r="CJ188" s="109"/>
      <c r="CK188" s="109"/>
      <c r="CL188" s="109"/>
      <c r="CM188" s="109"/>
      <c r="CN188" s="109"/>
      <c r="CO188" s="109"/>
      <c r="CP188" s="109"/>
      <c r="CQ188" s="109"/>
      <c r="CR188" s="109"/>
      <c r="CS188" s="109"/>
      <c r="CT188" s="109"/>
      <c r="CU188" s="109"/>
      <c r="CV188" s="109"/>
      <c r="CW188" s="109"/>
      <c r="CX188" s="109"/>
      <c r="CY188" s="109"/>
      <c r="CZ188" s="109"/>
      <c r="DA188" s="109"/>
      <c r="DB188" s="109"/>
      <c r="DC188" s="109"/>
      <c r="DD188" s="109"/>
      <c r="DE188" s="109"/>
      <c r="DF188" s="109"/>
    </row>
    <row r="189" spans="1:110" s="75" customFormat="1" x14ac:dyDescent="0.2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09"/>
      <c r="DE189" s="109"/>
      <c r="DF189" s="109"/>
    </row>
    <row r="190" spans="1:110" s="75" customFormat="1" x14ac:dyDescent="0.2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</row>
    <row r="191" spans="1:110" s="75" customFormat="1" x14ac:dyDescent="0.2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</row>
    <row r="192" spans="1:110" s="75" customFormat="1" x14ac:dyDescent="0.2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/>
    </row>
    <row r="193" spans="1:110" s="75" customFormat="1" x14ac:dyDescent="0.2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09"/>
      <c r="CI193" s="109"/>
      <c r="CJ193" s="109"/>
      <c r="CK193" s="109"/>
      <c r="CL193" s="109"/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  <c r="DF193" s="109"/>
    </row>
    <row r="194" spans="1:110" s="75" customFormat="1" x14ac:dyDescent="0.2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</row>
    <row r="195" spans="1:110" s="75" customFormat="1" x14ac:dyDescent="0.2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</row>
    <row r="196" spans="1:110" s="75" customFormat="1" x14ac:dyDescent="0.2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  <c r="DF196" s="109"/>
    </row>
    <row r="197" spans="1:110" s="75" customFormat="1" x14ac:dyDescent="0.2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  <c r="DF197" s="109"/>
    </row>
    <row r="198" spans="1:110" s="75" customFormat="1" x14ac:dyDescent="0.2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</row>
    <row r="199" spans="1:110" s="75" customFormat="1" x14ac:dyDescent="0.2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/>
    </row>
    <row r="200" spans="1:110" s="75" customFormat="1" x14ac:dyDescent="0.2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</row>
    <row r="201" spans="1:110" s="75" customFormat="1" x14ac:dyDescent="0.2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</row>
    <row r="202" spans="1:110" s="75" customFormat="1" x14ac:dyDescent="0.2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  <c r="CW202" s="109"/>
      <c r="CX202" s="109"/>
      <c r="CY202" s="109"/>
      <c r="CZ202" s="109"/>
      <c r="DA202" s="109"/>
      <c r="DB202" s="109"/>
      <c r="DC202" s="109"/>
    </row>
    <row r="203" spans="1:110" s="75" customFormat="1" x14ac:dyDescent="0.2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</row>
    <row r="204" spans="1:110" s="75" customFormat="1" x14ac:dyDescent="0.2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</row>
    <row r="205" spans="1:110" s="75" customFormat="1" x14ac:dyDescent="0.2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</row>
    <row r="206" spans="1:110" s="75" customFormat="1" x14ac:dyDescent="0.2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</row>
    <row r="207" spans="1:110" s="75" customFormat="1" x14ac:dyDescent="0.2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</row>
    <row r="208" spans="1:110" s="75" customFormat="1" x14ac:dyDescent="0.2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</row>
    <row r="209" spans="1:107" s="75" customFormat="1" x14ac:dyDescent="0.2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</row>
    <row r="210" spans="1:107" s="75" customFormat="1" x14ac:dyDescent="0.2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</row>
    <row r="211" spans="1:107" s="75" customFormat="1" x14ac:dyDescent="0.2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</row>
    <row r="212" spans="1:107" s="75" customFormat="1" x14ac:dyDescent="0.2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</row>
    <row r="213" spans="1:107" s="75" customFormat="1" x14ac:dyDescent="0.2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</row>
    <row r="214" spans="1:107" s="75" customFormat="1" x14ac:dyDescent="0.2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</row>
    <row r="215" spans="1:107" s="75" customFormat="1" x14ac:dyDescent="0.2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</row>
    <row r="216" spans="1:107" s="75" customFormat="1" x14ac:dyDescent="0.2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</row>
    <row r="217" spans="1:107" s="75" customFormat="1" x14ac:dyDescent="0.2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</row>
    <row r="218" spans="1:107" s="75" customFormat="1" x14ac:dyDescent="0.2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</row>
    <row r="219" spans="1:107" s="75" customFormat="1" x14ac:dyDescent="0.2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</row>
    <row r="220" spans="1:107" s="75" customFormat="1" x14ac:dyDescent="0.2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</row>
    <row r="221" spans="1:107" s="75" customFormat="1" x14ac:dyDescent="0.2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</row>
    <row r="222" spans="1:107" s="75" customFormat="1" x14ac:dyDescent="0.2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</row>
    <row r="223" spans="1:107" s="75" customFormat="1" x14ac:dyDescent="0.2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</row>
    <row r="224" spans="1:107" s="75" customFormat="1" x14ac:dyDescent="0.2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</row>
    <row r="225" spans="1:104" s="75" customFormat="1" x14ac:dyDescent="0.2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</row>
    <row r="226" spans="1:104" s="75" customFormat="1" x14ac:dyDescent="0.2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</row>
    <row r="227" spans="1:104" s="75" customFormat="1" x14ac:dyDescent="0.2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</row>
    <row r="228" spans="1:104" s="75" customFormat="1" x14ac:dyDescent="0.2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</row>
    <row r="229" spans="1:104" s="75" customFormat="1" x14ac:dyDescent="0.2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</row>
    <row r="230" spans="1:104" s="75" customFormat="1" x14ac:dyDescent="0.2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</row>
    <row r="231" spans="1:104" s="75" customFormat="1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</row>
    <row r="232" spans="1:104" s="75" customFormat="1" x14ac:dyDescent="0.2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</row>
    <row r="233" spans="1:104" s="75" customFormat="1" x14ac:dyDescent="0.2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</row>
    <row r="234" spans="1:104" s="75" customFormat="1" x14ac:dyDescent="0.2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</row>
    <row r="235" spans="1:104" s="75" customFormat="1" x14ac:dyDescent="0.2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/>
      <c r="CY235" s="109"/>
      <c r="CZ235" s="109"/>
    </row>
    <row r="236" spans="1:104" s="75" customFormat="1" x14ac:dyDescent="0.2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</row>
    <row r="237" spans="1:104" s="75" customFormat="1" x14ac:dyDescent="0.2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</row>
    <row r="238" spans="1:104" s="75" customFormat="1" x14ac:dyDescent="0.2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  <c r="CW238" s="109"/>
    </row>
    <row r="239" spans="1:104" s="75" customFormat="1" x14ac:dyDescent="0.2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</row>
    <row r="240" spans="1:104" s="75" customFormat="1" x14ac:dyDescent="0.2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</row>
    <row r="241" spans="1:101" s="75" customFormat="1" x14ac:dyDescent="0.2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</row>
    <row r="242" spans="1:101" s="75" customFormat="1" x14ac:dyDescent="0.2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</row>
    <row r="243" spans="1:101" s="75" customFormat="1" x14ac:dyDescent="0.2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  <c r="CW243" s="109"/>
    </row>
    <row r="244" spans="1:101" s="75" customFormat="1" x14ac:dyDescent="0.2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</row>
    <row r="245" spans="1:101" s="75" customFormat="1" x14ac:dyDescent="0.2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</row>
    <row r="246" spans="1:101" s="75" customFormat="1" x14ac:dyDescent="0.2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</row>
    <row r="247" spans="1:101" s="75" customFormat="1" x14ac:dyDescent="0.2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</row>
    <row r="248" spans="1:101" s="75" customFormat="1" x14ac:dyDescent="0.2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</row>
    <row r="249" spans="1:101" s="75" customFormat="1" x14ac:dyDescent="0.2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</row>
    <row r="250" spans="1:101" s="75" customFormat="1" x14ac:dyDescent="0.2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</row>
    <row r="251" spans="1:101" s="75" customFormat="1" x14ac:dyDescent="0.2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</row>
    <row r="252" spans="1:101" s="75" customFormat="1" x14ac:dyDescent="0.2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  <c r="CW252" s="109"/>
    </row>
    <row r="253" spans="1:101" s="75" customFormat="1" x14ac:dyDescent="0.2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</row>
    <row r="254" spans="1:101" s="75" customFormat="1" x14ac:dyDescent="0.2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109"/>
      <c r="CU254" s="109"/>
      <c r="CV254" s="109"/>
      <c r="CW254" s="109"/>
    </row>
    <row r="255" spans="1:101" s="75" customFormat="1" x14ac:dyDescent="0.2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</row>
    <row r="256" spans="1:101" s="75" customFormat="1" x14ac:dyDescent="0.2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109"/>
      <c r="CU256" s="109"/>
      <c r="CV256" s="109"/>
      <c r="CW256" s="109"/>
    </row>
    <row r="257" spans="1:101" s="75" customFormat="1" x14ac:dyDescent="0.2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109"/>
      <c r="CU257" s="109"/>
      <c r="CV257" s="109"/>
      <c r="CW257" s="109"/>
    </row>
    <row r="258" spans="1:101" s="75" customFormat="1" x14ac:dyDescent="0.2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  <c r="CW258" s="109"/>
    </row>
    <row r="259" spans="1:101" s="75" customFormat="1" x14ac:dyDescent="0.2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  <c r="CW259" s="109"/>
    </row>
    <row r="260" spans="1:101" s="75" customFormat="1" x14ac:dyDescent="0.2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  <c r="CS260" s="109"/>
      <c r="CT260" s="109"/>
      <c r="CU260" s="109"/>
      <c r="CV260" s="109"/>
      <c r="CW260" s="109"/>
    </row>
    <row r="261" spans="1:101" s="75" customFormat="1" x14ac:dyDescent="0.2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  <c r="CK261" s="109"/>
      <c r="CL261" s="109"/>
      <c r="CM261" s="109"/>
      <c r="CN261" s="109"/>
      <c r="CO261" s="109"/>
      <c r="CP261" s="109"/>
      <c r="CQ261" s="109"/>
      <c r="CR261" s="109"/>
      <c r="CS261" s="109"/>
      <c r="CT261" s="109"/>
      <c r="CU261" s="109"/>
      <c r="CV261" s="109"/>
      <c r="CW261" s="109"/>
    </row>
    <row r="262" spans="1:101" s="75" customFormat="1" x14ac:dyDescent="0.2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  <c r="CW262" s="109"/>
    </row>
    <row r="263" spans="1:101" s="75" customFormat="1" x14ac:dyDescent="0.2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109"/>
      <c r="CQ263" s="109"/>
      <c r="CR263" s="109"/>
      <c r="CS263" s="109"/>
      <c r="CT263" s="109"/>
      <c r="CU263" s="109"/>
      <c r="CV263" s="109"/>
      <c r="CW263" s="109"/>
    </row>
    <row r="264" spans="1:101" s="75" customFormat="1" x14ac:dyDescent="0.2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109"/>
      <c r="CQ264" s="109"/>
      <c r="CR264" s="109"/>
      <c r="CS264" s="109"/>
      <c r="CT264" s="109"/>
      <c r="CU264" s="109"/>
      <c r="CV264" s="109"/>
      <c r="CW264" s="109"/>
    </row>
    <row r="265" spans="1:101" s="75" customFormat="1" x14ac:dyDescent="0.2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109"/>
      <c r="CQ265" s="109"/>
      <c r="CR265" s="109"/>
      <c r="CS265" s="109"/>
      <c r="CT265" s="109"/>
      <c r="CU265" s="109"/>
      <c r="CV265" s="109"/>
      <c r="CW265" s="109"/>
    </row>
    <row r="266" spans="1:101" s="75" customFormat="1" x14ac:dyDescent="0.2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  <c r="CS266" s="109"/>
      <c r="CT266" s="109"/>
      <c r="CU266" s="109"/>
      <c r="CV266" s="109"/>
      <c r="CW266" s="109"/>
    </row>
    <row r="267" spans="1:101" s="75" customFormat="1" x14ac:dyDescent="0.2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</row>
    <row r="268" spans="1:101" s="75" customFormat="1" x14ac:dyDescent="0.2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  <c r="CS268" s="109"/>
      <c r="CT268" s="109"/>
      <c r="CU268" s="109"/>
      <c r="CV268" s="109"/>
      <c r="CW268" s="109"/>
    </row>
    <row r="269" spans="1:101" s="60" customFormat="1" x14ac:dyDescent="0.2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  <c r="CS269" s="109"/>
      <c r="CT269" s="109"/>
      <c r="CU269" s="109"/>
      <c r="CV269" s="109"/>
      <c r="CW269" s="109"/>
    </row>
    <row r="270" spans="1:101" s="60" customFormat="1" x14ac:dyDescent="0.2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</row>
    <row r="271" spans="1:101" s="60" customFormat="1" x14ac:dyDescent="0.2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  <c r="CS271" s="109"/>
      <c r="CT271" s="109"/>
      <c r="CU271" s="109"/>
      <c r="CV271" s="109"/>
      <c r="CW271" s="109"/>
    </row>
    <row r="272" spans="1:101" s="60" customFormat="1" x14ac:dyDescent="0.2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  <c r="CS272" s="109"/>
      <c r="CT272" s="109"/>
      <c r="CU272" s="109"/>
      <c r="CV272" s="109"/>
      <c r="CW272" s="109"/>
    </row>
    <row r="273" spans="1:101" s="60" customFormat="1" x14ac:dyDescent="0.2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  <c r="CO273" s="109"/>
      <c r="CP273" s="109"/>
      <c r="CQ273" s="109"/>
      <c r="CR273" s="109"/>
      <c r="CS273" s="109"/>
      <c r="CT273" s="109"/>
      <c r="CU273" s="109"/>
      <c r="CV273" s="109"/>
      <c r="CW273" s="109"/>
    </row>
    <row r="274" spans="1:101" s="60" customFormat="1" x14ac:dyDescent="0.2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</row>
    <row r="275" spans="1:101" s="60" customFormat="1" x14ac:dyDescent="0.2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  <c r="CS275" s="109"/>
      <c r="CT275" s="109"/>
      <c r="CU275" s="109"/>
      <c r="CV275" s="109"/>
      <c r="CW275" s="109"/>
    </row>
    <row r="276" spans="1:101" s="60" customFormat="1" x14ac:dyDescent="0.2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  <c r="CS276" s="109"/>
      <c r="CT276" s="109"/>
      <c r="CU276" s="109"/>
      <c r="CV276" s="109"/>
      <c r="CW276" s="109"/>
    </row>
    <row r="277" spans="1:101" s="60" customFormat="1" x14ac:dyDescent="0.2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</row>
    <row r="278" spans="1:101" s="60" customFormat="1" x14ac:dyDescent="0.2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  <c r="CW278" s="109"/>
    </row>
    <row r="279" spans="1:101" s="60" customFormat="1" x14ac:dyDescent="0.2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  <c r="CW279" s="109"/>
    </row>
    <row r="280" spans="1:101" s="60" customFormat="1" x14ac:dyDescent="0.25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109"/>
      <c r="CU280" s="109"/>
      <c r="CV280" s="109"/>
      <c r="CW280" s="109"/>
    </row>
    <row r="281" spans="1:101" s="60" customFormat="1" x14ac:dyDescent="0.25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109"/>
      <c r="CU281" s="109"/>
      <c r="CV281" s="109"/>
      <c r="CW281" s="109"/>
    </row>
    <row r="282" spans="1:101" s="60" customFormat="1" x14ac:dyDescent="0.25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109"/>
      <c r="CU282" s="109"/>
      <c r="CV282" s="109"/>
      <c r="CW282" s="109"/>
    </row>
    <row r="283" spans="1:101" s="60" customFormat="1" x14ac:dyDescent="0.25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109"/>
      <c r="CU283" s="109"/>
      <c r="CV283" s="109"/>
      <c r="CW283" s="109"/>
    </row>
    <row r="284" spans="1:101" s="60" customFormat="1" x14ac:dyDescent="0.2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  <c r="CW284" s="109"/>
    </row>
    <row r="285" spans="1:101" s="60" customFormat="1" x14ac:dyDescent="0.2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09"/>
      <c r="CF285" s="109"/>
      <c r="CG285" s="109"/>
      <c r="CH285" s="109"/>
      <c r="CI285" s="109"/>
      <c r="CJ285" s="109"/>
      <c r="CK285" s="109"/>
      <c r="CL285" s="109"/>
      <c r="CM285" s="109"/>
      <c r="CN285" s="109"/>
      <c r="CO285" s="109"/>
      <c r="CP285" s="109"/>
      <c r="CQ285" s="109"/>
      <c r="CR285" s="109"/>
      <c r="CS285" s="109"/>
      <c r="CT285" s="109"/>
      <c r="CU285" s="109"/>
      <c r="CV285" s="109"/>
      <c r="CW285" s="109"/>
    </row>
    <row r="286" spans="1:101" s="60" customFormat="1" x14ac:dyDescent="0.2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</row>
    <row r="287" spans="1:101" s="60" customFormat="1" x14ac:dyDescent="0.25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  <c r="CK287" s="109"/>
      <c r="CL287" s="109"/>
      <c r="CM287" s="109"/>
      <c r="CN287" s="109"/>
      <c r="CO287" s="109"/>
      <c r="CP287" s="109"/>
      <c r="CQ287" s="109"/>
      <c r="CR287" s="109"/>
      <c r="CS287" s="109"/>
      <c r="CT287" s="109"/>
      <c r="CU287" s="109"/>
      <c r="CV287" s="109"/>
      <c r="CW287" s="109"/>
    </row>
    <row r="288" spans="1:101" s="60" customFormat="1" x14ac:dyDescent="0.25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</row>
    <row r="289" spans="1:101" s="60" customFormat="1" x14ac:dyDescent="0.2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09"/>
      <c r="CI289" s="109"/>
      <c r="CJ289" s="109"/>
      <c r="CK289" s="109"/>
      <c r="CL289" s="109"/>
      <c r="CM289" s="109"/>
      <c r="CN289" s="109"/>
      <c r="CO289" s="109"/>
      <c r="CP289" s="109"/>
      <c r="CQ289" s="109"/>
      <c r="CR289" s="109"/>
      <c r="CS289" s="109"/>
      <c r="CT289" s="109"/>
      <c r="CU289" s="109"/>
      <c r="CV289" s="109"/>
      <c r="CW289" s="109"/>
    </row>
    <row r="290" spans="1:101" s="60" customFormat="1" x14ac:dyDescent="0.2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09"/>
      <c r="CF290" s="109"/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109"/>
      <c r="CT290" s="109"/>
      <c r="CU290" s="109"/>
      <c r="CV290" s="109"/>
      <c r="CW290" s="109"/>
    </row>
    <row r="291" spans="1:101" s="60" customFormat="1" x14ac:dyDescent="0.25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</row>
    <row r="292" spans="1:101" s="60" customFormat="1" x14ac:dyDescent="0.2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09"/>
      <c r="CF292" s="109"/>
      <c r="CG292" s="109"/>
      <c r="CH292" s="109"/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  <c r="CW292" s="109"/>
    </row>
    <row r="293" spans="1:101" s="60" customFormat="1" x14ac:dyDescent="0.2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09"/>
      <c r="BV293" s="109"/>
      <c r="BW293" s="109"/>
      <c r="BX293" s="109"/>
      <c r="BY293" s="109"/>
      <c r="BZ293" s="109"/>
      <c r="CA293" s="109"/>
      <c r="CB293" s="109"/>
      <c r="CC293" s="109"/>
      <c r="CD293" s="109"/>
      <c r="CE293" s="109"/>
      <c r="CF293" s="109"/>
      <c r="CG293" s="109"/>
      <c r="CH293" s="109"/>
      <c r="CI293" s="109"/>
      <c r="CJ293" s="109"/>
      <c r="CK293" s="109"/>
      <c r="CL293" s="109"/>
      <c r="CM293" s="109"/>
      <c r="CN293" s="109"/>
      <c r="CO293" s="109"/>
      <c r="CP293" s="109"/>
      <c r="CQ293" s="109"/>
      <c r="CR293" s="109"/>
      <c r="CS293" s="109"/>
      <c r="CT293" s="109"/>
      <c r="CU293" s="109"/>
      <c r="CV293" s="109"/>
      <c r="CW293" s="109"/>
    </row>
    <row r="294" spans="1:101" s="60" customFormat="1" x14ac:dyDescent="0.2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09"/>
      <c r="BV294" s="109"/>
      <c r="BW294" s="109"/>
      <c r="BX294" s="109"/>
      <c r="BY294" s="109"/>
      <c r="BZ294" s="109"/>
      <c r="CA294" s="109"/>
      <c r="CB294" s="109"/>
      <c r="CC294" s="109"/>
      <c r="CD294" s="109"/>
      <c r="CE294" s="109"/>
      <c r="CF294" s="109"/>
      <c r="CG294" s="109"/>
      <c r="CH294" s="109"/>
      <c r="CI294" s="109"/>
      <c r="CJ294" s="109"/>
      <c r="CK294" s="109"/>
      <c r="CL294" s="109"/>
      <c r="CM294" s="109"/>
      <c r="CN294" s="109"/>
      <c r="CO294" s="109"/>
      <c r="CP294" s="109"/>
      <c r="CQ294" s="109"/>
      <c r="CR294" s="109"/>
      <c r="CS294" s="109"/>
      <c r="CT294" s="109"/>
      <c r="CU294" s="109"/>
      <c r="CV294" s="109"/>
      <c r="CW294" s="109"/>
    </row>
    <row r="295" spans="1:101" s="60" customFormat="1" x14ac:dyDescent="0.2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09"/>
      <c r="BV295" s="109"/>
      <c r="BW295" s="109"/>
      <c r="BX295" s="109"/>
      <c r="BY295" s="109"/>
      <c r="BZ295" s="109"/>
      <c r="CA295" s="109"/>
      <c r="CB295" s="109"/>
      <c r="CC295" s="109"/>
      <c r="CD295" s="109"/>
      <c r="CE295" s="109"/>
      <c r="CF295" s="109"/>
      <c r="CG295" s="109"/>
      <c r="CH295" s="109"/>
      <c r="CI295" s="109"/>
      <c r="CJ295" s="109"/>
      <c r="CK295" s="109"/>
      <c r="CL295" s="109"/>
      <c r="CM295" s="109"/>
      <c r="CN295" s="109"/>
      <c r="CO295" s="109"/>
      <c r="CP295" s="109"/>
      <c r="CQ295" s="109"/>
      <c r="CR295" s="109"/>
      <c r="CS295" s="109"/>
      <c r="CT295" s="109"/>
      <c r="CU295" s="109"/>
      <c r="CV295" s="109"/>
      <c r="CW295" s="109"/>
    </row>
    <row r="296" spans="1:101" s="60" customFormat="1" x14ac:dyDescent="0.2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/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09"/>
      <c r="CF296" s="109"/>
      <c r="CG296" s="109"/>
      <c r="CH296" s="109"/>
      <c r="CI296" s="109"/>
      <c r="CJ296" s="109"/>
      <c r="CK296" s="109"/>
      <c r="CL296" s="109"/>
      <c r="CM296" s="109"/>
      <c r="CN296" s="109"/>
      <c r="CO296" s="109"/>
      <c r="CP296" s="109"/>
      <c r="CQ296" s="109"/>
      <c r="CR296" s="109"/>
      <c r="CS296" s="109"/>
      <c r="CT296" s="109"/>
      <c r="CU296" s="109"/>
      <c r="CV296" s="109"/>
      <c r="CW296" s="109"/>
    </row>
    <row r="297" spans="1:101" s="60" customFormat="1" x14ac:dyDescent="0.2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09"/>
      <c r="BV297" s="109"/>
      <c r="BW297" s="109"/>
      <c r="BX297" s="109"/>
      <c r="BY297" s="109"/>
      <c r="BZ297" s="109"/>
      <c r="CA297" s="109"/>
      <c r="CB297" s="109"/>
      <c r="CC297" s="109"/>
      <c r="CD297" s="109"/>
      <c r="CE297" s="109"/>
      <c r="CF297" s="109"/>
      <c r="CG297" s="109"/>
      <c r="CH297" s="109"/>
      <c r="CI297" s="109"/>
      <c r="CJ297" s="109"/>
      <c r="CK297" s="109"/>
      <c r="CL297" s="109"/>
      <c r="CM297" s="109"/>
      <c r="CN297" s="109"/>
      <c r="CO297" s="109"/>
      <c r="CP297" s="109"/>
      <c r="CQ297" s="109"/>
      <c r="CR297" s="109"/>
      <c r="CS297" s="109"/>
      <c r="CT297" s="109"/>
      <c r="CU297" s="109"/>
      <c r="CV297" s="109"/>
      <c r="CW297" s="109"/>
    </row>
    <row r="298" spans="1:101" s="60" customFormat="1" x14ac:dyDescent="0.2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09"/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09"/>
      <c r="CF298" s="109"/>
      <c r="CG298" s="109"/>
      <c r="CH298" s="109"/>
      <c r="CI298" s="109"/>
      <c r="CJ298" s="109"/>
      <c r="CK298" s="109"/>
      <c r="CL298" s="109"/>
      <c r="CM298" s="109"/>
      <c r="CN298" s="109"/>
      <c r="CO298" s="109"/>
      <c r="CP298" s="109"/>
      <c r="CQ298" s="109"/>
      <c r="CR298" s="109"/>
      <c r="CS298" s="109"/>
      <c r="CT298" s="109"/>
      <c r="CU298" s="109"/>
      <c r="CV298" s="109"/>
      <c r="CW298" s="109"/>
    </row>
    <row r="299" spans="1:101" s="60" customFormat="1" x14ac:dyDescent="0.2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09"/>
      <c r="CA299" s="109"/>
      <c r="CB299" s="109"/>
      <c r="CC299" s="109"/>
      <c r="CD299" s="109"/>
      <c r="CE299" s="109"/>
      <c r="CF299" s="109"/>
      <c r="CG299" s="109"/>
      <c r="CH299" s="109"/>
      <c r="CI299" s="109"/>
      <c r="CJ299" s="109"/>
      <c r="CK299" s="109"/>
      <c r="CL299" s="109"/>
      <c r="CM299" s="109"/>
      <c r="CN299" s="109"/>
      <c r="CO299" s="109"/>
      <c r="CP299" s="109"/>
      <c r="CQ299" s="109"/>
      <c r="CR299" s="109"/>
      <c r="CS299" s="109"/>
      <c r="CT299" s="109"/>
      <c r="CU299" s="109"/>
      <c r="CV299" s="109"/>
      <c r="CW299" s="109"/>
    </row>
    <row r="300" spans="1:101" s="60" customFormat="1" x14ac:dyDescent="0.2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09"/>
      <c r="BV300" s="109"/>
      <c r="BW300" s="109"/>
      <c r="BX300" s="109"/>
      <c r="BY300" s="109"/>
      <c r="BZ300" s="109"/>
      <c r="CA300" s="109"/>
      <c r="CB300" s="109"/>
      <c r="CC300" s="109"/>
      <c r="CD300" s="109"/>
      <c r="CE300" s="109"/>
      <c r="CF300" s="109"/>
      <c r="CG300" s="109"/>
      <c r="CH300" s="109"/>
      <c r="CI300" s="109"/>
      <c r="CJ300" s="109"/>
      <c r="CK300" s="109"/>
      <c r="CL300" s="109"/>
      <c r="CM300" s="109"/>
      <c r="CN300" s="109"/>
      <c r="CO300" s="109"/>
      <c r="CP300" s="109"/>
      <c r="CQ300" s="109"/>
      <c r="CR300" s="109"/>
      <c r="CS300" s="109"/>
      <c r="CT300" s="109"/>
      <c r="CU300" s="109"/>
      <c r="CV300" s="109"/>
      <c r="CW300" s="109"/>
    </row>
    <row r="301" spans="1:101" s="60" customFormat="1" x14ac:dyDescent="0.2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09"/>
      <c r="CA301" s="109"/>
      <c r="CB301" s="109"/>
      <c r="CC301" s="109"/>
      <c r="CD301" s="109"/>
      <c r="CE301" s="109"/>
      <c r="CF301" s="109"/>
      <c r="CG301" s="109"/>
      <c r="CH301" s="109"/>
      <c r="CI301" s="109"/>
      <c r="CJ301" s="109"/>
      <c r="CK301" s="109"/>
      <c r="CL301" s="109"/>
      <c r="CM301" s="109"/>
      <c r="CN301" s="109"/>
      <c r="CO301" s="109"/>
      <c r="CP301" s="109"/>
      <c r="CQ301" s="109"/>
      <c r="CR301" s="109"/>
      <c r="CS301" s="109"/>
      <c r="CT301" s="109"/>
      <c r="CU301" s="109"/>
      <c r="CV301" s="109"/>
      <c r="CW301" s="109"/>
    </row>
    <row r="302" spans="1:101" s="60" customFormat="1" x14ac:dyDescent="0.2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09"/>
      <c r="CF302" s="109"/>
      <c r="CG302" s="109"/>
      <c r="CH302" s="109"/>
      <c r="CI302" s="109"/>
      <c r="CJ302" s="109"/>
      <c r="CK302" s="109"/>
      <c r="CL302" s="109"/>
      <c r="CM302" s="109"/>
      <c r="CN302" s="109"/>
      <c r="CO302" s="109"/>
      <c r="CP302" s="109"/>
      <c r="CQ302" s="109"/>
      <c r="CR302" s="109"/>
      <c r="CS302" s="109"/>
      <c r="CT302" s="109"/>
      <c r="CU302" s="109"/>
      <c r="CV302" s="109"/>
      <c r="CW302" s="109"/>
    </row>
    <row r="303" spans="1:101" s="60" customFormat="1" x14ac:dyDescent="0.2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09"/>
      <c r="CF303" s="109"/>
      <c r="CG303" s="109"/>
      <c r="CH303" s="109"/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  <c r="CW303" s="109"/>
    </row>
    <row r="304" spans="1:101" s="60" customFormat="1" x14ac:dyDescent="0.2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09"/>
      <c r="CF304" s="109"/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  <c r="CW304" s="109"/>
    </row>
    <row r="305" spans="1:101" s="60" customFormat="1" x14ac:dyDescent="0.2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09"/>
      <c r="CF305" s="109"/>
      <c r="CG305" s="109"/>
      <c r="CH305" s="109"/>
      <c r="CI305" s="109"/>
      <c r="CJ305" s="109"/>
      <c r="CK305" s="109"/>
      <c r="CL305" s="109"/>
      <c r="CM305" s="109"/>
      <c r="CN305" s="109"/>
      <c r="CO305" s="109"/>
      <c r="CP305" s="109"/>
      <c r="CQ305" s="109"/>
      <c r="CR305" s="109"/>
      <c r="CS305" s="109"/>
      <c r="CT305" s="109"/>
      <c r="CU305" s="109"/>
      <c r="CV305" s="109"/>
      <c r="CW305" s="109"/>
    </row>
    <row r="306" spans="1:101" s="60" customFormat="1" x14ac:dyDescent="0.2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09"/>
    </row>
    <row r="307" spans="1:101" s="60" customFormat="1" x14ac:dyDescent="0.2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09"/>
      <c r="CF307" s="109"/>
      <c r="CG307" s="109"/>
      <c r="CH307" s="109"/>
      <c r="CI307" s="109"/>
      <c r="CJ307" s="109"/>
      <c r="CK307" s="109"/>
      <c r="CL307" s="109"/>
      <c r="CM307" s="109"/>
      <c r="CN307" s="109"/>
      <c r="CO307" s="109"/>
      <c r="CP307" s="109"/>
      <c r="CQ307" s="109"/>
      <c r="CR307" s="109"/>
      <c r="CS307" s="109"/>
      <c r="CT307" s="109"/>
      <c r="CU307" s="109"/>
      <c r="CV307" s="109"/>
      <c r="CW307" s="109"/>
    </row>
    <row r="308" spans="1:101" s="60" customFormat="1" x14ac:dyDescent="0.2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09"/>
      <c r="BV308" s="109"/>
      <c r="BW308" s="109"/>
      <c r="BX308" s="109"/>
      <c r="BY308" s="109"/>
      <c r="BZ308" s="109"/>
      <c r="CA308" s="109"/>
      <c r="CB308" s="109"/>
      <c r="CC308" s="109"/>
      <c r="CD308" s="109"/>
      <c r="CE308" s="109"/>
      <c r="CF308" s="109"/>
      <c r="CG308" s="109"/>
      <c r="CH308" s="109"/>
      <c r="CI308" s="109"/>
      <c r="CJ308" s="109"/>
      <c r="CK308" s="109"/>
      <c r="CL308" s="109"/>
      <c r="CM308" s="109"/>
      <c r="CN308" s="109"/>
      <c r="CO308" s="109"/>
      <c r="CP308" s="109"/>
      <c r="CQ308" s="109"/>
      <c r="CR308" s="109"/>
      <c r="CS308" s="109"/>
      <c r="CT308" s="109"/>
      <c r="CU308" s="109"/>
      <c r="CV308" s="109"/>
      <c r="CW308" s="109"/>
    </row>
    <row r="309" spans="1:101" s="60" customFormat="1" x14ac:dyDescent="0.2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09"/>
      <c r="CA309" s="109"/>
      <c r="CB309" s="109"/>
      <c r="CC309" s="109"/>
      <c r="CD309" s="109"/>
      <c r="CE309" s="109"/>
      <c r="CF309" s="109"/>
      <c r="CG309" s="109"/>
      <c r="CH309" s="109"/>
      <c r="CI309" s="109"/>
      <c r="CJ309" s="109"/>
      <c r="CK309" s="109"/>
      <c r="CL309" s="109"/>
      <c r="CM309" s="109"/>
      <c r="CN309" s="109"/>
      <c r="CO309" s="109"/>
      <c r="CP309" s="109"/>
      <c r="CQ309" s="109"/>
      <c r="CR309" s="109"/>
      <c r="CS309" s="109"/>
      <c r="CT309" s="109"/>
      <c r="CU309" s="109"/>
      <c r="CV309" s="109"/>
      <c r="CW309" s="109"/>
    </row>
    <row r="310" spans="1:101" s="60" customFormat="1" x14ac:dyDescent="0.2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09"/>
      <c r="BV310" s="109"/>
      <c r="BW310" s="109"/>
      <c r="BX310" s="109"/>
      <c r="BY310" s="109"/>
      <c r="BZ310" s="109"/>
      <c r="CA310" s="109"/>
      <c r="CB310" s="109"/>
      <c r="CC310" s="109"/>
      <c r="CD310" s="109"/>
      <c r="CE310" s="109"/>
      <c r="CF310" s="109"/>
      <c r="CG310" s="109"/>
      <c r="CH310" s="109"/>
      <c r="CI310" s="109"/>
      <c r="CJ310" s="109"/>
      <c r="CK310" s="109"/>
      <c r="CL310" s="109"/>
      <c r="CM310" s="109"/>
      <c r="CN310" s="109"/>
      <c r="CO310" s="109"/>
      <c r="CP310" s="109"/>
      <c r="CQ310" s="109"/>
      <c r="CR310" s="109"/>
      <c r="CS310" s="109"/>
      <c r="CT310" s="109"/>
      <c r="CU310" s="109"/>
      <c r="CV310" s="109"/>
      <c r="CW310" s="109"/>
    </row>
    <row r="311" spans="1:101" s="60" customFormat="1" x14ac:dyDescent="0.2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09"/>
      <c r="BQ311" s="109"/>
      <c r="BR311" s="109"/>
      <c r="BS311" s="109"/>
      <c r="BT311" s="109"/>
      <c r="BU311" s="109"/>
      <c r="BV311" s="109"/>
      <c r="BW311" s="109"/>
      <c r="BX311" s="109"/>
      <c r="BY311" s="109"/>
      <c r="BZ311" s="109"/>
      <c r="CA311" s="109"/>
      <c r="CB311" s="109"/>
      <c r="CC311" s="109"/>
      <c r="CD311" s="109"/>
      <c r="CE311" s="109"/>
      <c r="CF311" s="109"/>
      <c r="CG311" s="109"/>
      <c r="CH311" s="109"/>
      <c r="CI311" s="109"/>
      <c r="CJ311" s="109"/>
      <c r="CK311" s="109"/>
      <c r="CL311" s="109"/>
      <c r="CM311" s="109"/>
      <c r="CN311" s="109"/>
      <c r="CO311" s="109"/>
      <c r="CP311" s="109"/>
      <c r="CQ311" s="109"/>
      <c r="CR311" s="109"/>
      <c r="CS311" s="109"/>
      <c r="CT311" s="109"/>
      <c r="CU311" s="109"/>
      <c r="CV311" s="109"/>
      <c r="CW311" s="109"/>
    </row>
    <row r="312" spans="1:101" s="60" customFormat="1" x14ac:dyDescent="0.2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09"/>
      <c r="BQ312" s="109"/>
      <c r="BR312" s="109"/>
      <c r="BS312" s="109"/>
      <c r="BT312" s="109"/>
      <c r="BU312" s="109"/>
      <c r="BV312" s="109"/>
      <c r="BW312" s="109"/>
      <c r="BX312" s="109"/>
      <c r="BY312" s="109"/>
      <c r="BZ312" s="109"/>
      <c r="CA312" s="109"/>
      <c r="CB312" s="109"/>
      <c r="CC312" s="109"/>
      <c r="CD312" s="109"/>
      <c r="CE312" s="109"/>
      <c r="CF312" s="109"/>
      <c r="CG312" s="109"/>
      <c r="CH312" s="109"/>
      <c r="CI312" s="109"/>
      <c r="CJ312" s="109"/>
      <c r="CK312" s="109"/>
      <c r="CL312" s="109"/>
      <c r="CM312" s="109"/>
      <c r="CN312" s="109"/>
      <c r="CO312" s="109"/>
      <c r="CP312" s="109"/>
      <c r="CQ312" s="109"/>
      <c r="CR312" s="109"/>
      <c r="CS312" s="109"/>
      <c r="CT312" s="109"/>
      <c r="CU312" s="109"/>
      <c r="CV312" s="109"/>
      <c r="CW312" s="109"/>
    </row>
    <row r="313" spans="1:101" s="60" customFormat="1" x14ac:dyDescent="0.2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09"/>
      <c r="BV313" s="109"/>
      <c r="BW313" s="109"/>
      <c r="BX313" s="109"/>
      <c r="BY313" s="109"/>
      <c r="BZ313" s="109"/>
      <c r="CA313" s="109"/>
      <c r="CB313" s="109"/>
      <c r="CC313" s="109"/>
      <c r="CD313" s="109"/>
      <c r="CE313" s="109"/>
      <c r="CF313" s="109"/>
      <c r="CG313" s="109"/>
      <c r="CH313" s="109"/>
      <c r="CI313" s="109"/>
      <c r="CJ313" s="109"/>
      <c r="CK313" s="109"/>
      <c r="CL313" s="109"/>
      <c r="CM313" s="109"/>
      <c r="CN313" s="109"/>
      <c r="CO313" s="109"/>
      <c r="CP313" s="109"/>
      <c r="CQ313" s="109"/>
      <c r="CR313" s="109"/>
      <c r="CS313" s="109"/>
      <c r="CT313" s="109"/>
      <c r="CU313" s="109"/>
      <c r="CV313" s="109"/>
      <c r="CW313" s="109"/>
    </row>
    <row r="314" spans="1:101" s="60" customFormat="1" x14ac:dyDescent="0.2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09"/>
      <c r="BV314" s="109"/>
      <c r="BW314" s="109"/>
      <c r="BX314" s="109"/>
      <c r="BY314" s="109"/>
      <c r="BZ314" s="109"/>
      <c r="CA314" s="109"/>
      <c r="CB314" s="109"/>
      <c r="CC314" s="109"/>
      <c r="CD314" s="109"/>
      <c r="CE314" s="109"/>
      <c r="CF314" s="109"/>
      <c r="CG314" s="109"/>
      <c r="CH314" s="109"/>
      <c r="CI314" s="109"/>
      <c r="CJ314" s="109"/>
      <c r="CK314" s="109"/>
      <c r="CL314" s="109"/>
      <c r="CM314" s="109"/>
      <c r="CN314" s="109"/>
      <c r="CO314" s="109"/>
      <c r="CP314" s="109"/>
      <c r="CQ314" s="109"/>
      <c r="CR314" s="109"/>
      <c r="CS314" s="109"/>
      <c r="CT314" s="109"/>
      <c r="CU314" s="109"/>
      <c r="CV314" s="109"/>
      <c r="CW314" s="109"/>
    </row>
    <row r="315" spans="1:101" s="60" customFormat="1" x14ac:dyDescent="0.2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09"/>
      <c r="BR315" s="109"/>
      <c r="BS315" s="109"/>
      <c r="BT315" s="109"/>
      <c r="BU315" s="109"/>
      <c r="BV315" s="109"/>
      <c r="BW315" s="109"/>
      <c r="BX315" s="109"/>
      <c r="BY315" s="109"/>
      <c r="BZ315" s="109"/>
      <c r="CA315" s="109"/>
      <c r="CB315" s="109"/>
      <c r="CC315" s="109"/>
      <c r="CD315" s="109"/>
      <c r="CE315" s="109"/>
      <c r="CF315" s="109"/>
      <c r="CG315" s="109"/>
      <c r="CH315" s="109"/>
      <c r="CI315" s="109"/>
      <c r="CJ315" s="109"/>
      <c r="CK315" s="109"/>
      <c r="CL315" s="109"/>
      <c r="CM315" s="109"/>
      <c r="CN315" s="109"/>
      <c r="CO315" s="109"/>
      <c r="CP315" s="109"/>
      <c r="CQ315" s="109"/>
      <c r="CR315" s="109"/>
      <c r="CS315" s="109"/>
      <c r="CT315" s="109"/>
      <c r="CU315" s="109"/>
      <c r="CV315" s="109"/>
      <c r="CW315" s="109"/>
    </row>
    <row r="316" spans="1:101" s="60" customFormat="1" x14ac:dyDescent="0.2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09"/>
      <c r="CI316" s="109"/>
      <c r="CJ316" s="109"/>
      <c r="CK316" s="109"/>
      <c r="CL316" s="109"/>
      <c r="CM316" s="109"/>
      <c r="CN316" s="109"/>
      <c r="CO316" s="109"/>
      <c r="CP316" s="109"/>
      <c r="CQ316" s="109"/>
      <c r="CR316" s="109"/>
      <c r="CS316" s="109"/>
      <c r="CT316" s="109"/>
      <c r="CU316" s="109"/>
      <c r="CV316" s="109"/>
      <c r="CW316" s="109"/>
    </row>
    <row r="317" spans="1:101" s="60" customFormat="1" x14ac:dyDescent="0.2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  <c r="CW317" s="109"/>
    </row>
    <row r="318" spans="1:101" s="60" customFormat="1" x14ac:dyDescent="0.2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/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09"/>
      <c r="CI318" s="109"/>
      <c r="CJ318" s="109"/>
      <c r="CK318" s="109"/>
      <c r="CL318" s="109"/>
      <c r="CM318" s="109"/>
      <c r="CN318" s="109"/>
      <c r="CO318" s="109"/>
      <c r="CP318" s="109"/>
      <c r="CQ318" s="109"/>
      <c r="CR318" s="109"/>
      <c r="CS318" s="109"/>
      <c r="CT318" s="109"/>
      <c r="CU318" s="109"/>
      <c r="CV318" s="109"/>
      <c r="CW318" s="109"/>
    </row>
    <row r="319" spans="1:101" s="60" customFormat="1" x14ac:dyDescent="0.2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09"/>
      <c r="CF319" s="109"/>
      <c r="CG319" s="109"/>
      <c r="CH319" s="109"/>
      <c r="CI319" s="109"/>
      <c r="CJ319" s="109"/>
      <c r="CK319" s="109"/>
      <c r="CL319" s="109"/>
      <c r="CM319" s="109"/>
      <c r="CN319" s="109"/>
      <c r="CO319" s="109"/>
      <c r="CP319" s="109"/>
      <c r="CQ319" s="109"/>
      <c r="CR319" s="109"/>
      <c r="CS319" s="109"/>
      <c r="CT319" s="109"/>
      <c r="CU319" s="109"/>
      <c r="CV319" s="109"/>
      <c r="CW319" s="109"/>
    </row>
    <row r="320" spans="1:101" s="60" customFormat="1" x14ac:dyDescent="0.2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09"/>
      <c r="BQ320" s="109"/>
      <c r="BR320" s="109"/>
      <c r="BS320" s="109"/>
      <c r="BT320" s="109"/>
      <c r="BU320" s="109"/>
      <c r="BV320" s="109"/>
      <c r="BW320" s="109"/>
      <c r="BX320" s="109"/>
      <c r="BY320" s="109"/>
      <c r="BZ320" s="109"/>
      <c r="CA320" s="109"/>
      <c r="CB320" s="109"/>
      <c r="CC320" s="109"/>
      <c r="CD320" s="109"/>
      <c r="CE320" s="109"/>
      <c r="CF320" s="109"/>
      <c r="CG320" s="109"/>
      <c r="CH320" s="109"/>
      <c r="CI320" s="109"/>
      <c r="CJ320" s="109"/>
      <c r="CK320" s="109"/>
      <c r="CL320" s="109"/>
      <c r="CM320" s="109"/>
      <c r="CN320" s="109"/>
      <c r="CO320" s="109"/>
      <c r="CP320" s="109"/>
      <c r="CQ320" s="109"/>
      <c r="CR320" s="109"/>
      <c r="CS320" s="109"/>
      <c r="CT320" s="109"/>
      <c r="CU320" s="109"/>
      <c r="CV320" s="109"/>
      <c r="CW320" s="109"/>
    </row>
    <row r="321" spans="1:101" s="60" customFormat="1" x14ac:dyDescent="0.2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09"/>
      <c r="CA321" s="109"/>
      <c r="CB321" s="109"/>
      <c r="CC321" s="109"/>
      <c r="CD321" s="109"/>
      <c r="CE321" s="109"/>
      <c r="CF321" s="109"/>
      <c r="CG321" s="109"/>
      <c r="CH321" s="109"/>
      <c r="CI321" s="109"/>
      <c r="CJ321" s="109"/>
      <c r="CK321" s="109"/>
      <c r="CL321" s="109"/>
      <c r="CM321" s="109"/>
      <c r="CN321" s="109"/>
      <c r="CO321" s="109"/>
      <c r="CP321" s="109"/>
      <c r="CQ321" s="109"/>
      <c r="CR321" s="109"/>
      <c r="CS321" s="109"/>
      <c r="CT321" s="109"/>
      <c r="CU321" s="109"/>
      <c r="CV321" s="109"/>
      <c r="CW321" s="109"/>
    </row>
    <row r="322" spans="1:101" s="60" customFormat="1" x14ac:dyDescent="0.2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09"/>
      <c r="CF322" s="109"/>
      <c r="CG322" s="109"/>
      <c r="CH322" s="109"/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  <c r="CW322" s="109"/>
    </row>
    <row r="323" spans="1:101" s="60" customFormat="1" x14ac:dyDescent="0.2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09"/>
      <c r="BV323" s="109"/>
      <c r="BW323" s="109"/>
      <c r="BX323" s="109"/>
      <c r="BY323" s="109"/>
      <c r="BZ323" s="109"/>
      <c r="CA323" s="109"/>
      <c r="CB323" s="109"/>
      <c r="CC323" s="109"/>
      <c r="CD323" s="109"/>
      <c r="CE323" s="109"/>
      <c r="CF323" s="109"/>
      <c r="CG323" s="109"/>
      <c r="CH323" s="109"/>
      <c r="CI323" s="109"/>
      <c r="CJ323" s="109"/>
      <c r="CK323" s="109"/>
      <c r="CL323" s="109"/>
      <c r="CM323" s="109"/>
      <c r="CN323" s="109"/>
      <c r="CO323" s="109"/>
      <c r="CP323" s="109"/>
      <c r="CQ323" s="109"/>
      <c r="CR323" s="109"/>
      <c r="CS323" s="109"/>
      <c r="CT323" s="109"/>
      <c r="CU323" s="109"/>
      <c r="CV323" s="109"/>
      <c r="CW323" s="109"/>
    </row>
    <row r="324" spans="1:101" s="60" customFormat="1" x14ac:dyDescent="0.2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09"/>
      <c r="BV324" s="109"/>
      <c r="BW324" s="109"/>
      <c r="BX324" s="109"/>
      <c r="BY324" s="109"/>
      <c r="BZ324" s="109"/>
      <c r="CA324" s="109"/>
      <c r="CB324" s="109"/>
      <c r="CC324" s="109"/>
      <c r="CD324" s="109"/>
      <c r="CE324" s="109"/>
      <c r="CF324" s="109"/>
      <c r="CG324" s="109"/>
      <c r="CH324" s="109"/>
      <c r="CI324" s="109"/>
      <c r="CJ324" s="109"/>
      <c r="CK324" s="109"/>
      <c r="CL324" s="109"/>
      <c r="CM324" s="109"/>
      <c r="CN324" s="109"/>
      <c r="CO324" s="109"/>
      <c r="CP324" s="109"/>
      <c r="CQ324" s="109"/>
      <c r="CR324" s="109"/>
      <c r="CS324" s="109"/>
      <c r="CT324" s="109"/>
      <c r="CU324" s="109"/>
      <c r="CV324" s="109"/>
      <c r="CW324" s="109"/>
    </row>
    <row r="325" spans="1:101" s="60" customFormat="1" x14ac:dyDescent="0.25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09"/>
      <c r="BV325" s="109"/>
      <c r="BW325" s="109"/>
      <c r="BX325" s="109"/>
      <c r="BY325" s="109"/>
      <c r="BZ325" s="109"/>
      <c r="CA325" s="109"/>
      <c r="CB325" s="109"/>
      <c r="CC325" s="109"/>
      <c r="CD325" s="109"/>
      <c r="CE325" s="109"/>
      <c r="CF325" s="109"/>
      <c r="CG325" s="109"/>
      <c r="CH325" s="109"/>
      <c r="CI325" s="109"/>
      <c r="CJ325" s="109"/>
      <c r="CK325" s="109"/>
      <c r="CL325" s="109"/>
      <c r="CM325" s="109"/>
      <c r="CN325" s="109"/>
      <c r="CO325" s="109"/>
      <c r="CP325" s="109"/>
      <c r="CQ325" s="109"/>
      <c r="CR325" s="109"/>
      <c r="CS325" s="109"/>
      <c r="CT325" s="109"/>
      <c r="CU325" s="109"/>
      <c r="CV325" s="109"/>
      <c r="CW325" s="109"/>
    </row>
    <row r="326" spans="1:101" s="60" customFormat="1" x14ac:dyDescent="0.25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09"/>
      <c r="CF326" s="109"/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  <c r="CW326" s="109"/>
    </row>
    <row r="327" spans="1:101" s="60" customFormat="1" x14ac:dyDescent="0.25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  <c r="CA327" s="109"/>
      <c r="CB327" s="109"/>
      <c r="CC327" s="109"/>
      <c r="CD327" s="109"/>
      <c r="CE327" s="109"/>
      <c r="CF327" s="109"/>
      <c r="CG327" s="109"/>
      <c r="CH327" s="109"/>
      <c r="CI327" s="109"/>
      <c r="CJ327" s="109"/>
      <c r="CK327" s="109"/>
      <c r="CL327" s="109"/>
      <c r="CM327" s="109"/>
      <c r="CN327" s="109"/>
      <c r="CO327" s="109"/>
      <c r="CP327" s="109"/>
      <c r="CQ327" s="109"/>
      <c r="CR327" s="109"/>
      <c r="CS327" s="109"/>
      <c r="CT327" s="109"/>
      <c r="CU327" s="109"/>
      <c r="CV327" s="109"/>
      <c r="CW327" s="109"/>
    </row>
    <row r="328" spans="1:101" s="60" customFormat="1" x14ac:dyDescent="0.25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09"/>
      <c r="CF328" s="109"/>
      <c r="CG328" s="109"/>
      <c r="CH328" s="109"/>
      <c r="CI328" s="109"/>
      <c r="CJ328" s="109"/>
      <c r="CK328" s="109"/>
      <c r="CL328" s="109"/>
      <c r="CM328" s="109"/>
      <c r="CN328" s="109"/>
      <c r="CO328" s="109"/>
      <c r="CP328" s="109"/>
      <c r="CQ328" s="109"/>
      <c r="CR328" s="109"/>
      <c r="CS328" s="109"/>
      <c r="CT328" s="109"/>
      <c r="CU328" s="109"/>
      <c r="CV328" s="109"/>
      <c r="CW328" s="109"/>
    </row>
    <row r="329" spans="1:101" s="60" customFormat="1" x14ac:dyDescent="0.25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</row>
    <row r="330" spans="1:101" s="60" customFormat="1" x14ac:dyDescent="0.25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</row>
    <row r="331" spans="1:101" s="60" customFormat="1" x14ac:dyDescent="0.25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</row>
    <row r="332" spans="1:101" s="60" customFormat="1" x14ac:dyDescent="0.25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</row>
    <row r="333" spans="1:101" s="60" customFormat="1" x14ac:dyDescent="0.25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</row>
    <row r="334" spans="1:101" s="60" customFormat="1" x14ac:dyDescent="0.25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</row>
    <row r="335" spans="1:101" s="60" customFormat="1" x14ac:dyDescent="0.25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</row>
    <row r="336" spans="1:101" s="60" customFormat="1" x14ac:dyDescent="0.25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</row>
    <row r="337" spans="1:101" s="60" customFormat="1" x14ac:dyDescent="0.25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09"/>
      <c r="BQ337" s="109"/>
      <c r="BR337" s="109"/>
      <c r="BS337" s="109"/>
      <c r="BT337" s="109"/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09"/>
      <c r="CE337" s="109"/>
      <c r="CF337" s="109"/>
      <c r="CG337" s="109"/>
      <c r="CH337" s="109"/>
      <c r="CI337" s="109"/>
      <c r="CJ337" s="109"/>
      <c r="CK337" s="109"/>
      <c r="CL337" s="109"/>
      <c r="CM337" s="109"/>
      <c r="CN337" s="109"/>
      <c r="CO337" s="109"/>
      <c r="CP337" s="109"/>
      <c r="CQ337" s="109"/>
      <c r="CR337" s="109"/>
      <c r="CS337" s="109"/>
      <c r="CT337" s="109"/>
      <c r="CU337" s="109"/>
      <c r="CV337" s="109"/>
      <c r="CW337" s="109"/>
    </row>
    <row r="338" spans="1:101" s="60" customFormat="1" x14ac:dyDescent="0.25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</row>
    <row r="339" spans="1:101" s="60" customFormat="1" x14ac:dyDescent="0.25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09"/>
      <c r="CF339" s="109"/>
      <c r="CG339" s="109"/>
      <c r="CH339" s="109"/>
      <c r="CI339" s="109"/>
      <c r="CJ339" s="109"/>
      <c r="CK339" s="109"/>
      <c r="CL339" s="109"/>
      <c r="CM339" s="109"/>
      <c r="CN339" s="109"/>
      <c r="CO339" s="109"/>
      <c r="CP339" s="109"/>
      <c r="CQ339" s="109"/>
      <c r="CR339" s="109"/>
      <c r="CS339" s="109"/>
      <c r="CT339" s="109"/>
      <c r="CU339" s="109"/>
      <c r="CV339" s="109"/>
      <c r="CW339" s="109"/>
    </row>
    <row r="340" spans="1:101" s="60" customFormat="1" x14ac:dyDescent="0.25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  <c r="BH340" s="109"/>
      <c r="BI340" s="109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09"/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09"/>
      <c r="CE340" s="109"/>
      <c r="CF340" s="109"/>
      <c r="CG340" s="109"/>
      <c r="CH340" s="109"/>
      <c r="CI340" s="109"/>
      <c r="CJ340" s="109"/>
      <c r="CK340" s="109"/>
      <c r="CL340" s="109"/>
      <c r="CM340" s="109"/>
      <c r="CN340" s="109"/>
      <c r="CO340" s="109"/>
      <c r="CP340" s="109"/>
      <c r="CQ340" s="109"/>
      <c r="CR340" s="109"/>
      <c r="CS340" s="109"/>
      <c r="CT340" s="109"/>
      <c r="CU340" s="109"/>
      <c r="CV340" s="109"/>
      <c r="CW340" s="109"/>
    </row>
    <row r="341" spans="1:101" s="60" customFormat="1" x14ac:dyDescent="0.25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09"/>
      <c r="CF341" s="109"/>
      <c r="CG341" s="109"/>
      <c r="CH341" s="109"/>
      <c r="CI341" s="109"/>
      <c r="CJ341" s="109"/>
      <c r="CK341" s="109"/>
      <c r="CL341" s="109"/>
      <c r="CM341" s="109"/>
      <c r="CN341" s="109"/>
      <c r="CO341" s="109"/>
      <c r="CP341" s="109"/>
      <c r="CQ341" s="109"/>
      <c r="CR341" s="109"/>
      <c r="CS341" s="109"/>
      <c r="CT341" s="109"/>
      <c r="CU341" s="109"/>
      <c r="CV341" s="109"/>
      <c r="CW341" s="109"/>
    </row>
    <row r="342" spans="1:101" s="60" customFormat="1" x14ac:dyDescent="0.25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09"/>
      <c r="CE342" s="109"/>
      <c r="CF342" s="109"/>
      <c r="CG342" s="109"/>
      <c r="CH342" s="109"/>
      <c r="CI342" s="109"/>
      <c r="CJ342" s="109"/>
      <c r="CK342" s="109"/>
      <c r="CL342" s="109"/>
      <c r="CM342" s="109"/>
      <c r="CN342" s="109"/>
      <c r="CO342" s="109"/>
      <c r="CP342" s="109"/>
      <c r="CQ342" s="109"/>
      <c r="CR342" s="109"/>
      <c r="CS342" s="109"/>
      <c r="CT342" s="109"/>
      <c r="CU342" s="109"/>
      <c r="CV342" s="109"/>
      <c r="CW342" s="109"/>
    </row>
    <row r="343" spans="1:101" s="60" customFormat="1" x14ac:dyDescent="0.25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9"/>
      <c r="CH343" s="109"/>
      <c r="CI343" s="109"/>
      <c r="CJ343" s="109"/>
      <c r="CK343" s="109"/>
      <c r="CL343" s="109"/>
      <c r="CM343" s="109"/>
      <c r="CN343" s="109"/>
      <c r="CO343" s="109"/>
      <c r="CP343" s="109"/>
      <c r="CQ343" s="109"/>
      <c r="CR343" s="109"/>
      <c r="CS343" s="109"/>
      <c r="CT343" s="109"/>
      <c r="CU343" s="109"/>
      <c r="CV343" s="109"/>
      <c r="CW343" s="109"/>
    </row>
    <row r="344" spans="1:101" s="60" customFormat="1" x14ac:dyDescent="0.25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109"/>
      <c r="BR344" s="109"/>
      <c r="BS344" s="109"/>
      <c r="BT344" s="109"/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09"/>
      <c r="CE344" s="109"/>
      <c r="CF344" s="109"/>
      <c r="CG344" s="109"/>
      <c r="CH344" s="109"/>
      <c r="CI344" s="109"/>
      <c r="CJ344" s="109"/>
      <c r="CK344" s="109"/>
      <c r="CL344" s="109"/>
      <c r="CM344" s="109"/>
      <c r="CN344" s="109"/>
      <c r="CO344" s="109"/>
      <c r="CP344" s="109"/>
      <c r="CQ344" s="109"/>
      <c r="CR344" s="109"/>
      <c r="CS344" s="109"/>
      <c r="CT344" s="109"/>
      <c r="CU344" s="109"/>
      <c r="CV344" s="109"/>
      <c r="CW344" s="109"/>
    </row>
    <row r="345" spans="1:101" s="60" customFormat="1" x14ac:dyDescent="0.25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09"/>
      <c r="BT345" s="109"/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09"/>
      <c r="CF345" s="109"/>
      <c r="CG345" s="109"/>
      <c r="CH345" s="109"/>
      <c r="CI345" s="109"/>
      <c r="CJ345" s="109"/>
      <c r="CK345" s="109"/>
      <c r="CL345" s="109"/>
      <c r="CM345" s="109"/>
      <c r="CN345" s="109"/>
      <c r="CO345" s="109"/>
      <c r="CP345" s="109"/>
      <c r="CQ345" s="109"/>
      <c r="CR345" s="109"/>
      <c r="CS345" s="109"/>
      <c r="CT345" s="109"/>
      <c r="CU345" s="109"/>
      <c r="CV345" s="109"/>
      <c r="CW345" s="109"/>
    </row>
    <row r="346" spans="1:101" s="60" customFormat="1" x14ac:dyDescent="0.25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09"/>
      <c r="BR346" s="109"/>
      <c r="BS346" s="109"/>
      <c r="BT346" s="109"/>
      <c r="BU346" s="109"/>
      <c r="BV346" s="109"/>
      <c r="BW346" s="109"/>
      <c r="BX346" s="109"/>
      <c r="BY346" s="109"/>
      <c r="BZ346" s="109"/>
      <c r="CA346" s="109"/>
      <c r="CB346" s="109"/>
      <c r="CC346" s="109"/>
      <c r="CD346" s="109"/>
      <c r="CE346" s="109"/>
      <c r="CF346" s="109"/>
      <c r="CG346" s="109"/>
      <c r="CH346" s="109"/>
      <c r="CI346" s="109"/>
      <c r="CJ346" s="109"/>
      <c r="CK346" s="109"/>
      <c r="CL346" s="109"/>
      <c r="CM346" s="109"/>
      <c r="CN346" s="109"/>
      <c r="CO346" s="109"/>
      <c r="CP346" s="109"/>
      <c r="CQ346" s="109"/>
      <c r="CR346" s="109"/>
      <c r="CS346" s="109"/>
      <c r="CT346" s="109"/>
      <c r="CU346" s="109"/>
      <c r="CV346" s="109"/>
      <c r="CW346" s="109"/>
    </row>
    <row r="347" spans="1:101" s="60" customFormat="1" x14ac:dyDescent="0.25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09"/>
      <c r="BR347" s="109"/>
      <c r="BS347" s="109"/>
      <c r="BT347" s="109"/>
      <c r="BU347" s="109"/>
      <c r="BV347" s="109"/>
      <c r="BW347" s="109"/>
      <c r="BX347" s="109"/>
      <c r="BY347" s="109"/>
      <c r="BZ347" s="109"/>
      <c r="CA347" s="109"/>
      <c r="CB347" s="109"/>
      <c r="CC347" s="109"/>
      <c r="CD347" s="109"/>
      <c r="CE347" s="109"/>
      <c r="CF347" s="109"/>
      <c r="CG347" s="109"/>
      <c r="CH347" s="109"/>
      <c r="CI347" s="109"/>
      <c r="CJ347" s="109"/>
      <c r="CK347" s="109"/>
      <c r="CL347" s="109"/>
      <c r="CM347" s="109"/>
      <c r="CN347" s="109"/>
      <c r="CO347" s="109"/>
      <c r="CP347" s="109"/>
      <c r="CQ347" s="109"/>
      <c r="CR347" s="109"/>
      <c r="CS347" s="109"/>
      <c r="CT347" s="109"/>
      <c r="CU347" s="109"/>
      <c r="CV347" s="109"/>
      <c r="CW347" s="109"/>
    </row>
    <row r="348" spans="1:101" s="60" customFormat="1" x14ac:dyDescent="0.25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09"/>
      <c r="BR348" s="109"/>
      <c r="BS348" s="109"/>
      <c r="BT348" s="109"/>
      <c r="BU348" s="109"/>
      <c r="BV348" s="109"/>
      <c r="BW348" s="109"/>
      <c r="BX348" s="109"/>
      <c r="BY348" s="109"/>
      <c r="BZ348" s="109"/>
      <c r="CA348" s="109"/>
      <c r="CB348" s="109"/>
      <c r="CC348" s="109"/>
      <c r="CD348" s="109"/>
      <c r="CE348" s="109"/>
      <c r="CF348" s="109"/>
      <c r="CG348" s="109"/>
      <c r="CH348" s="109"/>
      <c r="CI348" s="109"/>
      <c r="CJ348" s="109"/>
      <c r="CK348" s="109"/>
      <c r="CL348" s="109"/>
      <c r="CM348" s="109"/>
      <c r="CN348" s="109"/>
      <c r="CO348" s="109"/>
      <c r="CP348" s="109"/>
      <c r="CQ348" s="109"/>
      <c r="CR348" s="109"/>
      <c r="CS348" s="109"/>
      <c r="CT348" s="109"/>
      <c r="CU348" s="109"/>
      <c r="CV348" s="109"/>
      <c r="CW348" s="109"/>
    </row>
    <row r="349" spans="1:101" s="60" customFormat="1" x14ac:dyDescent="0.25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09"/>
      <c r="BV349" s="109"/>
      <c r="BW349" s="109"/>
      <c r="BX349" s="109"/>
      <c r="BY349" s="109"/>
      <c r="BZ349" s="109"/>
      <c r="CA349" s="109"/>
      <c r="CB349" s="109"/>
      <c r="CC349" s="109"/>
      <c r="CD349" s="109"/>
      <c r="CE349" s="109"/>
      <c r="CF349" s="109"/>
      <c r="CG349" s="109"/>
      <c r="CH349" s="109"/>
      <c r="CI349" s="109"/>
      <c r="CJ349" s="109"/>
      <c r="CK349" s="109"/>
      <c r="CL349" s="109"/>
      <c r="CM349" s="109"/>
      <c r="CN349" s="109"/>
      <c r="CO349" s="109"/>
      <c r="CP349" s="109"/>
      <c r="CQ349" s="109"/>
      <c r="CR349" s="109"/>
      <c r="CS349" s="109"/>
      <c r="CT349" s="109"/>
      <c r="CU349" s="109"/>
      <c r="CV349" s="109"/>
      <c r="CW349" s="109"/>
    </row>
    <row r="350" spans="1:101" s="60" customFormat="1" x14ac:dyDescent="0.25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09"/>
      <c r="CF350" s="109"/>
      <c r="CG350" s="109"/>
      <c r="CH350" s="109"/>
      <c r="CI350" s="109"/>
      <c r="CJ350" s="109"/>
      <c r="CK350" s="109"/>
      <c r="CL350" s="109"/>
      <c r="CM350" s="109"/>
      <c r="CN350" s="109"/>
      <c r="CO350" s="109"/>
      <c r="CP350" s="109"/>
      <c r="CQ350" s="109"/>
      <c r="CR350" s="109"/>
      <c r="CS350" s="109"/>
      <c r="CT350" s="109"/>
      <c r="CU350" s="109"/>
      <c r="CV350" s="109"/>
      <c r="CW350" s="109"/>
    </row>
    <row r="351" spans="1:101" s="60" customFormat="1" x14ac:dyDescent="0.25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09"/>
      <c r="BV351" s="109"/>
      <c r="BW351" s="109"/>
      <c r="BX351" s="109"/>
      <c r="BY351" s="109"/>
      <c r="BZ351" s="109"/>
      <c r="CA351" s="109"/>
      <c r="CB351" s="109"/>
      <c r="CC351" s="109"/>
      <c r="CD351" s="109"/>
      <c r="CE351" s="109"/>
      <c r="CF351" s="109"/>
      <c r="CG351" s="109"/>
      <c r="CH351" s="109"/>
      <c r="CI351" s="109"/>
      <c r="CJ351" s="109"/>
      <c r="CK351" s="109"/>
      <c r="CL351" s="109"/>
      <c r="CM351" s="109"/>
      <c r="CN351" s="109"/>
      <c r="CO351" s="109"/>
      <c r="CP351" s="109"/>
      <c r="CQ351" s="109"/>
      <c r="CR351" s="109"/>
      <c r="CS351" s="109"/>
      <c r="CT351" s="109"/>
      <c r="CU351" s="109"/>
      <c r="CV351" s="109"/>
      <c r="CW351" s="109"/>
    </row>
    <row r="352" spans="1:101" s="60" customFormat="1" x14ac:dyDescent="0.25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09"/>
      <c r="CF352" s="109"/>
      <c r="CG352" s="109"/>
      <c r="CH352" s="109"/>
      <c r="CI352" s="109"/>
      <c r="CJ352" s="109"/>
      <c r="CK352" s="109"/>
      <c r="CL352" s="109"/>
      <c r="CM352" s="109"/>
      <c r="CN352" s="109"/>
      <c r="CO352" s="109"/>
      <c r="CP352" s="109"/>
      <c r="CQ352" s="109"/>
      <c r="CR352" s="109"/>
      <c r="CS352" s="109"/>
      <c r="CT352" s="109"/>
      <c r="CU352" s="109"/>
      <c r="CV352" s="109"/>
      <c r="CW352" s="109"/>
    </row>
    <row r="353" spans="1:101" s="60" customFormat="1" x14ac:dyDescent="0.25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09"/>
      <c r="CF353" s="109"/>
      <c r="CG353" s="109"/>
      <c r="CH353" s="109"/>
      <c r="CI353" s="109"/>
      <c r="CJ353" s="109"/>
      <c r="CK353" s="109"/>
      <c r="CL353" s="109"/>
      <c r="CM353" s="109"/>
      <c r="CN353" s="109"/>
      <c r="CO353" s="109"/>
      <c r="CP353" s="109"/>
      <c r="CQ353" s="109"/>
      <c r="CR353" s="109"/>
      <c r="CS353" s="109"/>
      <c r="CT353" s="109"/>
      <c r="CU353" s="109"/>
      <c r="CV353" s="109"/>
      <c r="CW353" s="109"/>
    </row>
    <row r="354" spans="1:101" s="60" customFormat="1" x14ac:dyDescent="0.25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09"/>
      <c r="CF354" s="109"/>
      <c r="CG354" s="109"/>
      <c r="CH354" s="109"/>
      <c r="CI354" s="109"/>
      <c r="CJ354" s="109"/>
      <c r="CK354" s="109"/>
      <c r="CL354" s="109"/>
      <c r="CM354" s="109"/>
      <c r="CN354" s="109"/>
      <c r="CO354" s="109"/>
      <c r="CP354" s="109"/>
      <c r="CQ354" s="109"/>
      <c r="CR354" s="109"/>
      <c r="CS354" s="109"/>
      <c r="CT354" s="109"/>
      <c r="CU354" s="109"/>
      <c r="CV354" s="109"/>
      <c r="CW354" s="109"/>
    </row>
    <row r="355" spans="1:101" s="60" customFormat="1" x14ac:dyDescent="0.25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09"/>
      <c r="CF355" s="109"/>
      <c r="CG355" s="109"/>
      <c r="CH355" s="109"/>
      <c r="CI355" s="109"/>
      <c r="CJ355" s="109"/>
      <c r="CK355" s="109"/>
      <c r="CL355" s="109"/>
      <c r="CM355" s="109"/>
      <c r="CN355" s="109"/>
      <c r="CO355" s="109"/>
      <c r="CP355" s="109"/>
      <c r="CQ355" s="109"/>
      <c r="CR355" s="109"/>
      <c r="CS355" s="109"/>
      <c r="CT355" s="109"/>
      <c r="CU355" s="109"/>
      <c r="CV355" s="109"/>
      <c r="CW355" s="109"/>
    </row>
    <row r="356" spans="1:101" s="60" customFormat="1" x14ac:dyDescent="0.25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09"/>
      <c r="CF356" s="109"/>
      <c r="CG356" s="109"/>
      <c r="CH356" s="109"/>
      <c r="CI356" s="109"/>
      <c r="CJ356" s="109"/>
      <c r="CK356" s="109"/>
      <c r="CL356" s="109"/>
      <c r="CM356" s="109"/>
      <c r="CN356" s="109"/>
      <c r="CO356" s="109"/>
      <c r="CP356" s="109"/>
      <c r="CQ356" s="109"/>
      <c r="CR356" s="109"/>
      <c r="CS356" s="109"/>
      <c r="CT356" s="109"/>
      <c r="CU356" s="109"/>
      <c r="CV356" s="109"/>
      <c r="CW356" s="109"/>
    </row>
    <row r="357" spans="1:101" s="60" customFormat="1" x14ac:dyDescent="0.25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09"/>
      <c r="CF357" s="109"/>
      <c r="CG357" s="109"/>
      <c r="CH357" s="109"/>
      <c r="CI357" s="109"/>
      <c r="CJ357" s="109"/>
      <c r="CK357" s="109"/>
      <c r="CL357" s="109"/>
      <c r="CM357" s="109"/>
      <c r="CN357" s="109"/>
      <c r="CO357" s="109"/>
      <c r="CP357" s="109"/>
      <c r="CQ357" s="109"/>
      <c r="CR357" s="109"/>
      <c r="CS357" s="109"/>
      <c r="CT357" s="109"/>
      <c r="CU357" s="109"/>
      <c r="CV357" s="109"/>
      <c r="CW357" s="109"/>
    </row>
    <row r="358" spans="1:101" s="60" customFormat="1" x14ac:dyDescent="0.25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09"/>
      <c r="CF358" s="109"/>
      <c r="CG358" s="109"/>
      <c r="CH358" s="109"/>
      <c r="CI358" s="109"/>
      <c r="CJ358" s="109"/>
      <c r="CK358" s="109"/>
      <c r="CL358" s="109"/>
      <c r="CM358" s="109"/>
      <c r="CN358" s="109"/>
      <c r="CO358" s="109"/>
      <c r="CP358" s="109"/>
      <c r="CQ358" s="109"/>
      <c r="CR358" s="109"/>
      <c r="CS358" s="109"/>
      <c r="CT358" s="109"/>
      <c r="CU358" s="109"/>
      <c r="CV358" s="109"/>
      <c r="CW358" s="109"/>
    </row>
    <row r="359" spans="1:101" s="60" customFormat="1" x14ac:dyDescent="0.25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09"/>
      <c r="CF359" s="109"/>
      <c r="CG359" s="109"/>
      <c r="CH359" s="109"/>
      <c r="CI359" s="109"/>
      <c r="CJ359" s="109"/>
      <c r="CK359" s="109"/>
      <c r="CL359" s="109"/>
      <c r="CM359" s="109"/>
      <c r="CN359" s="109"/>
      <c r="CO359" s="109"/>
      <c r="CP359" s="109"/>
      <c r="CQ359" s="109"/>
      <c r="CR359" s="109"/>
      <c r="CS359" s="109"/>
      <c r="CT359" s="109"/>
      <c r="CU359" s="109"/>
      <c r="CV359" s="109"/>
      <c r="CW359" s="109"/>
    </row>
    <row r="360" spans="1:101" s="60" customFormat="1" x14ac:dyDescent="0.25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09"/>
      <c r="CF360" s="109"/>
      <c r="CG360" s="109"/>
      <c r="CH360" s="109"/>
      <c r="CI360" s="109"/>
      <c r="CJ360" s="109"/>
      <c r="CK360" s="109"/>
      <c r="CL360" s="109"/>
      <c r="CM360" s="109"/>
      <c r="CN360" s="109"/>
      <c r="CO360" s="109"/>
      <c r="CP360" s="109"/>
      <c r="CQ360" s="109"/>
      <c r="CR360" s="109"/>
      <c r="CS360" s="109"/>
      <c r="CT360" s="109"/>
      <c r="CU360" s="109"/>
      <c r="CV360" s="109"/>
      <c r="CW360" s="109"/>
    </row>
    <row r="361" spans="1:101" s="60" customFormat="1" x14ac:dyDescent="0.25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</row>
    <row r="362" spans="1:101" s="60" customFormat="1" x14ac:dyDescent="0.25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</row>
    <row r="363" spans="1:101" s="60" customFormat="1" x14ac:dyDescent="0.25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109"/>
      <c r="CH363" s="109"/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  <c r="CW363" s="109"/>
    </row>
    <row r="364" spans="1:101" s="60" customFormat="1" x14ac:dyDescent="0.25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</row>
    <row r="365" spans="1:101" s="60" customFormat="1" x14ac:dyDescent="0.25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</row>
    <row r="366" spans="1:101" s="60" customFormat="1" x14ac:dyDescent="0.25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</row>
    <row r="367" spans="1:101" s="60" customFormat="1" x14ac:dyDescent="0.25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09"/>
      <c r="BV367" s="109"/>
      <c r="BW367" s="109"/>
      <c r="BX367" s="109"/>
      <c r="BY367" s="109"/>
      <c r="BZ367" s="109"/>
      <c r="CA367" s="109"/>
      <c r="CB367" s="109"/>
      <c r="CC367" s="109"/>
      <c r="CD367" s="109"/>
      <c r="CE367" s="109"/>
      <c r="CF367" s="109"/>
      <c r="CG367" s="109"/>
      <c r="CH367" s="109"/>
      <c r="CI367" s="109"/>
      <c r="CJ367" s="109"/>
      <c r="CK367" s="109"/>
      <c r="CL367" s="109"/>
      <c r="CM367" s="109"/>
      <c r="CN367" s="109"/>
      <c r="CO367" s="109"/>
      <c r="CP367" s="109"/>
      <c r="CQ367" s="109"/>
      <c r="CR367" s="109"/>
      <c r="CS367" s="109"/>
      <c r="CT367" s="109"/>
      <c r="CU367" s="109"/>
      <c r="CV367" s="109"/>
      <c r="CW367" s="109"/>
    </row>
    <row r="368" spans="1:101" s="60" customFormat="1" x14ac:dyDescent="0.25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109"/>
      <c r="CB368" s="109"/>
      <c r="CC368" s="109"/>
      <c r="CD368" s="109"/>
      <c r="CE368" s="109"/>
      <c r="CF368" s="109"/>
      <c r="CG368" s="109"/>
      <c r="CH368" s="109"/>
      <c r="CI368" s="109"/>
      <c r="CJ368" s="109"/>
      <c r="CK368" s="109"/>
      <c r="CL368" s="109"/>
      <c r="CM368" s="109"/>
      <c r="CN368" s="109"/>
      <c r="CO368" s="109"/>
      <c r="CP368" s="109"/>
      <c r="CQ368" s="109"/>
      <c r="CR368" s="109"/>
      <c r="CS368" s="109"/>
      <c r="CT368" s="109"/>
      <c r="CU368" s="109"/>
      <c r="CV368" s="109"/>
      <c r="CW368" s="109"/>
    </row>
    <row r="369" spans="1:101" s="60" customFormat="1" x14ac:dyDescent="0.25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</row>
    <row r="370" spans="1:101" s="60" customFormat="1" x14ac:dyDescent="0.25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</row>
    <row r="371" spans="1:101" s="60" customFormat="1" x14ac:dyDescent="0.25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09"/>
      <c r="BV371" s="109"/>
      <c r="BW371" s="109"/>
      <c r="BX371" s="109"/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09"/>
      <c r="CO371" s="109"/>
      <c r="CP371" s="109"/>
      <c r="CQ371" s="109"/>
      <c r="CR371" s="109"/>
      <c r="CS371" s="109"/>
      <c r="CT371" s="109"/>
      <c r="CU371" s="109"/>
      <c r="CV371" s="109"/>
      <c r="CW371" s="109"/>
    </row>
    <row r="372" spans="1:101" s="60" customFormat="1" x14ac:dyDescent="0.25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09"/>
      <c r="BV372" s="109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09"/>
      <c r="CH372" s="109"/>
      <c r="CI372" s="109"/>
      <c r="CJ372" s="109"/>
      <c r="CK372" s="109"/>
      <c r="CL372" s="109"/>
      <c r="CM372" s="109"/>
      <c r="CN372" s="109"/>
      <c r="CO372" s="109"/>
      <c r="CP372" s="109"/>
      <c r="CQ372" s="109"/>
      <c r="CR372" s="109"/>
      <c r="CS372" s="109"/>
      <c r="CT372" s="109"/>
      <c r="CU372" s="109"/>
      <c r="CV372" s="109"/>
      <c r="CW372" s="109"/>
    </row>
    <row r="373" spans="1:101" s="60" customFormat="1" x14ac:dyDescent="0.25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  <c r="CW373" s="109"/>
    </row>
    <row r="374" spans="1:101" s="60" customFormat="1" x14ac:dyDescent="0.25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09"/>
      <c r="CA374" s="109"/>
      <c r="CB374" s="109"/>
      <c r="CC374" s="109"/>
      <c r="CD374" s="109"/>
      <c r="CE374" s="109"/>
      <c r="CF374" s="109"/>
      <c r="CG374" s="109"/>
      <c r="CH374" s="109"/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  <c r="CW374" s="109"/>
    </row>
    <row r="375" spans="1:101" s="60" customFormat="1" x14ac:dyDescent="0.25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09"/>
      <c r="BQ375" s="109"/>
      <c r="BR375" s="109"/>
      <c r="BS375" s="109"/>
      <c r="BT375" s="109"/>
      <c r="BU375" s="109"/>
      <c r="BV375" s="109"/>
      <c r="BW375" s="109"/>
      <c r="BX375" s="109"/>
      <c r="BY375" s="109"/>
      <c r="BZ375" s="109"/>
      <c r="CA375" s="109"/>
      <c r="CB375" s="109"/>
      <c r="CC375" s="109"/>
      <c r="CD375" s="109"/>
      <c r="CE375" s="109"/>
      <c r="CF375" s="109"/>
      <c r="CG375" s="109"/>
      <c r="CH375" s="109"/>
      <c r="CI375" s="109"/>
      <c r="CJ375" s="109"/>
      <c r="CK375" s="109"/>
      <c r="CL375" s="109"/>
      <c r="CM375" s="109"/>
      <c r="CN375" s="109"/>
      <c r="CO375" s="109"/>
      <c r="CP375" s="109"/>
      <c r="CQ375" s="109"/>
      <c r="CR375" s="109"/>
      <c r="CS375" s="109"/>
      <c r="CT375" s="109"/>
      <c r="CU375" s="109"/>
      <c r="CV375" s="109"/>
      <c r="CW375" s="109"/>
    </row>
    <row r="376" spans="1:101" s="60" customFormat="1" x14ac:dyDescent="0.25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09"/>
      <c r="BQ376" s="109"/>
      <c r="BR376" s="109"/>
      <c r="BS376" s="109"/>
      <c r="BT376" s="109"/>
      <c r="BU376" s="109"/>
      <c r="BV376" s="109"/>
      <c r="BW376" s="109"/>
      <c r="BX376" s="109"/>
      <c r="BY376" s="109"/>
      <c r="BZ376" s="109"/>
      <c r="CA376" s="109"/>
      <c r="CB376" s="109"/>
      <c r="CC376" s="109"/>
      <c r="CD376" s="109"/>
      <c r="CE376" s="109"/>
      <c r="CF376" s="109"/>
      <c r="CG376" s="109"/>
      <c r="CH376" s="109"/>
      <c r="CI376" s="109"/>
      <c r="CJ376" s="109"/>
      <c r="CK376" s="109"/>
      <c r="CL376" s="109"/>
      <c r="CM376" s="109"/>
      <c r="CN376" s="109"/>
      <c r="CO376" s="109"/>
      <c r="CP376" s="109"/>
      <c r="CQ376" s="109"/>
      <c r="CR376" s="109"/>
      <c r="CS376" s="109"/>
      <c r="CT376" s="109"/>
      <c r="CU376" s="109"/>
      <c r="CV376" s="109"/>
      <c r="CW376" s="109"/>
    </row>
    <row r="377" spans="1:101" s="60" customFormat="1" x14ac:dyDescent="0.25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09"/>
      <c r="BQ377" s="109"/>
      <c r="BR377" s="109"/>
      <c r="BS377" s="109"/>
      <c r="BT377" s="109"/>
      <c r="BU377" s="109"/>
      <c r="BV377" s="109"/>
      <c r="BW377" s="109"/>
      <c r="BX377" s="109"/>
      <c r="BY377" s="109"/>
      <c r="BZ377" s="109"/>
      <c r="CA377" s="109"/>
      <c r="CB377" s="109"/>
      <c r="CC377" s="109"/>
      <c r="CD377" s="109"/>
      <c r="CE377" s="109"/>
      <c r="CF377" s="109"/>
      <c r="CG377" s="109"/>
      <c r="CH377" s="109"/>
      <c r="CI377" s="109"/>
      <c r="CJ377" s="109"/>
      <c r="CK377" s="109"/>
      <c r="CL377" s="109"/>
      <c r="CM377" s="109"/>
      <c r="CN377" s="109"/>
      <c r="CO377" s="109"/>
      <c r="CP377" s="109"/>
      <c r="CQ377" s="109"/>
      <c r="CR377" s="109"/>
      <c r="CS377" s="109"/>
      <c r="CT377" s="109"/>
      <c r="CU377" s="109"/>
      <c r="CV377" s="109"/>
      <c r="CW377" s="109"/>
    </row>
    <row r="378" spans="1:101" s="60" customFormat="1" x14ac:dyDescent="0.25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09"/>
      <c r="BQ378" s="109"/>
      <c r="BR378" s="109"/>
      <c r="BS378" s="109"/>
      <c r="BT378" s="109"/>
      <c r="BU378" s="109"/>
      <c r="BV378" s="109"/>
      <c r="BW378" s="109"/>
      <c r="BX378" s="109"/>
      <c r="BY378" s="109"/>
      <c r="BZ378" s="109"/>
      <c r="CA378" s="109"/>
      <c r="CB378" s="109"/>
      <c r="CC378" s="109"/>
      <c r="CD378" s="109"/>
      <c r="CE378" s="109"/>
      <c r="CF378" s="109"/>
      <c r="CG378" s="109"/>
      <c r="CH378" s="109"/>
      <c r="CI378" s="109"/>
      <c r="CJ378" s="109"/>
      <c r="CK378" s="109"/>
      <c r="CL378" s="109"/>
      <c r="CM378" s="109"/>
      <c r="CN378" s="109"/>
      <c r="CO378" s="109"/>
      <c r="CP378" s="109"/>
      <c r="CQ378" s="109"/>
      <c r="CR378" s="109"/>
      <c r="CS378" s="109"/>
      <c r="CT378" s="109"/>
      <c r="CU378" s="109"/>
      <c r="CV378" s="109"/>
      <c r="CW378" s="109"/>
    </row>
    <row r="379" spans="1:101" s="60" customFormat="1" x14ac:dyDescent="0.25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09"/>
      <c r="BV379" s="109"/>
      <c r="BW379" s="109"/>
      <c r="BX379" s="109"/>
      <c r="BY379" s="109"/>
      <c r="BZ379" s="109"/>
      <c r="CA379" s="109"/>
      <c r="CB379" s="109"/>
      <c r="CC379" s="109"/>
      <c r="CD379" s="109"/>
      <c r="CE379" s="109"/>
      <c r="CF379" s="109"/>
      <c r="CG379" s="109"/>
      <c r="CH379" s="109"/>
      <c r="CI379" s="109"/>
      <c r="CJ379" s="109"/>
      <c r="CK379" s="109"/>
      <c r="CL379" s="109"/>
      <c r="CM379" s="109"/>
      <c r="CN379" s="109"/>
      <c r="CO379" s="109"/>
      <c r="CP379" s="109"/>
      <c r="CQ379" s="109"/>
      <c r="CR379" s="109"/>
      <c r="CS379" s="109"/>
      <c r="CT379" s="109"/>
      <c r="CU379" s="109"/>
      <c r="CV379" s="109"/>
      <c r="CW379" s="109"/>
    </row>
    <row r="380" spans="1:101" s="60" customFormat="1" x14ac:dyDescent="0.25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09"/>
      <c r="BV380" s="109"/>
      <c r="BW380" s="109"/>
      <c r="BX380" s="109"/>
      <c r="BY380" s="109"/>
      <c r="BZ380" s="109"/>
      <c r="CA380" s="109"/>
      <c r="CB380" s="109"/>
      <c r="CC380" s="109"/>
      <c r="CD380" s="109"/>
      <c r="CE380" s="109"/>
      <c r="CF380" s="109"/>
      <c r="CG380" s="109"/>
      <c r="CH380" s="109"/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  <c r="CW380" s="109"/>
    </row>
    <row r="381" spans="1:101" s="60" customFormat="1" x14ac:dyDescent="0.25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09"/>
      <c r="BQ381" s="109"/>
      <c r="BR381" s="109"/>
      <c r="BS381" s="109"/>
      <c r="BT381" s="109"/>
      <c r="BU381" s="109"/>
      <c r="BV381" s="109"/>
      <c r="BW381" s="109"/>
      <c r="BX381" s="109"/>
      <c r="BY381" s="109"/>
      <c r="BZ381" s="109"/>
      <c r="CA381" s="109"/>
      <c r="CB381" s="109"/>
      <c r="CC381" s="109"/>
      <c r="CD381" s="109"/>
      <c r="CE381" s="109"/>
      <c r="CF381" s="109"/>
      <c r="CG381" s="109"/>
      <c r="CH381" s="109"/>
      <c r="CI381" s="109"/>
      <c r="CJ381" s="109"/>
      <c r="CK381" s="109"/>
      <c r="CL381" s="109"/>
      <c r="CM381" s="109"/>
      <c r="CN381" s="109"/>
      <c r="CO381" s="109"/>
      <c r="CP381" s="109"/>
      <c r="CQ381" s="109"/>
      <c r="CR381" s="109"/>
      <c r="CS381" s="109"/>
      <c r="CT381" s="109"/>
      <c r="CU381" s="109"/>
      <c r="CV381" s="109"/>
      <c r="CW381" s="109"/>
    </row>
    <row r="382" spans="1:101" s="60" customFormat="1" x14ac:dyDescent="0.25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09"/>
      <c r="BQ382" s="109"/>
      <c r="BR382" s="109"/>
      <c r="BS382" s="109"/>
      <c r="BT382" s="109"/>
      <c r="BU382" s="109"/>
      <c r="BV382" s="109"/>
      <c r="BW382" s="109"/>
      <c r="BX382" s="109"/>
      <c r="BY382" s="109"/>
      <c r="BZ382" s="109"/>
      <c r="CA382" s="109"/>
      <c r="CB382" s="109"/>
      <c r="CC382" s="109"/>
      <c r="CD382" s="109"/>
      <c r="CE382" s="109"/>
      <c r="CF382" s="109"/>
      <c r="CG382" s="109"/>
      <c r="CH382" s="109"/>
      <c r="CI382" s="109"/>
      <c r="CJ382" s="109"/>
      <c r="CK382" s="109"/>
      <c r="CL382" s="109"/>
      <c r="CM382" s="109"/>
      <c r="CN382" s="109"/>
      <c r="CO382" s="109"/>
      <c r="CP382" s="109"/>
      <c r="CQ382" s="109"/>
      <c r="CR382" s="109"/>
      <c r="CS382" s="109"/>
      <c r="CT382" s="109"/>
      <c r="CU382" s="109"/>
      <c r="CV382" s="109"/>
      <c r="CW382" s="109"/>
    </row>
    <row r="383" spans="1:101" s="60" customFormat="1" x14ac:dyDescent="0.25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09"/>
      <c r="BQ383" s="109"/>
      <c r="BR383" s="109"/>
      <c r="BS383" s="109"/>
      <c r="BT383" s="109"/>
      <c r="BU383" s="109"/>
      <c r="BV383" s="109"/>
      <c r="BW383" s="109"/>
      <c r="BX383" s="109"/>
      <c r="BY383" s="109"/>
      <c r="BZ383" s="109"/>
      <c r="CA383" s="109"/>
      <c r="CB383" s="109"/>
      <c r="CC383" s="109"/>
      <c r="CD383" s="109"/>
      <c r="CE383" s="109"/>
      <c r="CF383" s="109"/>
      <c r="CG383" s="109"/>
      <c r="CH383" s="109"/>
      <c r="CI383" s="109"/>
      <c r="CJ383" s="109"/>
      <c r="CK383" s="109"/>
      <c r="CL383" s="109"/>
      <c r="CM383" s="109"/>
      <c r="CN383" s="109"/>
      <c r="CO383" s="109"/>
      <c r="CP383" s="109"/>
      <c r="CQ383" s="109"/>
      <c r="CR383" s="109"/>
      <c r="CS383" s="109"/>
      <c r="CT383" s="109"/>
      <c r="CU383" s="109"/>
      <c r="CV383" s="109"/>
      <c r="CW383" s="109"/>
    </row>
    <row r="384" spans="1:101" s="60" customFormat="1" x14ac:dyDescent="0.25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09"/>
      <c r="BQ384" s="109"/>
      <c r="BR384" s="109"/>
      <c r="BS384" s="109"/>
      <c r="BT384" s="109"/>
      <c r="BU384" s="109"/>
      <c r="BV384" s="109"/>
      <c r="BW384" s="109"/>
      <c r="BX384" s="109"/>
      <c r="BY384" s="109"/>
      <c r="BZ384" s="109"/>
      <c r="CA384" s="109"/>
      <c r="CB384" s="109"/>
      <c r="CC384" s="109"/>
      <c r="CD384" s="109"/>
      <c r="CE384" s="109"/>
      <c r="CF384" s="109"/>
      <c r="CG384" s="109"/>
      <c r="CH384" s="109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  <c r="CW384" s="109"/>
    </row>
    <row r="385" spans="1:101" s="60" customFormat="1" x14ac:dyDescent="0.25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09"/>
      <c r="CA385" s="109"/>
      <c r="CB385" s="109"/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  <c r="CW385" s="109"/>
    </row>
    <row r="386" spans="1:101" s="60" customFormat="1" x14ac:dyDescent="0.25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09"/>
      <c r="CA386" s="109"/>
      <c r="CB386" s="109"/>
      <c r="CC386" s="109"/>
      <c r="CD386" s="109"/>
      <c r="CE386" s="109"/>
      <c r="CF386" s="109"/>
      <c r="CG386" s="109"/>
      <c r="CH386" s="109"/>
      <c r="CI386" s="109"/>
      <c r="CJ386" s="109"/>
      <c r="CK386" s="109"/>
      <c r="CL386" s="109"/>
      <c r="CM386" s="109"/>
      <c r="CN386" s="109"/>
      <c r="CO386" s="109"/>
      <c r="CP386" s="109"/>
      <c r="CQ386" s="109"/>
      <c r="CR386" s="109"/>
      <c r="CS386" s="109"/>
      <c r="CT386" s="109"/>
      <c r="CU386" s="109"/>
      <c r="CV386" s="109"/>
      <c r="CW386" s="109"/>
    </row>
    <row r="387" spans="1:101" s="60" customFormat="1" x14ac:dyDescent="0.25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09"/>
      <c r="CA387" s="109"/>
      <c r="CB387" s="109"/>
      <c r="CC387" s="109"/>
      <c r="CD387" s="109"/>
      <c r="CE387" s="109"/>
      <c r="CF387" s="109"/>
      <c r="CG387" s="109"/>
      <c r="CH387" s="109"/>
      <c r="CI387" s="109"/>
      <c r="CJ387" s="109"/>
      <c r="CK387" s="109"/>
      <c r="CL387" s="109"/>
      <c r="CM387" s="109"/>
      <c r="CN387" s="109"/>
      <c r="CO387" s="109"/>
      <c r="CP387" s="109"/>
      <c r="CQ387" s="109"/>
      <c r="CR387" s="109"/>
      <c r="CS387" s="109"/>
      <c r="CT387" s="109"/>
      <c r="CU387" s="109"/>
      <c r="CV387" s="109"/>
      <c r="CW387" s="109"/>
    </row>
    <row r="388" spans="1:101" s="60" customFormat="1" x14ac:dyDescent="0.25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09"/>
      <c r="BV388" s="109"/>
      <c r="BW388" s="109"/>
      <c r="BX388" s="109"/>
      <c r="BY388" s="109"/>
      <c r="BZ388" s="109"/>
      <c r="CA388" s="109"/>
      <c r="CB388" s="109"/>
      <c r="CC388" s="109"/>
      <c r="CD388" s="109"/>
      <c r="CE388" s="109"/>
      <c r="CF388" s="109"/>
      <c r="CG388" s="109"/>
      <c r="CH388" s="109"/>
      <c r="CI388" s="109"/>
      <c r="CJ388" s="109"/>
      <c r="CK388" s="109"/>
      <c r="CL388" s="109"/>
      <c r="CM388" s="109"/>
      <c r="CN388" s="109"/>
      <c r="CO388" s="109"/>
      <c r="CP388" s="109"/>
      <c r="CQ388" s="109"/>
      <c r="CR388" s="109"/>
      <c r="CS388" s="109"/>
      <c r="CT388" s="109"/>
      <c r="CU388" s="109"/>
      <c r="CV388" s="109"/>
      <c r="CW388" s="109"/>
    </row>
    <row r="389" spans="1:101" x14ac:dyDescent="0.25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0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10"/>
      <c r="CM389" s="110"/>
      <c r="CN389" s="110"/>
      <c r="CO389" s="110"/>
      <c r="CP389" s="110"/>
      <c r="CQ389" s="110"/>
      <c r="CR389" s="110"/>
      <c r="CS389" s="110"/>
      <c r="CT389" s="110"/>
      <c r="CU389" s="110"/>
      <c r="CV389" s="110"/>
      <c r="CW389" s="110"/>
    </row>
    <row r="390" spans="1:101" x14ac:dyDescent="0.25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10"/>
      <c r="BF390" s="110"/>
      <c r="BG390" s="110"/>
      <c r="BH390" s="110"/>
      <c r="BI390" s="110"/>
      <c r="BJ390" s="110"/>
      <c r="BK390" s="110"/>
      <c r="BL390" s="110"/>
      <c r="BM390" s="110"/>
      <c r="BN390" s="110"/>
      <c r="BO390" s="110"/>
      <c r="BP390" s="110"/>
      <c r="BQ390" s="110"/>
      <c r="BR390" s="110"/>
      <c r="BS390" s="110"/>
      <c r="BT390" s="110"/>
      <c r="BU390" s="110"/>
      <c r="BV390" s="110"/>
      <c r="BW390" s="110"/>
      <c r="BX390" s="110"/>
      <c r="BY390" s="110"/>
      <c r="BZ390" s="110"/>
      <c r="CA390" s="110"/>
      <c r="CB390" s="110"/>
      <c r="CC390" s="110"/>
      <c r="CD390" s="110"/>
      <c r="CE390" s="110"/>
      <c r="CF390" s="110"/>
      <c r="CG390" s="110"/>
      <c r="CH390" s="110"/>
      <c r="CI390" s="110"/>
      <c r="CJ390" s="110"/>
      <c r="CK390" s="110"/>
      <c r="CL390" s="110"/>
      <c r="CM390" s="110"/>
      <c r="CN390" s="110"/>
      <c r="CO390" s="110"/>
      <c r="CP390" s="110"/>
      <c r="CQ390" s="110"/>
      <c r="CR390" s="110"/>
      <c r="CS390" s="110"/>
      <c r="CT390" s="110"/>
      <c r="CU390" s="110"/>
      <c r="CV390" s="110"/>
      <c r="CW390" s="110"/>
    </row>
    <row r="391" spans="1:101" x14ac:dyDescent="0.25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10"/>
      <c r="BF391" s="110"/>
      <c r="BG391" s="110"/>
      <c r="BH391" s="110"/>
      <c r="BI391" s="110"/>
      <c r="BJ391" s="110"/>
      <c r="BK391" s="110"/>
      <c r="BL391" s="110"/>
      <c r="BM391" s="110"/>
      <c r="BN391" s="110"/>
      <c r="BO391" s="110"/>
      <c r="BP391" s="110"/>
      <c r="BQ391" s="110"/>
      <c r="BR391" s="110"/>
      <c r="BS391" s="110"/>
      <c r="BT391" s="110"/>
      <c r="BU391" s="110"/>
      <c r="BV391" s="110"/>
      <c r="BW391" s="110"/>
      <c r="BX391" s="110"/>
      <c r="BY391" s="110"/>
      <c r="BZ391" s="110"/>
      <c r="CA391" s="110"/>
      <c r="CB391" s="110"/>
      <c r="CC391" s="110"/>
      <c r="CD391" s="110"/>
      <c r="CE391" s="110"/>
      <c r="CF391" s="110"/>
      <c r="CG391" s="110"/>
      <c r="CH391" s="110"/>
      <c r="CI391" s="110"/>
      <c r="CJ391" s="110"/>
      <c r="CK391" s="110"/>
      <c r="CL391" s="110"/>
      <c r="CM391" s="110"/>
      <c r="CN391" s="110"/>
      <c r="CO391" s="110"/>
      <c r="CP391" s="110"/>
      <c r="CQ391" s="110"/>
      <c r="CR391" s="110"/>
      <c r="CS391" s="110"/>
      <c r="CT391" s="110"/>
      <c r="CU391" s="110"/>
      <c r="CV391" s="110"/>
      <c r="CW391" s="110"/>
    </row>
    <row r="392" spans="1:101" x14ac:dyDescent="0.25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0"/>
      <c r="BN392" s="110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0"/>
      <c r="BZ392" s="110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10"/>
      <c r="CM392" s="110"/>
      <c r="CN392" s="110"/>
      <c r="CO392" s="110"/>
      <c r="CP392" s="110"/>
      <c r="CQ392" s="110"/>
      <c r="CR392" s="110"/>
      <c r="CS392" s="110"/>
      <c r="CT392" s="110"/>
      <c r="CU392" s="110"/>
      <c r="CV392" s="110"/>
      <c r="CW392" s="110"/>
    </row>
    <row r="393" spans="1:101" x14ac:dyDescent="0.25">
      <c r="A393" s="110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0"/>
      <c r="BN393" s="110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0"/>
      <c r="BZ393" s="110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10"/>
      <c r="CM393" s="110"/>
      <c r="CN393" s="110"/>
      <c r="CO393" s="110"/>
      <c r="CP393" s="110"/>
      <c r="CQ393" s="110"/>
      <c r="CR393" s="110"/>
      <c r="CS393" s="110"/>
      <c r="CT393" s="110"/>
      <c r="CU393" s="110"/>
      <c r="CV393" s="110"/>
      <c r="CW393" s="110"/>
    </row>
    <row r="394" spans="1:101" x14ac:dyDescent="0.25">
      <c r="A394" s="110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  <c r="BD394" s="110"/>
      <c r="BE394" s="110"/>
      <c r="BF394" s="110"/>
      <c r="BG394" s="110"/>
      <c r="BH394" s="110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0"/>
      <c r="CA394" s="110"/>
      <c r="CB394" s="110"/>
      <c r="CC394" s="110"/>
      <c r="CD394" s="110"/>
      <c r="CE394" s="110"/>
      <c r="CF394" s="110"/>
      <c r="CG394" s="110"/>
      <c r="CH394" s="110"/>
      <c r="CI394" s="110"/>
      <c r="CJ394" s="110"/>
      <c r="CK394" s="110"/>
      <c r="CL394" s="110"/>
      <c r="CM394" s="110"/>
      <c r="CN394" s="110"/>
      <c r="CO394" s="110"/>
      <c r="CP394" s="110"/>
      <c r="CQ394" s="110"/>
      <c r="CR394" s="110"/>
      <c r="CS394" s="110"/>
      <c r="CT394" s="110"/>
      <c r="CU394" s="110"/>
      <c r="CV394" s="110"/>
      <c r="CW394" s="110"/>
    </row>
    <row r="395" spans="1:101" x14ac:dyDescent="0.25">
      <c r="A395" s="110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B395" s="110"/>
      <c r="BC395" s="110"/>
      <c r="BD395" s="110"/>
      <c r="BE395" s="110"/>
      <c r="BF395" s="110"/>
      <c r="BG395" s="110"/>
      <c r="BH395" s="110"/>
      <c r="BI395" s="110"/>
      <c r="BJ395" s="110"/>
      <c r="BK395" s="110"/>
      <c r="BL395" s="110"/>
      <c r="BM395" s="110"/>
      <c r="BN395" s="110"/>
      <c r="BO395" s="110"/>
      <c r="BP395" s="110"/>
      <c r="BQ395" s="110"/>
      <c r="BR395" s="110"/>
      <c r="BS395" s="110"/>
      <c r="BT395" s="110"/>
      <c r="BU395" s="110"/>
      <c r="BV395" s="110"/>
      <c r="BW395" s="110"/>
      <c r="BX395" s="110"/>
      <c r="BY395" s="110"/>
      <c r="BZ395" s="110"/>
      <c r="CA395" s="110"/>
      <c r="CB395" s="110"/>
      <c r="CC395" s="110"/>
      <c r="CD395" s="110"/>
      <c r="CE395" s="110"/>
      <c r="CF395" s="110"/>
      <c r="CG395" s="110"/>
      <c r="CH395" s="110"/>
      <c r="CI395" s="110"/>
      <c r="CJ395" s="110"/>
      <c r="CK395" s="110"/>
      <c r="CL395" s="110"/>
      <c r="CM395" s="110"/>
      <c r="CN395" s="110"/>
      <c r="CO395" s="110"/>
      <c r="CP395" s="110"/>
      <c r="CQ395" s="110"/>
      <c r="CR395" s="110"/>
      <c r="CS395" s="110"/>
      <c r="CT395" s="110"/>
      <c r="CU395" s="110"/>
      <c r="CV395" s="110"/>
      <c r="CW395" s="110"/>
    </row>
    <row r="396" spans="1:101" x14ac:dyDescent="0.25">
      <c r="A396" s="110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  <c r="BD396" s="110"/>
      <c r="BE396" s="110"/>
      <c r="BF396" s="110"/>
      <c r="BG396" s="110"/>
      <c r="BH396" s="110"/>
      <c r="BI396" s="110"/>
      <c r="BJ396" s="110"/>
      <c r="BK396" s="110"/>
      <c r="BL396" s="110"/>
      <c r="BM396" s="110"/>
      <c r="BN396" s="110"/>
      <c r="BO396" s="110"/>
      <c r="BP396" s="110"/>
      <c r="BQ396" s="110"/>
      <c r="BR396" s="110"/>
      <c r="BS396" s="110"/>
      <c r="BT396" s="110"/>
      <c r="BU396" s="110"/>
      <c r="BV396" s="110"/>
      <c r="BW396" s="110"/>
      <c r="BX396" s="110"/>
      <c r="BY396" s="110"/>
      <c r="BZ396" s="110"/>
      <c r="CA396" s="110"/>
      <c r="CB396" s="110"/>
      <c r="CC396" s="110"/>
      <c r="CD396" s="110"/>
      <c r="CE396" s="110"/>
      <c r="CF396" s="110"/>
      <c r="CG396" s="110"/>
      <c r="CH396" s="110"/>
      <c r="CI396" s="110"/>
      <c r="CJ396" s="110"/>
      <c r="CK396" s="110"/>
      <c r="CL396" s="110"/>
      <c r="CM396" s="110"/>
      <c r="CN396" s="110"/>
      <c r="CO396" s="110"/>
      <c r="CP396" s="110"/>
      <c r="CQ396" s="110"/>
      <c r="CR396" s="110"/>
      <c r="CS396" s="110"/>
      <c r="CT396" s="110"/>
      <c r="CU396" s="110"/>
      <c r="CV396" s="110"/>
      <c r="CW396" s="110"/>
    </row>
    <row r="397" spans="1:101" x14ac:dyDescent="0.25">
      <c r="A397" s="110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0"/>
      <c r="BB397" s="110"/>
      <c r="BC397" s="110"/>
      <c r="BD397" s="110"/>
      <c r="BE397" s="110"/>
      <c r="BF397" s="110"/>
      <c r="BG397" s="110"/>
      <c r="BH397" s="110"/>
      <c r="BI397" s="110"/>
      <c r="BJ397" s="110"/>
      <c r="BK397" s="110"/>
      <c r="BL397" s="110"/>
      <c r="BM397" s="110"/>
      <c r="BN397" s="110"/>
      <c r="BO397" s="110"/>
      <c r="BP397" s="110"/>
      <c r="BQ397" s="110"/>
      <c r="BR397" s="110"/>
      <c r="BS397" s="110"/>
      <c r="BT397" s="110"/>
      <c r="BU397" s="110"/>
      <c r="BV397" s="110"/>
      <c r="BW397" s="110"/>
      <c r="BX397" s="110"/>
      <c r="BY397" s="110"/>
      <c r="BZ397" s="110"/>
      <c r="CA397" s="110"/>
      <c r="CB397" s="110"/>
      <c r="CC397" s="110"/>
      <c r="CD397" s="110"/>
      <c r="CE397" s="110"/>
      <c r="CF397" s="110"/>
      <c r="CG397" s="110"/>
      <c r="CH397" s="110"/>
      <c r="CI397" s="110"/>
      <c r="CJ397" s="110"/>
      <c r="CK397" s="110"/>
      <c r="CL397" s="110"/>
      <c r="CM397" s="110"/>
      <c r="CN397" s="110"/>
      <c r="CO397" s="110"/>
      <c r="CP397" s="110"/>
      <c r="CQ397" s="110"/>
      <c r="CR397" s="110"/>
      <c r="CS397" s="110"/>
      <c r="CT397" s="110"/>
      <c r="CU397" s="110"/>
      <c r="CV397" s="110"/>
      <c r="CW397" s="110"/>
    </row>
    <row r="398" spans="1:101" x14ac:dyDescent="0.25">
      <c r="A398" s="110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10"/>
      <c r="BF398" s="110"/>
      <c r="BG398" s="110"/>
      <c r="BH398" s="110"/>
      <c r="BI398" s="110"/>
      <c r="BJ398" s="110"/>
      <c r="BK398" s="110"/>
      <c r="BL398" s="110"/>
      <c r="BM398" s="110"/>
      <c r="BN398" s="110"/>
      <c r="BO398" s="110"/>
      <c r="BP398" s="110"/>
      <c r="BQ398" s="110"/>
      <c r="BR398" s="110"/>
      <c r="BS398" s="110"/>
      <c r="BT398" s="110"/>
      <c r="BU398" s="110"/>
      <c r="BV398" s="110"/>
      <c r="BW398" s="110"/>
      <c r="BX398" s="110"/>
      <c r="BY398" s="110"/>
      <c r="BZ398" s="110"/>
      <c r="CA398" s="110"/>
      <c r="CB398" s="110"/>
      <c r="CC398" s="110"/>
      <c r="CD398" s="110"/>
      <c r="CE398" s="110"/>
      <c r="CF398" s="110"/>
      <c r="CG398" s="110"/>
      <c r="CH398" s="110"/>
      <c r="CI398" s="110"/>
      <c r="CJ398" s="110"/>
      <c r="CK398" s="110"/>
      <c r="CL398" s="110"/>
      <c r="CM398" s="110"/>
      <c r="CN398" s="110"/>
      <c r="CO398" s="110"/>
      <c r="CP398" s="110"/>
      <c r="CQ398" s="110"/>
      <c r="CR398" s="110"/>
      <c r="CS398" s="110"/>
      <c r="CT398" s="110"/>
      <c r="CU398" s="110"/>
      <c r="CV398" s="110"/>
      <c r="CW398" s="110"/>
    </row>
    <row r="399" spans="1:101" x14ac:dyDescent="0.25">
      <c r="A399" s="110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0"/>
      <c r="BB399" s="110"/>
      <c r="BC399" s="110"/>
      <c r="BD399" s="110"/>
      <c r="BE399" s="110"/>
      <c r="BF399" s="110"/>
      <c r="BG399" s="110"/>
      <c r="BH399" s="110"/>
      <c r="BI399" s="110"/>
      <c r="BJ399" s="110"/>
      <c r="BK399" s="110"/>
      <c r="BL399" s="110"/>
      <c r="BM399" s="110"/>
      <c r="BN399" s="110"/>
      <c r="BO399" s="110"/>
      <c r="BP399" s="110"/>
      <c r="BQ399" s="110"/>
      <c r="BR399" s="110"/>
      <c r="BS399" s="110"/>
      <c r="BT399" s="110"/>
      <c r="BU399" s="110"/>
      <c r="BV399" s="110"/>
      <c r="BW399" s="110"/>
      <c r="BX399" s="110"/>
      <c r="BY399" s="110"/>
      <c r="BZ399" s="110"/>
      <c r="CA399" s="110"/>
      <c r="CB399" s="110"/>
      <c r="CC399" s="110"/>
      <c r="CD399" s="110"/>
      <c r="CE399" s="110"/>
      <c r="CF399" s="110"/>
      <c r="CG399" s="110"/>
      <c r="CH399" s="110"/>
      <c r="CI399" s="110"/>
      <c r="CJ399" s="110"/>
      <c r="CK399" s="110"/>
      <c r="CL399" s="110"/>
      <c r="CM399" s="110"/>
      <c r="CN399" s="110"/>
      <c r="CO399" s="110"/>
      <c r="CP399" s="110"/>
      <c r="CQ399" s="110"/>
      <c r="CR399" s="110"/>
      <c r="CS399" s="110"/>
      <c r="CT399" s="110"/>
      <c r="CU399" s="110"/>
      <c r="CV399" s="110"/>
      <c r="CW399" s="110"/>
    </row>
    <row r="400" spans="1:101" x14ac:dyDescent="0.25">
      <c r="A400" s="110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10"/>
      <c r="BF400" s="110"/>
      <c r="BG400" s="110"/>
      <c r="BH400" s="110"/>
      <c r="BI400" s="110"/>
      <c r="BJ400" s="110"/>
      <c r="BK400" s="110"/>
      <c r="BL400" s="110"/>
      <c r="BM400" s="110"/>
      <c r="BN400" s="110"/>
      <c r="BO400" s="110"/>
      <c r="BP400" s="110"/>
      <c r="BQ400" s="110"/>
      <c r="BR400" s="110"/>
      <c r="BS400" s="110"/>
      <c r="BT400" s="110"/>
      <c r="BU400" s="110"/>
      <c r="BV400" s="110"/>
      <c r="BW400" s="110"/>
      <c r="BX400" s="110"/>
      <c r="BY400" s="110"/>
      <c r="BZ400" s="110"/>
      <c r="CA400" s="110"/>
      <c r="CB400" s="110"/>
      <c r="CC400" s="110"/>
      <c r="CD400" s="110"/>
      <c r="CE400" s="110"/>
      <c r="CF400" s="110"/>
      <c r="CG400" s="110"/>
      <c r="CH400" s="110"/>
      <c r="CI400" s="110"/>
      <c r="CJ400" s="110"/>
      <c r="CK400" s="110"/>
      <c r="CL400" s="110"/>
      <c r="CM400" s="110"/>
      <c r="CN400" s="110"/>
      <c r="CO400" s="110"/>
      <c r="CP400" s="110"/>
      <c r="CQ400" s="110"/>
      <c r="CR400" s="110"/>
      <c r="CS400" s="110"/>
      <c r="CT400" s="110"/>
      <c r="CU400" s="110"/>
      <c r="CV400" s="110"/>
      <c r="CW400" s="110"/>
    </row>
    <row r="401" spans="1:101" x14ac:dyDescent="0.25">
      <c r="A401" s="110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10"/>
      <c r="BF401" s="110"/>
      <c r="BG401" s="110"/>
      <c r="BH401" s="110"/>
      <c r="BI401" s="110"/>
      <c r="BJ401" s="110"/>
      <c r="BK401" s="110"/>
      <c r="BL401" s="110"/>
      <c r="BM401" s="110"/>
      <c r="BN401" s="110"/>
      <c r="BO401" s="110"/>
      <c r="BP401" s="110"/>
      <c r="BQ401" s="110"/>
      <c r="BR401" s="110"/>
      <c r="BS401" s="110"/>
      <c r="BT401" s="110"/>
      <c r="BU401" s="110"/>
      <c r="BV401" s="110"/>
      <c r="BW401" s="110"/>
      <c r="BX401" s="110"/>
      <c r="BY401" s="110"/>
      <c r="BZ401" s="110"/>
      <c r="CA401" s="110"/>
      <c r="CB401" s="110"/>
      <c r="CC401" s="110"/>
      <c r="CD401" s="110"/>
      <c r="CE401" s="110"/>
      <c r="CF401" s="110"/>
      <c r="CG401" s="110"/>
      <c r="CH401" s="110"/>
      <c r="CI401" s="110"/>
      <c r="CJ401" s="110"/>
      <c r="CK401" s="110"/>
      <c r="CL401" s="110"/>
      <c r="CM401" s="110"/>
      <c r="CN401" s="110"/>
      <c r="CO401" s="110"/>
      <c r="CP401" s="110"/>
      <c r="CQ401" s="110"/>
      <c r="CR401" s="110"/>
      <c r="CS401" s="110"/>
      <c r="CT401" s="110"/>
      <c r="CU401" s="110"/>
      <c r="CV401" s="110"/>
      <c r="CW401" s="110"/>
    </row>
    <row r="402" spans="1:101" x14ac:dyDescent="0.25">
      <c r="A402" s="110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10"/>
      <c r="BF402" s="110"/>
      <c r="BG402" s="110"/>
      <c r="BH402" s="110"/>
      <c r="BI402" s="110"/>
      <c r="BJ402" s="110"/>
      <c r="BK402" s="110"/>
      <c r="BL402" s="110"/>
      <c r="BM402" s="110"/>
      <c r="BN402" s="110"/>
      <c r="BO402" s="110"/>
      <c r="BP402" s="110"/>
      <c r="BQ402" s="110"/>
      <c r="BR402" s="110"/>
      <c r="BS402" s="110"/>
      <c r="BT402" s="110"/>
      <c r="BU402" s="110"/>
      <c r="BV402" s="110"/>
      <c r="BW402" s="110"/>
      <c r="BX402" s="110"/>
      <c r="BY402" s="110"/>
      <c r="BZ402" s="110"/>
      <c r="CA402" s="110"/>
      <c r="CB402" s="110"/>
      <c r="CC402" s="110"/>
      <c r="CD402" s="110"/>
      <c r="CE402" s="110"/>
      <c r="CF402" s="110"/>
      <c r="CG402" s="110"/>
      <c r="CH402" s="110"/>
      <c r="CI402" s="110"/>
      <c r="CJ402" s="110"/>
      <c r="CK402" s="110"/>
      <c r="CL402" s="110"/>
      <c r="CM402" s="110"/>
      <c r="CN402" s="110"/>
      <c r="CO402" s="110"/>
      <c r="CP402" s="110"/>
      <c r="CQ402" s="110"/>
      <c r="CR402" s="110"/>
      <c r="CS402" s="110"/>
      <c r="CT402" s="110"/>
      <c r="CU402" s="110"/>
      <c r="CV402" s="110"/>
      <c r="CW402" s="110"/>
    </row>
    <row r="403" spans="1:101" x14ac:dyDescent="0.25">
      <c r="A403" s="110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10"/>
      <c r="BF403" s="110"/>
      <c r="BG403" s="110"/>
      <c r="BH403" s="110"/>
      <c r="BI403" s="110"/>
      <c r="BJ403" s="110"/>
      <c r="BK403" s="110"/>
      <c r="BL403" s="110"/>
      <c r="BM403" s="110"/>
      <c r="BN403" s="110"/>
      <c r="BO403" s="110"/>
      <c r="BP403" s="110"/>
      <c r="BQ403" s="110"/>
      <c r="BR403" s="110"/>
      <c r="BS403" s="110"/>
      <c r="BT403" s="110"/>
      <c r="BU403" s="110"/>
      <c r="BV403" s="110"/>
      <c r="BW403" s="110"/>
      <c r="BX403" s="110"/>
      <c r="BY403" s="110"/>
      <c r="BZ403" s="110"/>
      <c r="CA403" s="110"/>
      <c r="CB403" s="110"/>
      <c r="CC403" s="110"/>
      <c r="CD403" s="110"/>
      <c r="CE403" s="110"/>
      <c r="CF403" s="110"/>
      <c r="CG403" s="110"/>
      <c r="CH403" s="110"/>
      <c r="CI403" s="110"/>
      <c r="CJ403" s="110"/>
      <c r="CK403" s="110"/>
      <c r="CL403" s="110"/>
      <c r="CM403" s="110"/>
      <c r="CN403" s="110"/>
      <c r="CO403" s="110"/>
      <c r="CP403" s="110"/>
      <c r="CQ403" s="110"/>
      <c r="CR403" s="110"/>
      <c r="CS403" s="110"/>
      <c r="CT403" s="110"/>
      <c r="CU403" s="110"/>
      <c r="CV403" s="110"/>
      <c r="CW403" s="110"/>
    </row>
    <row r="404" spans="1:101" x14ac:dyDescent="0.25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10"/>
      <c r="BF404" s="110"/>
      <c r="BG404" s="110"/>
      <c r="BH404" s="110"/>
      <c r="BI404" s="110"/>
      <c r="BJ404" s="110"/>
      <c r="BK404" s="110"/>
      <c r="BL404" s="110"/>
      <c r="BM404" s="110"/>
      <c r="BN404" s="110"/>
      <c r="BO404" s="110"/>
      <c r="BP404" s="110"/>
      <c r="BQ404" s="110"/>
      <c r="BR404" s="110"/>
      <c r="BS404" s="110"/>
      <c r="BT404" s="110"/>
      <c r="BU404" s="110"/>
      <c r="BV404" s="110"/>
      <c r="BW404" s="110"/>
      <c r="BX404" s="110"/>
      <c r="BY404" s="110"/>
      <c r="BZ404" s="110"/>
      <c r="CA404" s="110"/>
      <c r="CB404" s="110"/>
      <c r="CC404" s="110"/>
      <c r="CD404" s="110"/>
      <c r="CE404" s="110"/>
      <c r="CF404" s="110"/>
      <c r="CG404" s="110"/>
      <c r="CH404" s="110"/>
      <c r="CI404" s="110"/>
      <c r="CJ404" s="110"/>
      <c r="CK404" s="110"/>
      <c r="CL404" s="110"/>
      <c r="CM404" s="110"/>
      <c r="CN404" s="110"/>
      <c r="CO404" s="110"/>
      <c r="CP404" s="110"/>
      <c r="CQ404" s="110"/>
      <c r="CR404" s="110"/>
      <c r="CS404" s="110"/>
      <c r="CT404" s="110"/>
      <c r="CU404" s="110"/>
      <c r="CV404" s="110"/>
      <c r="CW404" s="110"/>
    </row>
    <row r="405" spans="1:101" x14ac:dyDescent="0.25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  <c r="BD405" s="110"/>
      <c r="BE405" s="110"/>
      <c r="BF405" s="110"/>
      <c r="BG405" s="110"/>
      <c r="BH405" s="110"/>
      <c r="BI405" s="110"/>
      <c r="BJ405" s="110"/>
      <c r="BK405" s="110"/>
      <c r="BL405" s="110"/>
      <c r="BM405" s="110"/>
      <c r="BN405" s="110"/>
      <c r="BO405" s="110"/>
      <c r="BP405" s="110"/>
      <c r="BQ405" s="110"/>
      <c r="BR405" s="110"/>
      <c r="BS405" s="110"/>
      <c r="BT405" s="110"/>
      <c r="BU405" s="110"/>
      <c r="BV405" s="110"/>
      <c r="BW405" s="110"/>
      <c r="BX405" s="110"/>
      <c r="BY405" s="110"/>
      <c r="BZ405" s="110"/>
      <c r="CA405" s="110"/>
      <c r="CB405" s="110"/>
      <c r="CC405" s="110"/>
      <c r="CD405" s="110"/>
      <c r="CE405" s="110"/>
      <c r="CF405" s="110"/>
      <c r="CG405" s="110"/>
      <c r="CH405" s="110"/>
      <c r="CI405" s="110"/>
      <c r="CJ405" s="110"/>
      <c r="CK405" s="110"/>
      <c r="CL405" s="110"/>
      <c r="CM405" s="110"/>
      <c r="CN405" s="110"/>
      <c r="CO405" s="110"/>
      <c r="CP405" s="110"/>
      <c r="CQ405" s="110"/>
      <c r="CR405" s="110"/>
      <c r="CS405" s="110"/>
      <c r="CT405" s="110"/>
      <c r="CU405" s="110"/>
      <c r="CV405" s="110"/>
      <c r="CW405" s="110"/>
    </row>
    <row r="406" spans="1:101" x14ac:dyDescent="0.25">
      <c r="A406" s="110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10"/>
      <c r="BF406" s="110"/>
      <c r="BG406" s="110"/>
      <c r="BH406" s="110"/>
      <c r="BI406" s="110"/>
      <c r="BJ406" s="110"/>
      <c r="BK406" s="110"/>
      <c r="BL406" s="110"/>
      <c r="BM406" s="110"/>
      <c r="BN406" s="110"/>
      <c r="BO406" s="110"/>
      <c r="BP406" s="110"/>
      <c r="BQ406" s="110"/>
      <c r="BR406" s="110"/>
      <c r="BS406" s="110"/>
      <c r="BT406" s="110"/>
      <c r="BU406" s="110"/>
      <c r="BV406" s="110"/>
      <c r="BW406" s="110"/>
      <c r="BX406" s="110"/>
      <c r="BY406" s="110"/>
      <c r="BZ406" s="110"/>
      <c r="CA406" s="110"/>
      <c r="CB406" s="110"/>
      <c r="CC406" s="110"/>
      <c r="CD406" s="110"/>
      <c r="CE406" s="110"/>
      <c r="CF406" s="110"/>
      <c r="CG406" s="110"/>
      <c r="CH406" s="110"/>
      <c r="CI406" s="110"/>
      <c r="CJ406" s="110"/>
      <c r="CK406" s="110"/>
      <c r="CL406" s="110"/>
      <c r="CM406" s="110"/>
      <c r="CN406" s="110"/>
      <c r="CO406" s="110"/>
      <c r="CP406" s="110"/>
      <c r="CQ406" s="110"/>
      <c r="CR406" s="110"/>
      <c r="CS406" s="110"/>
      <c r="CT406" s="110"/>
      <c r="CU406" s="110"/>
      <c r="CV406" s="110"/>
      <c r="CW406" s="110"/>
    </row>
    <row r="407" spans="1:101" x14ac:dyDescent="0.25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0"/>
      <c r="BB407" s="110"/>
      <c r="BC407" s="110"/>
      <c r="BD407" s="110"/>
      <c r="BE407" s="110"/>
      <c r="BF407" s="110"/>
      <c r="BG407" s="110"/>
      <c r="BH407" s="110"/>
      <c r="BI407" s="110"/>
      <c r="BJ407" s="110"/>
      <c r="BK407" s="110"/>
      <c r="BL407" s="110"/>
      <c r="BM407" s="110"/>
      <c r="BN407" s="110"/>
      <c r="BO407" s="110"/>
      <c r="BP407" s="110"/>
      <c r="BQ407" s="110"/>
      <c r="BR407" s="110"/>
      <c r="BS407" s="110"/>
      <c r="BT407" s="110"/>
      <c r="BU407" s="110"/>
      <c r="BV407" s="110"/>
      <c r="BW407" s="110"/>
      <c r="BX407" s="110"/>
      <c r="BY407" s="110"/>
      <c r="BZ407" s="110"/>
      <c r="CA407" s="110"/>
      <c r="CB407" s="110"/>
      <c r="CC407" s="110"/>
      <c r="CD407" s="110"/>
      <c r="CE407" s="110"/>
      <c r="CF407" s="110"/>
      <c r="CG407" s="110"/>
      <c r="CH407" s="110"/>
      <c r="CI407" s="110"/>
      <c r="CJ407" s="110"/>
      <c r="CK407" s="110"/>
      <c r="CL407" s="110"/>
      <c r="CM407" s="110"/>
      <c r="CN407" s="110"/>
      <c r="CO407" s="110"/>
      <c r="CP407" s="110"/>
      <c r="CQ407" s="110"/>
      <c r="CR407" s="110"/>
      <c r="CS407" s="110"/>
      <c r="CT407" s="110"/>
      <c r="CU407" s="110"/>
      <c r="CV407" s="110"/>
      <c r="CW407" s="110"/>
    </row>
    <row r="408" spans="1:101" x14ac:dyDescent="0.25">
      <c r="A408" s="110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  <c r="BH408" s="110"/>
      <c r="BI408" s="110"/>
      <c r="BJ408" s="110"/>
      <c r="BK408" s="110"/>
      <c r="BL408" s="110"/>
      <c r="BM408" s="110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0"/>
      <c r="BZ408" s="110"/>
      <c r="CA408" s="110"/>
      <c r="CB408" s="110"/>
      <c r="CC408" s="110"/>
      <c r="CD408" s="110"/>
      <c r="CE408" s="110"/>
      <c r="CF408" s="110"/>
      <c r="CG408" s="110"/>
      <c r="CH408" s="110"/>
      <c r="CI408" s="110"/>
      <c r="CJ408" s="110"/>
      <c r="CK408" s="110"/>
      <c r="CL408" s="110"/>
      <c r="CM408" s="110"/>
      <c r="CN408" s="110"/>
      <c r="CO408" s="110"/>
      <c r="CP408" s="110"/>
      <c r="CQ408" s="110"/>
      <c r="CR408" s="110"/>
      <c r="CS408" s="110"/>
      <c r="CT408" s="110"/>
      <c r="CU408" s="110"/>
      <c r="CV408" s="110"/>
      <c r="CW408" s="110"/>
    </row>
    <row r="409" spans="1:101" x14ac:dyDescent="0.25">
      <c r="A409" s="110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10"/>
      <c r="BF409" s="110"/>
      <c r="BG409" s="110"/>
      <c r="BH409" s="110"/>
      <c r="BI409" s="110"/>
      <c r="BJ409" s="110"/>
      <c r="BK409" s="110"/>
      <c r="BL409" s="110"/>
      <c r="BM409" s="110"/>
      <c r="BN409" s="110"/>
      <c r="BO409" s="110"/>
      <c r="BP409" s="110"/>
      <c r="BQ409" s="110"/>
      <c r="BR409" s="110"/>
      <c r="BS409" s="110"/>
      <c r="BT409" s="110"/>
      <c r="BU409" s="110"/>
      <c r="BV409" s="110"/>
      <c r="BW409" s="110"/>
      <c r="BX409" s="110"/>
      <c r="BY409" s="110"/>
      <c r="BZ409" s="110"/>
      <c r="CA409" s="110"/>
      <c r="CB409" s="110"/>
      <c r="CC409" s="110"/>
      <c r="CD409" s="110"/>
      <c r="CE409" s="110"/>
      <c r="CF409" s="110"/>
      <c r="CG409" s="110"/>
      <c r="CH409" s="110"/>
      <c r="CI409" s="110"/>
      <c r="CJ409" s="110"/>
      <c r="CK409" s="110"/>
      <c r="CL409" s="110"/>
      <c r="CM409" s="110"/>
      <c r="CN409" s="110"/>
      <c r="CO409" s="110"/>
      <c r="CP409" s="110"/>
      <c r="CQ409" s="110"/>
      <c r="CR409" s="110"/>
      <c r="CS409" s="110"/>
      <c r="CT409" s="110"/>
      <c r="CU409" s="110"/>
      <c r="CV409" s="110"/>
      <c r="CW409" s="110"/>
    </row>
    <row r="410" spans="1:101" x14ac:dyDescent="0.25">
      <c r="A410" s="110"/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  <c r="BH410" s="110"/>
      <c r="BI410" s="110"/>
      <c r="BJ410" s="110"/>
      <c r="BK410" s="110"/>
      <c r="BL410" s="110"/>
      <c r="BM410" s="110"/>
      <c r="BN410" s="110"/>
      <c r="BO410" s="110"/>
      <c r="BP410" s="110"/>
      <c r="BQ410" s="110"/>
      <c r="BR410" s="110"/>
      <c r="BS410" s="110"/>
      <c r="BT410" s="110"/>
      <c r="BU410" s="110"/>
      <c r="BV410" s="110"/>
      <c r="BW410" s="110"/>
      <c r="BX410" s="110"/>
      <c r="BY410" s="110"/>
      <c r="BZ410" s="110"/>
      <c r="CA410" s="110"/>
      <c r="CB410" s="110"/>
      <c r="CC410" s="110"/>
      <c r="CD410" s="110"/>
      <c r="CE410" s="110"/>
      <c r="CF410" s="110"/>
      <c r="CG410" s="110"/>
      <c r="CH410" s="110"/>
      <c r="CI410" s="110"/>
      <c r="CJ410" s="110"/>
      <c r="CK410" s="110"/>
      <c r="CL410" s="110"/>
      <c r="CM410" s="110"/>
      <c r="CN410" s="110"/>
      <c r="CO410" s="110"/>
      <c r="CP410" s="110"/>
      <c r="CQ410" s="110"/>
      <c r="CR410" s="110"/>
      <c r="CS410" s="110"/>
      <c r="CT410" s="110"/>
      <c r="CU410" s="110"/>
      <c r="CV410" s="110"/>
      <c r="CW410" s="110"/>
    </row>
    <row r="411" spans="1:101" x14ac:dyDescent="0.25">
      <c r="A411" s="110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  <c r="BH411" s="110"/>
      <c r="BI411" s="110"/>
      <c r="BJ411" s="110"/>
      <c r="BK411" s="110"/>
      <c r="BL411" s="110"/>
      <c r="BM411" s="110"/>
      <c r="BN411" s="110"/>
      <c r="BO411" s="110"/>
      <c r="BP411" s="110"/>
      <c r="BQ411" s="110"/>
      <c r="BR411" s="110"/>
      <c r="BS411" s="110"/>
      <c r="BT411" s="110"/>
      <c r="BU411" s="110"/>
      <c r="BV411" s="110"/>
      <c r="BW411" s="110"/>
      <c r="BX411" s="110"/>
      <c r="BY411" s="110"/>
      <c r="BZ411" s="110"/>
      <c r="CA411" s="110"/>
      <c r="CB411" s="110"/>
      <c r="CC411" s="110"/>
      <c r="CD411" s="110"/>
      <c r="CE411" s="110"/>
      <c r="CF411" s="110"/>
      <c r="CG411" s="110"/>
      <c r="CH411" s="110"/>
      <c r="CI411" s="110"/>
      <c r="CJ411" s="110"/>
      <c r="CK411" s="110"/>
      <c r="CL411" s="110"/>
      <c r="CM411" s="110"/>
      <c r="CN411" s="110"/>
      <c r="CO411" s="110"/>
      <c r="CP411" s="110"/>
      <c r="CQ411" s="110"/>
      <c r="CR411" s="110"/>
      <c r="CS411" s="110"/>
      <c r="CT411" s="110"/>
      <c r="CU411" s="110"/>
      <c r="CV411" s="110"/>
      <c r="CW411" s="110"/>
    </row>
    <row r="412" spans="1:101" x14ac:dyDescent="0.25">
      <c r="A412" s="110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  <c r="BH412" s="110"/>
      <c r="BI412" s="110"/>
      <c r="BJ412" s="110"/>
      <c r="BK412" s="110"/>
      <c r="BL412" s="110"/>
      <c r="BM412" s="110"/>
      <c r="BN412" s="110"/>
      <c r="BO412" s="110"/>
      <c r="BP412" s="110"/>
      <c r="BQ412" s="110"/>
      <c r="BR412" s="110"/>
      <c r="BS412" s="110"/>
      <c r="BT412" s="110"/>
      <c r="BU412" s="110"/>
      <c r="BV412" s="110"/>
      <c r="BW412" s="110"/>
      <c r="BX412" s="110"/>
      <c r="BY412" s="110"/>
      <c r="BZ412" s="110"/>
      <c r="CA412" s="110"/>
      <c r="CB412" s="110"/>
      <c r="CC412" s="110"/>
      <c r="CD412" s="110"/>
      <c r="CE412" s="110"/>
      <c r="CF412" s="110"/>
      <c r="CG412" s="110"/>
      <c r="CH412" s="110"/>
      <c r="CI412" s="110"/>
      <c r="CJ412" s="110"/>
      <c r="CK412" s="110"/>
      <c r="CL412" s="110"/>
      <c r="CM412" s="110"/>
      <c r="CN412" s="110"/>
      <c r="CO412" s="110"/>
      <c r="CP412" s="110"/>
      <c r="CQ412" s="110"/>
      <c r="CR412" s="110"/>
      <c r="CS412" s="110"/>
      <c r="CT412" s="110"/>
      <c r="CU412" s="110"/>
      <c r="CV412" s="110"/>
      <c r="CW412" s="110"/>
    </row>
    <row r="413" spans="1:101" x14ac:dyDescent="0.25">
      <c r="A413" s="110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10"/>
      <c r="BF413" s="110"/>
      <c r="BG413" s="110"/>
      <c r="BH413" s="110"/>
      <c r="BI413" s="110"/>
      <c r="BJ413" s="110"/>
      <c r="BK413" s="110"/>
      <c r="BL413" s="110"/>
      <c r="BM413" s="110"/>
      <c r="BN413" s="110"/>
      <c r="BO413" s="110"/>
      <c r="BP413" s="110"/>
      <c r="BQ413" s="110"/>
      <c r="BR413" s="110"/>
      <c r="BS413" s="110"/>
      <c r="BT413" s="110"/>
      <c r="BU413" s="110"/>
      <c r="BV413" s="110"/>
      <c r="BW413" s="110"/>
      <c r="BX413" s="110"/>
      <c r="BY413" s="110"/>
      <c r="BZ413" s="110"/>
      <c r="CA413" s="110"/>
      <c r="CB413" s="110"/>
      <c r="CC413" s="110"/>
      <c r="CD413" s="110"/>
      <c r="CE413" s="110"/>
      <c r="CF413" s="110"/>
      <c r="CG413" s="110"/>
      <c r="CH413" s="110"/>
      <c r="CI413" s="110"/>
      <c r="CJ413" s="110"/>
      <c r="CK413" s="110"/>
      <c r="CL413" s="110"/>
      <c r="CM413" s="110"/>
      <c r="CN413" s="110"/>
      <c r="CO413" s="110"/>
      <c r="CP413" s="110"/>
      <c r="CQ413" s="110"/>
      <c r="CR413" s="110"/>
      <c r="CS413" s="110"/>
      <c r="CT413" s="110"/>
      <c r="CU413" s="110"/>
      <c r="CV413" s="110"/>
      <c r="CW413" s="110"/>
    </row>
    <row r="414" spans="1:101" x14ac:dyDescent="0.25">
      <c r="A414" s="110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10"/>
      <c r="BF414" s="110"/>
      <c r="BG414" s="110"/>
      <c r="BH414" s="110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0"/>
      <c r="CA414" s="110"/>
      <c r="CB414" s="110"/>
      <c r="CC414" s="110"/>
      <c r="CD414" s="110"/>
      <c r="CE414" s="110"/>
      <c r="CF414" s="110"/>
      <c r="CG414" s="110"/>
      <c r="CH414" s="110"/>
      <c r="CI414" s="110"/>
      <c r="CJ414" s="110"/>
      <c r="CK414" s="110"/>
      <c r="CL414" s="110"/>
      <c r="CM414" s="110"/>
      <c r="CN414" s="110"/>
      <c r="CO414" s="110"/>
      <c r="CP414" s="110"/>
      <c r="CQ414" s="110"/>
      <c r="CR414" s="110"/>
      <c r="CS414" s="110"/>
      <c r="CT414" s="110"/>
      <c r="CU414" s="110"/>
      <c r="CV414" s="110"/>
      <c r="CW414" s="110"/>
    </row>
    <row r="415" spans="1:101" x14ac:dyDescent="0.25">
      <c r="A415" s="110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/>
      <c r="BI415" s="110"/>
      <c r="BJ415" s="110"/>
      <c r="BK415" s="110"/>
      <c r="BL415" s="110"/>
      <c r="BM415" s="110"/>
      <c r="BN415" s="110"/>
      <c r="BO415" s="110"/>
      <c r="BP415" s="110"/>
      <c r="BQ415" s="110"/>
      <c r="BR415" s="110"/>
      <c r="BS415" s="110"/>
      <c r="BT415" s="110"/>
      <c r="BU415" s="110"/>
      <c r="BV415" s="110"/>
      <c r="BW415" s="110"/>
      <c r="BX415" s="110"/>
      <c r="BY415" s="110"/>
      <c r="BZ415" s="110"/>
      <c r="CA415" s="110"/>
      <c r="CB415" s="110"/>
      <c r="CC415" s="110"/>
      <c r="CD415" s="110"/>
      <c r="CE415" s="110"/>
      <c r="CF415" s="110"/>
      <c r="CG415" s="110"/>
      <c r="CH415" s="110"/>
      <c r="CI415" s="110"/>
      <c r="CJ415" s="110"/>
      <c r="CK415" s="110"/>
      <c r="CL415" s="110"/>
      <c r="CM415" s="110"/>
      <c r="CN415" s="110"/>
      <c r="CO415" s="110"/>
      <c r="CP415" s="110"/>
      <c r="CQ415" s="110"/>
      <c r="CR415" s="110"/>
      <c r="CS415" s="110"/>
      <c r="CT415" s="110"/>
      <c r="CU415" s="110"/>
      <c r="CV415" s="110"/>
      <c r="CW415" s="110"/>
    </row>
    <row r="416" spans="1:101" x14ac:dyDescent="0.25">
      <c r="A416" s="110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  <c r="BH416" s="110"/>
      <c r="BI416" s="110"/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0"/>
      <c r="CA416" s="110"/>
      <c r="CB416" s="110"/>
      <c r="CC416" s="110"/>
      <c r="CD416" s="110"/>
      <c r="CE416" s="110"/>
      <c r="CF416" s="110"/>
      <c r="CG416" s="110"/>
      <c r="CH416" s="110"/>
      <c r="CI416" s="110"/>
      <c r="CJ416" s="110"/>
      <c r="CK416" s="110"/>
      <c r="CL416" s="110"/>
      <c r="CM416" s="110"/>
      <c r="CN416" s="110"/>
      <c r="CO416" s="110"/>
      <c r="CP416" s="110"/>
      <c r="CQ416" s="110"/>
      <c r="CR416" s="110"/>
      <c r="CS416" s="110"/>
      <c r="CT416" s="110"/>
      <c r="CU416" s="110"/>
      <c r="CV416" s="110"/>
      <c r="CW416" s="110"/>
    </row>
    <row r="417" spans="1:101" x14ac:dyDescent="0.25">
      <c r="A417" s="110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10"/>
      <c r="BF417" s="110"/>
      <c r="BG417" s="110"/>
      <c r="BH417" s="110"/>
      <c r="BI417" s="110"/>
      <c r="BJ417" s="110"/>
      <c r="BK417" s="110"/>
      <c r="BL417" s="110"/>
      <c r="BM417" s="110"/>
      <c r="BN417" s="110"/>
      <c r="BO417" s="110"/>
      <c r="BP417" s="110"/>
      <c r="BQ417" s="110"/>
      <c r="BR417" s="110"/>
      <c r="BS417" s="110"/>
      <c r="BT417" s="110"/>
      <c r="BU417" s="110"/>
      <c r="BV417" s="110"/>
      <c r="BW417" s="110"/>
      <c r="BX417" s="110"/>
      <c r="BY417" s="110"/>
      <c r="BZ417" s="110"/>
      <c r="CA417" s="110"/>
      <c r="CB417" s="110"/>
      <c r="CC417" s="110"/>
      <c r="CD417" s="110"/>
      <c r="CE417" s="110"/>
      <c r="CF417" s="110"/>
      <c r="CG417" s="110"/>
      <c r="CH417" s="110"/>
      <c r="CI417" s="110"/>
      <c r="CJ417" s="110"/>
      <c r="CK417" s="110"/>
      <c r="CL417" s="110"/>
      <c r="CM417" s="110"/>
      <c r="CN417" s="110"/>
      <c r="CO417" s="110"/>
      <c r="CP417" s="110"/>
      <c r="CQ417" s="110"/>
      <c r="CR417" s="110"/>
      <c r="CS417" s="110"/>
      <c r="CT417" s="110"/>
      <c r="CU417" s="110"/>
      <c r="CV417" s="110"/>
      <c r="CW417" s="110"/>
    </row>
    <row r="418" spans="1:101" x14ac:dyDescent="0.25">
      <c r="A418" s="110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10"/>
      <c r="BF418" s="110"/>
      <c r="BG418" s="110"/>
      <c r="BH418" s="110"/>
      <c r="BI418" s="110"/>
      <c r="BJ418" s="110"/>
      <c r="BK418" s="110"/>
      <c r="BL418" s="110"/>
      <c r="BM418" s="110"/>
      <c r="BN418" s="110"/>
      <c r="BO418" s="110"/>
      <c r="BP418" s="110"/>
      <c r="BQ418" s="110"/>
      <c r="BR418" s="110"/>
      <c r="BS418" s="110"/>
      <c r="BT418" s="110"/>
      <c r="BU418" s="110"/>
      <c r="BV418" s="110"/>
      <c r="BW418" s="110"/>
      <c r="BX418" s="110"/>
      <c r="BY418" s="110"/>
      <c r="BZ418" s="110"/>
      <c r="CA418" s="110"/>
      <c r="CB418" s="110"/>
      <c r="CC418" s="110"/>
      <c r="CD418" s="110"/>
      <c r="CE418" s="110"/>
      <c r="CF418" s="110"/>
      <c r="CG418" s="110"/>
      <c r="CH418" s="110"/>
      <c r="CI418" s="110"/>
      <c r="CJ418" s="110"/>
      <c r="CK418" s="110"/>
      <c r="CL418" s="110"/>
      <c r="CM418" s="110"/>
      <c r="CN418" s="110"/>
      <c r="CO418" s="110"/>
      <c r="CP418" s="110"/>
      <c r="CQ418" s="110"/>
      <c r="CR418" s="110"/>
      <c r="CS418" s="110"/>
      <c r="CT418" s="110"/>
      <c r="CU418" s="110"/>
      <c r="CV418" s="110"/>
      <c r="CW418" s="110"/>
    </row>
    <row r="419" spans="1:101" x14ac:dyDescent="0.25">
      <c r="A419" s="110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  <c r="BD419" s="110"/>
      <c r="BE419" s="110"/>
      <c r="BF419" s="110"/>
      <c r="BG419" s="110"/>
      <c r="BH419" s="110"/>
      <c r="BI419" s="110"/>
      <c r="BJ419" s="110"/>
      <c r="BK419" s="110"/>
      <c r="BL419" s="110"/>
      <c r="BM419" s="110"/>
      <c r="BN419" s="110"/>
      <c r="BO419" s="110"/>
      <c r="BP419" s="110"/>
      <c r="BQ419" s="110"/>
      <c r="BR419" s="110"/>
      <c r="BS419" s="110"/>
      <c r="BT419" s="110"/>
      <c r="BU419" s="110"/>
      <c r="BV419" s="110"/>
      <c r="BW419" s="110"/>
      <c r="BX419" s="110"/>
      <c r="BY419" s="110"/>
      <c r="BZ419" s="110"/>
      <c r="CA419" s="110"/>
      <c r="CB419" s="110"/>
      <c r="CC419" s="110"/>
      <c r="CD419" s="110"/>
      <c r="CE419" s="110"/>
      <c r="CF419" s="110"/>
      <c r="CG419" s="110"/>
      <c r="CH419" s="110"/>
      <c r="CI419" s="110"/>
      <c r="CJ419" s="110"/>
      <c r="CK419" s="110"/>
      <c r="CL419" s="110"/>
      <c r="CM419" s="110"/>
      <c r="CN419" s="110"/>
      <c r="CO419" s="110"/>
      <c r="CP419" s="110"/>
      <c r="CQ419" s="110"/>
      <c r="CR419" s="110"/>
      <c r="CS419" s="110"/>
      <c r="CT419" s="110"/>
      <c r="CU419" s="110"/>
      <c r="CV419" s="110"/>
      <c r="CW419" s="110"/>
    </row>
    <row r="420" spans="1:101" x14ac:dyDescent="0.25">
      <c r="A420" s="110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/>
      <c r="CH420" s="110"/>
      <c r="CI420" s="110"/>
      <c r="CJ420" s="110"/>
      <c r="CK420" s="110"/>
      <c r="CL420" s="110"/>
      <c r="CM420" s="110"/>
      <c r="CN420" s="110"/>
      <c r="CO420" s="110"/>
      <c r="CP420" s="110"/>
      <c r="CQ420" s="110"/>
      <c r="CR420" s="110"/>
      <c r="CS420" s="110"/>
      <c r="CT420" s="110"/>
      <c r="CU420" s="110"/>
      <c r="CV420" s="110"/>
      <c r="CW420" s="110"/>
    </row>
    <row r="421" spans="1:101" x14ac:dyDescent="0.25">
      <c r="A421" s="110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10"/>
      <c r="BF421" s="110"/>
      <c r="BG421" s="110"/>
      <c r="BH421" s="110"/>
      <c r="BI421" s="110"/>
      <c r="BJ421" s="110"/>
      <c r="BK421" s="110"/>
      <c r="BL421" s="110"/>
      <c r="BM421" s="110"/>
      <c r="BN421" s="110"/>
      <c r="BO421" s="110"/>
      <c r="BP421" s="110"/>
      <c r="BQ421" s="110"/>
      <c r="BR421" s="110"/>
      <c r="BS421" s="110"/>
      <c r="BT421" s="110"/>
      <c r="BU421" s="110"/>
      <c r="BV421" s="110"/>
      <c r="BW421" s="110"/>
      <c r="BX421" s="110"/>
      <c r="BY421" s="110"/>
      <c r="BZ421" s="110"/>
      <c r="CA421" s="110"/>
      <c r="CB421" s="110"/>
      <c r="CC421" s="110"/>
      <c r="CD421" s="110"/>
      <c r="CE421" s="110"/>
      <c r="CF421" s="110"/>
      <c r="CG421" s="110"/>
      <c r="CH421" s="110"/>
      <c r="CI421" s="110"/>
      <c r="CJ421" s="110"/>
      <c r="CK421" s="110"/>
      <c r="CL421" s="110"/>
      <c r="CM421" s="110"/>
      <c r="CN421" s="110"/>
      <c r="CO421" s="110"/>
      <c r="CP421" s="110"/>
      <c r="CQ421" s="110"/>
      <c r="CR421" s="110"/>
      <c r="CS421" s="110"/>
      <c r="CT421" s="110"/>
      <c r="CU421" s="110"/>
      <c r="CV421" s="110"/>
      <c r="CW421" s="110"/>
    </row>
    <row r="422" spans="1:101" x14ac:dyDescent="0.25">
      <c r="A422" s="110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10"/>
      <c r="BF422" s="110"/>
      <c r="BG422" s="110"/>
      <c r="BH422" s="110"/>
      <c r="BI422" s="110"/>
      <c r="BJ422" s="110"/>
      <c r="BK422" s="110"/>
      <c r="BL422" s="110"/>
      <c r="BM422" s="110"/>
      <c r="BN422" s="110"/>
      <c r="BO422" s="110"/>
      <c r="BP422" s="110"/>
      <c r="BQ422" s="110"/>
      <c r="BR422" s="110"/>
      <c r="BS422" s="110"/>
      <c r="BT422" s="110"/>
      <c r="BU422" s="110"/>
      <c r="BV422" s="110"/>
      <c r="BW422" s="110"/>
      <c r="BX422" s="110"/>
      <c r="BY422" s="110"/>
      <c r="BZ422" s="110"/>
      <c r="CA422" s="110"/>
      <c r="CB422" s="110"/>
      <c r="CC422" s="110"/>
      <c r="CD422" s="110"/>
      <c r="CE422" s="110"/>
      <c r="CF422" s="110"/>
      <c r="CG422" s="110"/>
      <c r="CH422" s="110"/>
      <c r="CI422" s="110"/>
      <c r="CJ422" s="110"/>
      <c r="CK422" s="110"/>
      <c r="CL422" s="110"/>
      <c r="CM422" s="110"/>
      <c r="CN422" s="110"/>
      <c r="CO422" s="110"/>
      <c r="CP422" s="110"/>
      <c r="CQ422" s="110"/>
      <c r="CR422" s="110"/>
      <c r="CS422" s="110"/>
      <c r="CT422" s="110"/>
      <c r="CU422" s="110"/>
      <c r="CV422" s="110"/>
      <c r="CW422" s="110"/>
    </row>
    <row r="423" spans="1:101" x14ac:dyDescent="0.25">
      <c r="A423" s="110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  <c r="BD423" s="110"/>
      <c r="BE423" s="110"/>
      <c r="BF423" s="110"/>
      <c r="BG423" s="110"/>
      <c r="BH423" s="110"/>
      <c r="BI423" s="110"/>
      <c r="BJ423" s="110"/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0"/>
      <c r="CA423" s="110"/>
      <c r="CB423" s="110"/>
      <c r="CC423" s="110"/>
      <c r="CD423" s="110"/>
      <c r="CE423" s="110"/>
      <c r="CF423" s="110"/>
      <c r="CG423" s="110"/>
      <c r="CH423" s="110"/>
      <c r="CI423" s="110"/>
      <c r="CJ423" s="110"/>
      <c r="CK423" s="110"/>
      <c r="CL423" s="110"/>
      <c r="CM423" s="110"/>
      <c r="CN423" s="110"/>
      <c r="CO423" s="110"/>
      <c r="CP423" s="110"/>
      <c r="CQ423" s="110"/>
      <c r="CR423" s="110"/>
      <c r="CS423" s="110"/>
      <c r="CT423" s="110"/>
      <c r="CU423" s="110"/>
      <c r="CV423" s="110"/>
      <c r="CW423" s="110"/>
    </row>
    <row r="424" spans="1:101" x14ac:dyDescent="0.25">
      <c r="A424" s="110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  <c r="BH424" s="110"/>
      <c r="BI424" s="110"/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0"/>
      <c r="CA424" s="110"/>
      <c r="CB424" s="110"/>
      <c r="CC424" s="110"/>
      <c r="CD424" s="110"/>
      <c r="CE424" s="110"/>
      <c r="CF424" s="110"/>
      <c r="CG424" s="110"/>
      <c r="CH424" s="110"/>
      <c r="CI424" s="110"/>
      <c r="CJ424" s="110"/>
      <c r="CK424" s="110"/>
      <c r="CL424" s="110"/>
      <c r="CM424" s="110"/>
      <c r="CN424" s="110"/>
      <c r="CO424" s="110"/>
      <c r="CP424" s="110"/>
      <c r="CQ424" s="110"/>
      <c r="CR424" s="110"/>
      <c r="CS424" s="110"/>
      <c r="CT424" s="110"/>
      <c r="CU424" s="110"/>
      <c r="CV424" s="110"/>
      <c r="CW424" s="110"/>
    </row>
    <row r="425" spans="1:101" x14ac:dyDescent="0.25">
      <c r="A425" s="110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  <c r="BH425" s="110"/>
      <c r="BI425" s="110"/>
      <c r="BJ425" s="110"/>
      <c r="BK425" s="110"/>
      <c r="BL425" s="110"/>
      <c r="BM425" s="110"/>
      <c r="BN425" s="110"/>
      <c r="BO425" s="110"/>
      <c r="BP425" s="110"/>
      <c r="BQ425" s="110"/>
      <c r="BR425" s="110"/>
      <c r="BS425" s="110"/>
      <c r="BT425" s="110"/>
      <c r="BU425" s="110"/>
      <c r="BV425" s="110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</row>
    <row r="426" spans="1:101" x14ac:dyDescent="0.25">
      <c r="A426" s="110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  <c r="BH426" s="110"/>
      <c r="BI426" s="110"/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0"/>
      <c r="CA426" s="110"/>
      <c r="CB426" s="110"/>
      <c r="CC426" s="110"/>
      <c r="CD426" s="110"/>
      <c r="CE426" s="110"/>
      <c r="CF426" s="110"/>
      <c r="CG426" s="110"/>
      <c r="CH426" s="110"/>
      <c r="CI426" s="110"/>
      <c r="CJ426" s="110"/>
      <c r="CK426" s="110"/>
      <c r="CL426" s="110"/>
      <c r="CM426" s="110"/>
      <c r="CN426" s="110"/>
      <c r="CO426" s="110"/>
      <c r="CP426" s="110"/>
      <c r="CQ426" s="110"/>
      <c r="CR426" s="110"/>
      <c r="CS426" s="110"/>
      <c r="CT426" s="110"/>
      <c r="CU426" s="110"/>
      <c r="CV426" s="110"/>
      <c r="CW426" s="110"/>
    </row>
    <row r="427" spans="1:101" x14ac:dyDescent="0.25">
      <c r="A427" s="110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  <c r="BD427" s="110"/>
      <c r="BE427" s="110"/>
      <c r="BF427" s="110"/>
      <c r="BG427" s="110"/>
      <c r="BH427" s="110"/>
      <c r="BI427" s="110"/>
      <c r="BJ427" s="110"/>
      <c r="BK427" s="110"/>
      <c r="BL427" s="110"/>
      <c r="BM427" s="110"/>
      <c r="BN427" s="110"/>
      <c r="BO427" s="110"/>
      <c r="BP427" s="110"/>
      <c r="BQ427" s="110"/>
      <c r="BR427" s="110"/>
      <c r="BS427" s="110"/>
      <c r="BT427" s="110"/>
      <c r="BU427" s="110"/>
      <c r="BV427" s="110"/>
      <c r="BW427" s="110"/>
      <c r="BX427" s="110"/>
      <c r="BY427" s="110"/>
      <c r="BZ427" s="110"/>
      <c r="CA427" s="110"/>
      <c r="CB427" s="110"/>
      <c r="CC427" s="110"/>
      <c r="CD427" s="110"/>
      <c r="CE427" s="110"/>
      <c r="CF427" s="110"/>
      <c r="CG427" s="110"/>
      <c r="CH427" s="110"/>
      <c r="CI427" s="110"/>
      <c r="CJ427" s="110"/>
      <c r="CK427" s="110"/>
      <c r="CL427" s="110"/>
      <c r="CM427" s="110"/>
      <c r="CN427" s="110"/>
      <c r="CO427" s="110"/>
      <c r="CP427" s="110"/>
      <c r="CQ427" s="110"/>
      <c r="CR427" s="110"/>
      <c r="CS427" s="110"/>
      <c r="CT427" s="110"/>
      <c r="CU427" s="110"/>
      <c r="CV427" s="110"/>
      <c r="CW427" s="110"/>
    </row>
    <row r="428" spans="1:101" x14ac:dyDescent="0.25">
      <c r="A428" s="110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10"/>
      <c r="BF428" s="110"/>
      <c r="BG428" s="110"/>
      <c r="BH428" s="110"/>
      <c r="BI428" s="110"/>
      <c r="BJ428" s="110"/>
      <c r="BK428" s="110"/>
      <c r="BL428" s="110"/>
      <c r="BM428" s="110"/>
      <c r="BN428" s="110"/>
      <c r="BO428" s="110"/>
      <c r="BP428" s="110"/>
      <c r="BQ428" s="110"/>
      <c r="BR428" s="110"/>
      <c r="BS428" s="110"/>
      <c r="BT428" s="110"/>
      <c r="BU428" s="110"/>
      <c r="BV428" s="110"/>
      <c r="BW428" s="110"/>
      <c r="BX428" s="110"/>
      <c r="BY428" s="110"/>
      <c r="BZ428" s="110"/>
      <c r="CA428" s="110"/>
      <c r="CB428" s="110"/>
      <c r="CC428" s="110"/>
      <c r="CD428" s="110"/>
      <c r="CE428" s="110"/>
      <c r="CF428" s="110"/>
      <c r="CG428" s="110"/>
      <c r="CH428" s="110"/>
      <c r="CI428" s="110"/>
      <c r="CJ428" s="110"/>
      <c r="CK428" s="110"/>
      <c r="CL428" s="110"/>
      <c r="CM428" s="110"/>
      <c r="CN428" s="110"/>
      <c r="CO428" s="110"/>
      <c r="CP428" s="110"/>
      <c r="CQ428" s="110"/>
      <c r="CR428" s="110"/>
      <c r="CS428" s="110"/>
      <c r="CT428" s="110"/>
      <c r="CU428" s="110"/>
      <c r="CV428" s="110"/>
      <c r="CW428" s="110"/>
    </row>
    <row r="429" spans="1:101" x14ac:dyDescent="0.25">
      <c r="A429" s="110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10"/>
      <c r="BF429" s="110"/>
      <c r="BG429" s="110"/>
      <c r="BH429" s="110"/>
      <c r="BI429" s="110"/>
      <c r="BJ429" s="110"/>
      <c r="BK429" s="110"/>
      <c r="BL429" s="110"/>
      <c r="BM429" s="110"/>
      <c r="BN429" s="110"/>
      <c r="BO429" s="110"/>
      <c r="BP429" s="110"/>
      <c r="BQ429" s="110"/>
      <c r="BR429" s="110"/>
      <c r="BS429" s="110"/>
      <c r="BT429" s="110"/>
      <c r="BU429" s="110"/>
      <c r="BV429" s="110"/>
      <c r="BW429" s="110"/>
      <c r="BX429" s="110"/>
      <c r="BY429" s="110"/>
      <c r="BZ429" s="110"/>
      <c r="CA429" s="110"/>
      <c r="CB429" s="110"/>
      <c r="CC429" s="110"/>
      <c r="CD429" s="110"/>
      <c r="CE429" s="110"/>
      <c r="CF429" s="110"/>
      <c r="CG429" s="110"/>
      <c r="CH429" s="110"/>
      <c r="CI429" s="110"/>
      <c r="CJ429" s="110"/>
      <c r="CK429" s="110"/>
      <c r="CL429" s="110"/>
      <c r="CM429" s="110"/>
      <c r="CN429" s="110"/>
      <c r="CO429" s="110"/>
      <c r="CP429" s="110"/>
      <c r="CQ429" s="110"/>
      <c r="CR429" s="110"/>
      <c r="CS429" s="110"/>
      <c r="CT429" s="110"/>
      <c r="CU429" s="110"/>
      <c r="CV429" s="110"/>
      <c r="CW429" s="110"/>
    </row>
    <row r="430" spans="1:101" x14ac:dyDescent="0.25">
      <c r="A430" s="110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B430" s="110"/>
      <c r="BC430" s="110"/>
      <c r="BD430" s="110"/>
      <c r="BE430" s="110"/>
      <c r="BF430" s="110"/>
      <c r="BG430" s="110"/>
      <c r="BH430" s="110"/>
      <c r="BI430" s="110"/>
      <c r="BJ430" s="110"/>
      <c r="BK430" s="110"/>
      <c r="BL430" s="110"/>
      <c r="BM430" s="110"/>
      <c r="BN430" s="110"/>
      <c r="BO430" s="110"/>
      <c r="BP430" s="110"/>
      <c r="BQ430" s="110"/>
      <c r="BR430" s="110"/>
      <c r="BS430" s="110"/>
      <c r="BT430" s="110"/>
      <c r="BU430" s="110"/>
      <c r="BV430" s="110"/>
      <c r="BW430" s="110"/>
      <c r="BX430" s="110"/>
      <c r="BY430" s="110"/>
      <c r="BZ430" s="110"/>
      <c r="CA430" s="110"/>
      <c r="CB430" s="110"/>
      <c r="CC430" s="110"/>
      <c r="CD430" s="110"/>
      <c r="CE430" s="110"/>
      <c r="CF430" s="110"/>
      <c r="CG430" s="110"/>
      <c r="CH430" s="110"/>
      <c r="CI430" s="110"/>
      <c r="CJ430" s="110"/>
      <c r="CK430" s="110"/>
      <c r="CL430" s="110"/>
      <c r="CM430" s="110"/>
      <c r="CN430" s="110"/>
      <c r="CO430" s="110"/>
      <c r="CP430" s="110"/>
      <c r="CQ430" s="110"/>
      <c r="CR430" s="110"/>
      <c r="CS430" s="110"/>
      <c r="CT430" s="110"/>
      <c r="CU430" s="110"/>
      <c r="CV430" s="110"/>
      <c r="CW430" s="110"/>
    </row>
    <row r="431" spans="1:101" x14ac:dyDescent="0.25">
      <c r="A431" s="110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B431" s="110"/>
      <c r="BC431" s="110"/>
      <c r="BD431" s="110"/>
      <c r="BE431" s="110"/>
      <c r="BF431" s="110"/>
      <c r="BG431" s="110"/>
      <c r="BH431" s="110"/>
      <c r="BI431" s="110"/>
      <c r="BJ431" s="110"/>
      <c r="BK431" s="110"/>
      <c r="BL431" s="110"/>
      <c r="BM431" s="110"/>
      <c r="BN431" s="110"/>
      <c r="BO431" s="110"/>
      <c r="BP431" s="110"/>
      <c r="BQ431" s="110"/>
      <c r="BR431" s="110"/>
      <c r="BS431" s="110"/>
      <c r="BT431" s="110"/>
      <c r="BU431" s="110"/>
      <c r="BV431" s="110"/>
      <c r="BW431" s="110"/>
      <c r="BX431" s="110"/>
      <c r="BY431" s="110"/>
      <c r="BZ431" s="110"/>
      <c r="CA431" s="110"/>
      <c r="CB431" s="110"/>
      <c r="CC431" s="110"/>
      <c r="CD431" s="110"/>
      <c r="CE431" s="110"/>
      <c r="CF431" s="110"/>
      <c r="CG431" s="110"/>
      <c r="CH431" s="110"/>
      <c r="CI431" s="110"/>
      <c r="CJ431" s="110"/>
      <c r="CK431" s="110"/>
      <c r="CL431" s="110"/>
      <c r="CM431" s="110"/>
      <c r="CN431" s="110"/>
      <c r="CO431" s="110"/>
      <c r="CP431" s="110"/>
      <c r="CQ431" s="110"/>
      <c r="CR431" s="110"/>
      <c r="CS431" s="110"/>
      <c r="CT431" s="110"/>
      <c r="CU431" s="110"/>
      <c r="CV431" s="110"/>
      <c r="CW431" s="110"/>
    </row>
    <row r="432" spans="1:101" x14ac:dyDescent="0.25">
      <c r="A432" s="110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  <c r="BD432" s="110"/>
      <c r="BE432" s="110"/>
      <c r="BF432" s="110"/>
      <c r="BG432" s="110"/>
      <c r="BH432" s="110"/>
      <c r="BI432" s="110"/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0"/>
      <c r="CA432" s="110"/>
      <c r="CB432" s="110"/>
      <c r="CC432" s="110"/>
      <c r="CD432" s="110"/>
      <c r="CE432" s="110"/>
      <c r="CF432" s="110"/>
      <c r="CG432" s="110"/>
      <c r="CH432" s="110"/>
      <c r="CI432" s="110"/>
      <c r="CJ432" s="110"/>
      <c r="CK432" s="110"/>
      <c r="CL432" s="110"/>
      <c r="CM432" s="110"/>
      <c r="CN432" s="110"/>
      <c r="CO432" s="110"/>
      <c r="CP432" s="110"/>
      <c r="CQ432" s="110"/>
      <c r="CR432" s="110"/>
      <c r="CS432" s="110"/>
      <c r="CT432" s="110"/>
      <c r="CU432" s="110"/>
      <c r="CV432" s="110"/>
      <c r="CW432" s="110"/>
    </row>
    <row r="433" spans="1:101" x14ac:dyDescent="0.25">
      <c r="A433" s="110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10"/>
      <c r="BF433" s="110"/>
      <c r="BG433" s="110"/>
      <c r="BH433" s="110"/>
      <c r="BI433" s="110"/>
      <c r="BJ433" s="110"/>
      <c r="BK433" s="110"/>
      <c r="BL433" s="110"/>
      <c r="BM433" s="110"/>
      <c r="BN433" s="110"/>
      <c r="BO433" s="110"/>
      <c r="BP433" s="110"/>
      <c r="BQ433" s="110"/>
      <c r="BR433" s="110"/>
      <c r="BS433" s="110"/>
      <c r="BT433" s="110"/>
      <c r="BU433" s="110"/>
      <c r="BV433" s="110"/>
      <c r="BW433" s="110"/>
      <c r="BX433" s="110"/>
      <c r="BY433" s="110"/>
      <c r="BZ433" s="110"/>
      <c r="CA433" s="110"/>
      <c r="CB433" s="110"/>
      <c r="CC433" s="110"/>
      <c r="CD433" s="110"/>
      <c r="CE433" s="110"/>
      <c r="CF433" s="110"/>
      <c r="CG433" s="110"/>
      <c r="CH433" s="110"/>
      <c r="CI433" s="110"/>
      <c r="CJ433" s="110"/>
      <c r="CK433" s="110"/>
      <c r="CL433" s="110"/>
      <c r="CM433" s="110"/>
      <c r="CN433" s="110"/>
      <c r="CO433" s="110"/>
      <c r="CP433" s="110"/>
      <c r="CQ433" s="110"/>
      <c r="CR433" s="110"/>
      <c r="CS433" s="110"/>
      <c r="CT433" s="110"/>
      <c r="CU433" s="110"/>
      <c r="CV433" s="110"/>
      <c r="CW433" s="110"/>
    </row>
    <row r="434" spans="1:101" x14ac:dyDescent="0.25">
      <c r="A434" s="110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10"/>
      <c r="BF434" s="110"/>
      <c r="BG434" s="110"/>
      <c r="BH434" s="110"/>
      <c r="BI434" s="110"/>
      <c r="BJ434" s="110"/>
      <c r="BK434" s="110"/>
      <c r="BL434" s="110"/>
      <c r="BM434" s="110"/>
      <c r="BN434" s="110"/>
      <c r="BO434" s="110"/>
      <c r="BP434" s="110"/>
      <c r="BQ434" s="110"/>
      <c r="BR434" s="110"/>
      <c r="BS434" s="110"/>
      <c r="BT434" s="110"/>
      <c r="BU434" s="110"/>
      <c r="BV434" s="110"/>
      <c r="BW434" s="110"/>
      <c r="BX434" s="110"/>
      <c r="BY434" s="110"/>
      <c r="BZ434" s="110"/>
      <c r="CA434" s="110"/>
      <c r="CB434" s="110"/>
      <c r="CC434" s="110"/>
      <c r="CD434" s="110"/>
      <c r="CE434" s="110"/>
      <c r="CF434" s="110"/>
      <c r="CG434" s="110"/>
      <c r="CH434" s="110"/>
      <c r="CI434" s="110"/>
      <c r="CJ434" s="110"/>
      <c r="CK434" s="110"/>
      <c r="CL434" s="110"/>
      <c r="CM434" s="110"/>
      <c r="CN434" s="110"/>
      <c r="CO434" s="110"/>
      <c r="CP434" s="110"/>
      <c r="CQ434" s="110"/>
      <c r="CR434" s="110"/>
      <c r="CS434" s="110"/>
      <c r="CT434" s="110"/>
      <c r="CU434" s="110"/>
      <c r="CV434" s="110"/>
      <c r="CW434" s="110"/>
    </row>
    <row r="435" spans="1:101" x14ac:dyDescent="0.25">
      <c r="A435" s="110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  <c r="BD435" s="110"/>
      <c r="BE435" s="110"/>
      <c r="BF435" s="110"/>
      <c r="BG435" s="110"/>
      <c r="BH435" s="110"/>
      <c r="BI435" s="110"/>
      <c r="BJ435" s="110"/>
      <c r="BK435" s="110"/>
      <c r="BL435" s="110"/>
      <c r="BM435" s="110"/>
      <c r="BN435" s="110"/>
      <c r="BO435" s="110"/>
      <c r="BP435" s="110"/>
      <c r="BQ435" s="110"/>
      <c r="BR435" s="110"/>
      <c r="BS435" s="110"/>
      <c r="BT435" s="110"/>
      <c r="BU435" s="110"/>
      <c r="BV435" s="110"/>
      <c r="BW435" s="110"/>
      <c r="BX435" s="110"/>
      <c r="BY435" s="110"/>
      <c r="BZ435" s="110"/>
      <c r="CA435" s="110"/>
      <c r="CB435" s="110"/>
      <c r="CC435" s="110"/>
      <c r="CD435" s="110"/>
      <c r="CE435" s="110"/>
      <c r="CF435" s="110"/>
      <c r="CG435" s="110"/>
      <c r="CH435" s="110"/>
      <c r="CI435" s="110"/>
      <c r="CJ435" s="110"/>
      <c r="CK435" s="110"/>
      <c r="CL435" s="110"/>
      <c r="CM435" s="110"/>
      <c r="CN435" s="110"/>
      <c r="CO435" s="110"/>
      <c r="CP435" s="110"/>
      <c r="CQ435" s="110"/>
      <c r="CR435" s="110"/>
      <c r="CS435" s="110"/>
      <c r="CT435" s="110"/>
      <c r="CU435" s="110"/>
      <c r="CV435" s="110"/>
      <c r="CW435" s="110"/>
    </row>
    <row r="436" spans="1:101" x14ac:dyDescent="0.25">
      <c r="A436" s="110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10"/>
      <c r="BE436" s="110"/>
      <c r="BF436" s="110"/>
      <c r="BG436" s="110"/>
      <c r="BH436" s="110"/>
      <c r="BI436" s="110"/>
      <c r="BJ436" s="110"/>
      <c r="BK436" s="110"/>
      <c r="BL436" s="110"/>
      <c r="BM436" s="110"/>
      <c r="BN436" s="110"/>
      <c r="BO436" s="110"/>
      <c r="BP436" s="110"/>
      <c r="BQ436" s="110"/>
      <c r="BR436" s="110"/>
      <c r="BS436" s="110"/>
      <c r="BT436" s="110"/>
      <c r="BU436" s="110"/>
      <c r="BV436" s="110"/>
      <c r="BW436" s="110"/>
      <c r="BX436" s="110"/>
      <c r="BY436" s="110"/>
      <c r="BZ436" s="110"/>
      <c r="CA436" s="110"/>
      <c r="CB436" s="110"/>
      <c r="CC436" s="110"/>
      <c r="CD436" s="110"/>
      <c r="CE436" s="110"/>
      <c r="CF436" s="110"/>
      <c r="CG436" s="110"/>
      <c r="CH436" s="110"/>
      <c r="CI436" s="110"/>
      <c r="CJ436" s="110"/>
      <c r="CK436" s="110"/>
      <c r="CL436" s="110"/>
      <c r="CM436" s="110"/>
      <c r="CN436" s="110"/>
      <c r="CO436" s="110"/>
      <c r="CP436" s="110"/>
      <c r="CQ436" s="110"/>
      <c r="CR436" s="110"/>
      <c r="CS436" s="110"/>
      <c r="CT436" s="110"/>
      <c r="CU436" s="110"/>
      <c r="CV436" s="110"/>
      <c r="CW436" s="110"/>
    </row>
    <row r="437" spans="1:101" x14ac:dyDescent="0.25">
      <c r="A437" s="110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  <c r="BD437" s="110"/>
      <c r="BE437" s="110"/>
      <c r="BF437" s="110"/>
      <c r="BG437" s="110"/>
      <c r="BH437" s="110"/>
      <c r="BI437" s="110"/>
      <c r="BJ437" s="110"/>
      <c r="BK437" s="110"/>
      <c r="BL437" s="110"/>
      <c r="BM437" s="110"/>
      <c r="BN437" s="110"/>
      <c r="BO437" s="110"/>
      <c r="BP437" s="110"/>
      <c r="BQ437" s="110"/>
      <c r="BR437" s="110"/>
      <c r="BS437" s="110"/>
      <c r="BT437" s="110"/>
      <c r="BU437" s="110"/>
      <c r="BV437" s="110"/>
      <c r="BW437" s="110"/>
      <c r="BX437" s="110"/>
      <c r="BY437" s="110"/>
      <c r="BZ437" s="110"/>
      <c r="CA437" s="110"/>
      <c r="CB437" s="110"/>
      <c r="CC437" s="110"/>
      <c r="CD437" s="110"/>
      <c r="CE437" s="110"/>
      <c r="CF437" s="110"/>
      <c r="CG437" s="110"/>
      <c r="CH437" s="110"/>
      <c r="CI437" s="110"/>
      <c r="CJ437" s="110"/>
      <c r="CK437" s="110"/>
      <c r="CL437" s="110"/>
      <c r="CM437" s="110"/>
      <c r="CN437" s="110"/>
      <c r="CO437" s="110"/>
      <c r="CP437" s="110"/>
      <c r="CQ437" s="110"/>
      <c r="CR437" s="110"/>
      <c r="CS437" s="110"/>
      <c r="CT437" s="110"/>
      <c r="CU437" s="110"/>
      <c r="CV437" s="110"/>
      <c r="CW437" s="110"/>
    </row>
    <row r="438" spans="1:101" x14ac:dyDescent="0.25">
      <c r="A438" s="110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  <c r="BD438" s="110"/>
      <c r="BE438" s="110"/>
      <c r="BF438" s="110"/>
      <c r="BG438" s="110"/>
      <c r="BH438" s="110"/>
      <c r="BI438" s="110"/>
      <c r="BJ438" s="110"/>
      <c r="BK438" s="110"/>
      <c r="BL438" s="110"/>
      <c r="BM438" s="110"/>
      <c r="BN438" s="110"/>
      <c r="BO438" s="110"/>
      <c r="BP438" s="110"/>
      <c r="BQ438" s="110"/>
      <c r="BR438" s="110"/>
      <c r="BS438" s="110"/>
      <c r="BT438" s="110"/>
      <c r="BU438" s="110"/>
      <c r="BV438" s="110"/>
      <c r="BW438" s="110"/>
      <c r="BX438" s="110"/>
      <c r="BY438" s="110"/>
      <c r="BZ438" s="110"/>
      <c r="CA438" s="110"/>
      <c r="CB438" s="110"/>
      <c r="CC438" s="110"/>
      <c r="CD438" s="110"/>
      <c r="CE438" s="110"/>
      <c r="CF438" s="110"/>
      <c r="CG438" s="110"/>
      <c r="CH438" s="110"/>
      <c r="CI438" s="110"/>
      <c r="CJ438" s="110"/>
      <c r="CK438" s="110"/>
      <c r="CL438" s="110"/>
      <c r="CM438" s="110"/>
      <c r="CN438" s="110"/>
      <c r="CO438" s="110"/>
      <c r="CP438" s="110"/>
      <c r="CQ438" s="110"/>
      <c r="CR438" s="110"/>
      <c r="CS438" s="110"/>
      <c r="CT438" s="110"/>
      <c r="CU438" s="110"/>
      <c r="CV438" s="110"/>
      <c r="CW438" s="110"/>
    </row>
    <row r="439" spans="1:101" x14ac:dyDescent="0.25">
      <c r="A439" s="110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  <c r="BD439" s="110"/>
      <c r="BE439" s="110"/>
      <c r="BF439" s="110"/>
      <c r="BG439" s="110"/>
      <c r="BH439" s="110"/>
      <c r="BI439" s="110"/>
      <c r="BJ439" s="110"/>
      <c r="BK439" s="110"/>
      <c r="BL439" s="110"/>
      <c r="BM439" s="110"/>
      <c r="BN439" s="110"/>
      <c r="BO439" s="110"/>
      <c r="BP439" s="110"/>
      <c r="BQ439" s="110"/>
      <c r="BR439" s="110"/>
      <c r="BS439" s="110"/>
      <c r="BT439" s="110"/>
      <c r="BU439" s="110"/>
      <c r="BV439" s="110"/>
      <c r="BW439" s="110"/>
      <c r="BX439" s="110"/>
      <c r="BY439" s="110"/>
      <c r="BZ439" s="110"/>
      <c r="CA439" s="110"/>
      <c r="CB439" s="110"/>
      <c r="CC439" s="110"/>
      <c r="CD439" s="110"/>
      <c r="CE439" s="110"/>
      <c r="CF439" s="110"/>
      <c r="CG439" s="110"/>
      <c r="CH439" s="110"/>
      <c r="CI439" s="110"/>
      <c r="CJ439" s="110"/>
      <c r="CK439" s="110"/>
      <c r="CL439" s="110"/>
      <c r="CM439" s="110"/>
      <c r="CN439" s="110"/>
      <c r="CO439" s="110"/>
      <c r="CP439" s="110"/>
      <c r="CQ439" s="110"/>
      <c r="CR439" s="110"/>
      <c r="CS439" s="110"/>
      <c r="CT439" s="110"/>
      <c r="CU439" s="110"/>
      <c r="CV439" s="110"/>
      <c r="CW439" s="110"/>
    </row>
    <row r="440" spans="1:101" x14ac:dyDescent="0.25">
      <c r="A440" s="110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10"/>
      <c r="BF440" s="110"/>
      <c r="BG440" s="110"/>
      <c r="BH440" s="110"/>
      <c r="BI440" s="110"/>
      <c r="BJ440" s="110"/>
      <c r="BK440" s="110"/>
      <c r="BL440" s="110"/>
      <c r="BM440" s="110"/>
      <c r="BN440" s="110"/>
      <c r="BO440" s="110"/>
      <c r="BP440" s="110"/>
      <c r="BQ440" s="110"/>
      <c r="BR440" s="110"/>
      <c r="BS440" s="110"/>
      <c r="BT440" s="110"/>
      <c r="BU440" s="110"/>
      <c r="BV440" s="110"/>
      <c r="BW440" s="110"/>
      <c r="BX440" s="110"/>
      <c r="BY440" s="110"/>
      <c r="BZ440" s="110"/>
      <c r="CA440" s="110"/>
      <c r="CB440" s="110"/>
      <c r="CC440" s="110"/>
      <c r="CD440" s="110"/>
      <c r="CE440" s="110"/>
      <c r="CF440" s="110"/>
      <c r="CG440" s="110"/>
      <c r="CH440" s="110"/>
      <c r="CI440" s="110"/>
      <c r="CJ440" s="110"/>
      <c r="CK440" s="110"/>
      <c r="CL440" s="110"/>
      <c r="CM440" s="110"/>
      <c r="CN440" s="110"/>
      <c r="CO440" s="110"/>
      <c r="CP440" s="110"/>
      <c r="CQ440" s="110"/>
      <c r="CR440" s="110"/>
      <c r="CS440" s="110"/>
      <c r="CT440" s="110"/>
      <c r="CU440" s="110"/>
      <c r="CV440" s="110"/>
      <c r="CW440" s="110"/>
    </row>
    <row r="441" spans="1:101" x14ac:dyDescent="0.25">
      <c r="A441" s="110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10"/>
      <c r="BF441" s="110"/>
      <c r="BG441" s="110"/>
      <c r="BH441" s="110"/>
      <c r="BI441" s="110"/>
      <c r="BJ441" s="110"/>
      <c r="BK441" s="110"/>
      <c r="BL441" s="110"/>
      <c r="BM441" s="110"/>
      <c r="BN441" s="110"/>
      <c r="BO441" s="110"/>
      <c r="BP441" s="110"/>
      <c r="BQ441" s="110"/>
      <c r="BR441" s="110"/>
      <c r="BS441" s="110"/>
      <c r="BT441" s="110"/>
      <c r="BU441" s="110"/>
      <c r="BV441" s="110"/>
      <c r="BW441" s="110"/>
      <c r="BX441" s="110"/>
      <c r="BY441" s="110"/>
      <c r="BZ441" s="110"/>
      <c r="CA441" s="110"/>
      <c r="CB441" s="110"/>
      <c r="CC441" s="110"/>
      <c r="CD441" s="110"/>
      <c r="CE441" s="110"/>
      <c r="CF441" s="110"/>
      <c r="CG441" s="110"/>
      <c r="CH441" s="110"/>
      <c r="CI441" s="110"/>
      <c r="CJ441" s="110"/>
      <c r="CK441" s="110"/>
      <c r="CL441" s="110"/>
      <c r="CM441" s="110"/>
      <c r="CN441" s="110"/>
      <c r="CO441" s="110"/>
      <c r="CP441" s="110"/>
      <c r="CQ441" s="110"/>
      <c r="CR441" s="110"/>
      <c r="CS441" s="110"/>
      <c r="CT441" s="110"/>
      <c r="CU441" s="110"/>
      <c r="CV441" s="110"/>
      <c r="CW441" s="110"/>
    </row>
    <row r="442" spans="1:101" x14ac:dyDescent="0.25">
      <c r="A442" s="110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  <c r="BD442" s="110"/>
      <c r="BE442" s="110"/>
      <c r="BF442" s="110"/>
      <c r="BG442" s="110"/>
      <c r="BH442" s="110"/>
      <c r="BI442" s="110"/>
      <c r="BJ442" s="110"/>
      <c r="BK442" s="110"/>
      <c r="BL442" s="110"/>
      <c r="BM442" s="110"/>
      <c r="BN442" s="110"/>
      <c r="BO442" s="110"/>
      <c r="BP442" s="110"/>
      <c r="BQ442" s="110"/>
      <c r="BR442" s="110"/>
      <c r="BS442" s="110"/>
      <c r="BT442" s="110"/>
      <c r="BU442" s="110"/>
      <c r="BV442" s="110"/>
      <c r="BW442" s="110"/>
      <c r="BX442" s="110"/>
      <c r="BY442" s="110"/>
      <c r="BZ442" s="110"/>
      <c r="CA442" s="110"/>
      <c r="CB442" s="110"/>
      <c r="CC442" s="110"/>
      <c r="CD442" s="110"/>
      <c r="CE442" s="110"/>
      <c r="CF442" s="110"/>
      <c r="CG442" s="110"/>
      <c r="CH442" s="110"/>
      <c r="CI442" s="110"/>
      <c r="CJ442" s="110"/>
      <c r="CK442" s="110"/>
      <c r="CL442" s="110"/>
      <c r="CM442" s="110"/>
      <c r="CN442" s="110"/>
      <c r="CO442" s="110"/>
      <c r="CP442" s="110"/>
      <c r="CQ442" s="110"/>
      <c r="CR442" s="110"/>
      <c r="CS442" s="110"/>
      <c r="CT442" s="110"/>
      <c r="CU442" s="110"/>
      <c r="CV442" s="110"/>
      <c r="CW442" s="110"/>
    </row>
    <row r="443" spans="1:101" x14ac:dyDescent="0.25">
      <c r="A443" s="110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  <c r="BD443" s="110"/>
      <c r="BE443" s="110"/>
      <c r="BF443" s="110"/>
      <c r="BG443" s="110"/>
      <c r="BH443" s="110"/>
      <c r="BI443" s="110"/>
      <c r="BJ443" s="110"/>
      <c r="BK443" s="110"/>
      <c r="BL443" s="110"/>
      <c r="BM443" s="110"/>
      <c r="BN443" s="110"/>
      <c r="BO443" s="110"/>
      <c r="BP443" s="110"/>
      <c r="BQ443" s="110"/>
      <c r="BR443" s="110"/>
      <c r="BS443" s="110"/>
      <c r="BT443" s="110"/>
      <c r="BU443" s="110"/>
      <c r="BV443" s="110"/>
      <c r="BW443" s="110"/>
      <c r="BX443" s="110"/>
      <c r="BY443" s="110"/>
      <c r="BZ443" s="110"/>
      <c r="CA443" s="110"/>
      <c r="CB443" s="110"/>
      <c r="CC443" s="110"/>
      <c r="CD443" s="110"/>
      <c r="CE443" s="110"/>
      <c r="CF443" s="110"/>
      <c r="CG443" s="110"/>
      <c r="CH443" s="110"/>
      <c r="CI443" s="110"/>
      <c r="CJ443" s="110"/>
      <c r="CK443" s="110"/>
      <c r="CL443" s="110"/>
      <c r="CM443" s="110"/>
      <c r="CN443" s="110"/>
      <c r="CO443" s="110"/>
      <c r="CP443" s="110"/>
      <c r="CQ443" s="110"/>
      <c r="CR443" s="110"/>
      <c r="CS443" s="110"/>
      <c r="CT443" s="110"/>
      <c r="CU443" s="110"/>
      <c r="CV443" s="110"/>
      <c r="CW443" s="110"/>
    </row>
    <row r="444" spans="1:101" x14ac:dyDescent="0.25">
      <c r="A444" s="110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  <c r="BD444" s="110"/>
      <c r="BE444" s="110"/>
      <c r="BF444" s="110"/>
      <c r="BG444" s="110"/>
      <c r="BH444" s="110"/>
      <c r="BI444" s="110"/>
      <c r="BJ444" s="110"/>
      <c r="BK444" s="110"/>
      <c r="BL444" s="110"/>
      <c r="BM444" s="110"/>
      <c r="BN444" s="110"/>
      <c r="BO444" s="110"/>
      <c r="BP444" s="110"/>
      <c r="BQ444" s="110"/>
      <c r="BR444" s="110"/>
      <c r="BS444" s="110"/>
      <c r="BT444" s="110"/>
      <c r="BU444" s="110"/>
      <c r="BV444" s="110"/>
      <c r="BW444" s="110"/>
      <c r="BX444" s="110"/>
      <c r="BY444" s="110"/>
      <c r="BZ444" s="110"/>
      <c r="CA444" s="110"/>
      <c r="CB444" s="110"/>
      <c r="CC444" s="110"/>
      <c r="CD444" s="110"/>
      <c r="CE444" s="110"/>
      <c r="CF444" s="110"/>
      <c r="CG444" s="110"/>
      <c r="CH444" s="110"/>
      <c r="CI444" s="110"/>
      <c r="CJ444" s="110"/>
      <c r="CK444" s="110"/>
      <c r="CL444" s="110"/>
      <c r="CM444" s="110"/>
      <c r="CN444" s="110"/>
      <c r="CO444" s="110"/>
      <c r="CP444" s="110"/>
      <c r="CQ444" s="110"/>
      <c r="CR444" s="110"/>
      <c r="CS444" s="110"/>
      <c r="CT444" s="110"/>
      <c r="CU444" s="110"/>
      <c r="CV444" s="110"/>
      <c r="CW444" s="110"/>
    </row>
    <row r="445" spans="1:101" x14ac:dyDescent="0.25">
      <c r="A445" s="110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110"/>
      <c r="AY445" s="110"/>
      <c r="AZ445" s="110"/>
      <c r="BA445" s="110"/>
      <c r="BB445" s="110"/>
      <c r="BC445" s="110"/>
      <c r="BD445" s="110"/>
      <c r="BE445" s="110"/>
      <c r="BF445" s="110"/>
      <c r="BG445" s="110"/>
      <c r="BH445" s="110"/>
      <c r="BI445" s="110"/>
      <c r="BJ445" s="110"/>
      <c r="BK445" s="110"/>
      <c r="BL445" s="110"/>
      <c r="BM445" s="110"/>
      <c r="BN445" s="110"/>
      <c r="BO445" s="110"/>
      <c r="BP445" s="110"/>
      <c r="BQ445" s="110"/>
      <c r="BR445" s="110"/>
      <c r="BS445" s="110"/>
      <c r="BT445" s="110"/>
      <c r="BU445" s="110"/>
      <c r="BV445" s="110"/>
      <c r="BW445" s="110"/>
      <c r="BX445" s="110"/>
      <c r="BY445" s="110"/>
      <c r="BZ445" s="110"/>
      <c r="CA445" s="110"/>
      <c r="CB445" s="110"/>
      <c r="CC445" s="110"/>
      <c r="CD445" s="110"/>
      <c r="CE445" s="110"/>
      <c r="CF445" s="110"/>
      <c r="CG445" s="110"/>
      <c r="CH445" s="110"/>
      <c r="CI445" s="110"/>
      <c r="CJ445" s="110"/>
      <c r="CK445" s="110"/>
      <c r="CL445" s="110"/>
      <c r="CM445" s="110"/>
      <c r="CN445" s="110"/>
      <c r="CO445" s="110"/>
      <c r="CP445" s="110"/>
      <c r="CQ445" s="110"/>
      <c r="CR445" s="110"/>
      <c r="CS445" s="110"/>
      <c r="CT445" s="110"/>
      <c r="CU445" s="110"/>
      <c r="CV445" s="110"/>
      <c r="CW445" s="110"/>
    </row>
    <row r="446" spans="1:101" x14ac:dyDescent="0.25">
      <c r="A446" s="110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0"/>
      <c r="BB446" s="110"/>
      <c r="BC446" s="110"/>
      <c r="BD446" s="110"/>
      <c r="BE446" s="110"/>
      <c r="BF446" s="110"/>
      <c r="BG446" s="110"/>
      <c r="BH446" s="110"/>
      <c r="BI446" s="110"/>
      <c r="BJ446" s="110"/>
      <c r="BK446" s="110"/>
      <c r="BL446" s="110"/>
      <c r="BM446" s="110"/>
      <c r="BN446" s="110"/>
      <c r="BO446" s="110"/>
      <c r="BP446" s="110"/>
      <c r="BQ446" s="110"/>
      <c r="BR446" s="110"/>
      <c r="BS446" s="110"/>
      <c r="BT446" s="110"/>
      <c r="BU446" s="110"/>
      <c r="BV446" s="110"/>
      <c r="BW446" s="110"/>
      <c r="BX446" s="110"/>
      <c r="BY446" s="110"/>
      <c r="BZ446" s="110"/>
      <c r="CA446" s="110"/>
      <c r="CB446" s="110"/>
      <c r="CC446" s="110"/>
      <c r="CD446" s="110"/>
      <c r="CE446" s="110"/>
      <c r="CF446" s="110"/>
      <c r="CG446" s="110"/>
      <c r="CH446" s="110"/>
      <c r="CI446" s="110"/>
      <c r="CJ446" s="110"/>
      <c r="CK446" s="110"/>
      <c r="CL446" s="110"/>
      <c r="CM446" s="110"/>
      <c r="CN446" s="110"/>
      <c r="CO446" s="110"/>
      <c r="CP446" s="110"/>
      <c r="CQ446" s="110"/>
      <c r="CR446" s="110"/>
      <c r="CS446" s="110"/>
      <c r="CT446" s="110"/>
      <c r="CU446" s="110"/>
      <c r="CV446" s="110"/>
      <c r="CW446" s="110"/>
    </row>
    <row r="447" spans="1:101" x14ac:dyDescent="0.25">
      <c r="A447" s="110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  <c r="BD447" s="110"/>
      <c r="BE447" s="110"/>
      <c r="BF447" s="110"/>
      <c r="BG447" s="110"/>
      <c r="BH447" s="110"/>
      <c r="BI447" s="110"/>
      <c r="BJ447" s="110"/>
      <c r="BK447" s="110"/>
      <c r="BL447" s="110"/>
      <c r="BM447" s="110"/>
      <c r="BN447" s="110"/>
      <c r="BO447" s="110"/>
      <c r="BP447" s="110"/>
      <c r="BQ447" s="110"/>
      <c r="BR447" s="110"/>
      <c r="BS447" s="110"/>
      <c r="BT447" s="110"/>
      <c r="BU447" s="110"/>
      <c r="BV447" s="110"/>
      <c r="BW447" s="110"/>
      <c r="BX447" s="110"/>
      <c r="BY447" s="110"/>
      <c r="BZ447" s="110"/>
      <c r="CA447" s="110"/>
      <c r="CB447" s="110"/>
      <c r="CC447" s="110"/>
      <c r="CD447" s="110"/>
      <c r="CE447" s="110"/>
      <c r="CF447" s="110"/>
      <c r="CG447" s="110"/>
      <c r="CH447" s="110"/>
      <c r="CI447" s="110"/>
      <c r="CJ447" s="110"/>
      <c r="CK447" s="110"/>
      <c r="CL447" s="110"/>
      <c r="CM447" s="110"/>
      <c r="CN447" s="110"/>
      <c r="CO447" s="110"/>
      <c r="CP447" s="110"/>
      <c r="CQ447" s="110"/>
      <c r="CR447" s="110"/>
      <c r="CS447" s="110"/>
      <c r="CT447" s="110"/>
      <c r="CU447" s="110"/>
      <c r="CV447" s="110"/>
      <c r="CW447" s="110"/>
    </row>
    <row r="448" spans="1:101" x14ac:dyDescent="0.25">
      <c r="A448" s="110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10"/>
      <c r="BF448" s="110"/>
      <c r="BG448" s="110"/>
      <c r="BH448" s="110"/>
      <c r="BI448" s="110"/>
      <c r="BJ448" s="110"/>
      <c r="BK448" s="110"/>
      <c r="BL448" s="110"/>
      <c r="BM448" s="110"/>
      <c r="BN448" s="110"/>
      <c r="BO448" s="110"/>
      <c r="BP448" s="110"/>
      <c r="BQ448" s="110"/>
      <c r="BR448" s="110"/>
      <c r="BS448" s="110"/>
      <c r="BT448" s="110"/>
      <c r="BU448" s="110"/>
      <c r="BV448" s="110"/>
      <c r="BW448" s="110"/>
      <c r="BX448" s="110"/>
      <c r="BY448" s="110"/>
      <c r="BZ448" s="110"/>
      <c r="CA448" s="110"/>
      <c r="CB448" s="110"/>
      <c r="CC448" s="110"/>
      <c r="CD448" s="110"/>
      <c r="CE448" s="110"/>
      <c r="CF448" s="110"/>
      <c r="CG448" s="110"/>
      <c r="CH448" s="110"/>
      <c r="CI448" s="110"/>
      <c r="CJ448" s="110"/>
      <c r="CK448" s="110"/>
      <c r="CL448" s="110"/>
      <c r="CM448" s="110"/>
      <c r="CN448" s="110"/>
      <c r="CO448" s="110"/>
      <c r="CP448" s="110"/>
      <c r="CQ448" s="110"/>
      <c r="CR448" s="110"/>
      <c r="CS448" s="110"/>
      <c r="CT448" s="110"/>
      <c r="CU448" s="110"/>
      <c r="CV448" s="110"/>
      <c r="CW448" s="110"/>
    </row>
    <row r="449" spans="1:101" x14ac:dyDescent="0.25">
      <c r="A449" s="110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  <c r="BH449" s="110"/>
      <c r="BI449" s="110"/>
      <c r="BJ449" s="110"/>
      <c r="BK449" s="110"/>
      <c r="BL449" s="110"/>
      <c r="BM449" s="110"/>
      <c r="BN449" s="110"/>
      <c r="BO449" s="110"/>
      <c r="BP449" s="110"/>
      <c r="BQ449" s="110"/>
      <c r="BR449" s="110"/>
      <c r="BS449" s="110"/>
      <c r="BT449" s="110"/>
      <c r="BU449" s="110"/>
      <c r="BV449" s="110"/>
      <c r="BW449" s="110"/>
      <c r="BX449" s="110"/>
      <c r="BY449" s="110"/>
      <c r="BZ449" s="110"/>
      <c r="CA449" s="110"/>
      <c r="CB449" s="110"/>
      <c r="CC449" s="110"/>
      <c r="CD449" s="110"/>
      <c r="CE449" s="110"/>
      <c r="CF449" s="110"/>
      <c r="CG449" s="110"/>
      <c r="CH449" s="110"/>
      <c r="CI449" s="110"/>
      <c r="CJ449" s="110"/>
      <c r="CK449" s="110"/>
      <c r="CL449" s="110"/>
      <c r="CM449" s="110"/>
      <c r="CN449" s="110"/>
      <c r="CO449" s="110"/>
      <c r="CP449" s="110"/>
      <c r="CQ449" s="110"/>
      <c r="CR449" s="110"/>
      <c r="CS449" s="110"/>
      <c r="CT449" s="110"/>
      <c r="CU449" s="110"/>
      <c r="CV449" s="110"/>
      <c r="CW449" s="110"/>
    </row>
    <row r="450" spans="1:101" x14ac:dyDescent="0.25">
      <c r="A450" s="110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  <c r="BH450" s="110"/>
      <c r="BI450" s="110"/>
      <c r="BJ450" s="110"/>
      <c r="BK450" s="110"/>
      <c r="BL450" s="110"/>
      <c r="BM450" s="110"/>
      <c r="BN450" s="110"/>
      <c r="BO450" s="110"/>
      <c r="BP450" s="110"/>
      <c r="BQ450" s="110"/>
      <c r="BR450" s="110"/>
      <c r="BS450" s="110"/>
      <c r="BT450" s="110"/>
      <c r="BU450" s="110"/>
      <c r="BV450" s="110"/>
      <c r="BW450" s="110"/>
      <c r="BX450" s="110"/>
      <c r="BY450" s="110"/>
      <c r="BZ450" s="110"/>
      <c r="CA450" s="110"/>
      <c r="CB450" s="110"/>
      <c r="CC450" s="110"/>
      <c r="CD450" s="110"/>
      <c r="CE450" s="110"/>
      <c r="CF450" s="110"/>
      <c r="CG450" s="110"/>
      <c r="CH450" s="110"/>
      <c r="CI450" s="110"/>
      <c r="CJ450" s="110"/>
      <c r="CK450" s="110"/>
      <c r="CL450" s="110"/>
      <c r="CM450" s="110"/>
      <c r="CN450" s="110"/>
      <c r="CO450" s="110"/>
      <c r="CP450" s="110"/>
      <c r="CQ450" s="110"/>
      <c r="CR450" s="110"/>
      <c r="CS450" s="110"/>
      <c r="CT450" s="110"/>
      <c r="CU450" s="110"/>
      <c r="CV450" s="110"/>
      <c r="CW450" s="110"/>
    </row>
    <row r="451" spans="1:101" x14ac:dyDescent="0.25">
      <c r="A451" s="110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10"/>
      <c r="BF451" s="110"/>
      <c r="BG451" s="110"/>
      <c r="BH451" s="110"/>
      <c r="BI451" s="110"/>
      <c r="BJ451" s="110"/>
      <c r="BK451" s="110"/>
      <c r="BL451" s="110"/>
      <c r="BM451" s="110"/>
      <c r="BN451" s="110"/>
      <c r="BO451" s="110"/>
      <c r="BP451" s="110"/>
      <c r="BQ451" s="110"/>
      <c r="BR451" s="110"/>
      <c r="BS451" s="110"/>
      <c r="BT451" s="110"/>
      <c r="BU451" s="110"/>
      <c r="BV451" s="110"/>
      <c r="BW451" s="110"/>
      <c r="BX451" s="110"/>
      <c r="BY451" s="110"/>
      <c r="BZ451" s="110"/>
      <c r="CA451" s="110"/>
      <c r="CB451" s="110"/>
      <c r="CC451" s="110"/>
      <c r="CD451" s="110"/>
      <c r="CE451" s="110"/>
      <c r="CF451" s="110"/>
      <c r="CG451" s="110"/>
      <c r="CH451" s="110"/>
      <c r="CI451" s="110"/>
      <c r="CJ451" s="110"/>
      <c r="CK451" s="110"/>
      <c r="CL451" s="110"/>
      <c r="CM451" s="110"/>
      <c r="CN451" s="110"/>
      <c r="CO451" s="110"/>
      <c r="CP451" s="110"/>
      <c r="CQ451" s="110"/>
      <c r="CR451" s="110"/>
      <c r="CS451" s="110"/>
      <c r="CT451" s="110"/>
      <c r="CU451" s="110"/>
      <c r="CV451" s="110"/>
      <c r="CW451" s="110"/>
    </row>
    <row r="452" spans="1:101" x14ac:dyDescent="0.25">
      <c r="A452" s="110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  <c r="BD452" s="110"/>
      <c r="BE452" s="110"/>
      <c r="BF452" s="110"/>
      <c r="BG452" s="110"/>
      <c r="BH452" s="110"/>
      <c r="BI452" s="110"/>
      <c r="BJ452" s="110"/>
      <c r="BK452" s="110"/>
      <c r="BL452" s="110"/>
      <c r="BM452" s="110"/>
      <c r="BN452" s="110"/>
      <c r="BO452" s="110"/>
      <c r="BP452" s="110"/>
      <c r="BQ452" s="110"/>
      <c r="BR452" s="110"/>
      <c r="BS452" s="110"/>
      <c r="BT452" s="110"/>
      <c r="BU452" s="110"/>
      <c r="BV452" s="110"/>
      <c r="BW452" s="110"/>
      <c r="BX452" s="110"/>
      <c r="BY452" s="110"/>
      <c r="BZ452" s="110"/>
      <c r="CA452" s="110"/>
      <c r="CB452" s="110"/>
      <c r="CC452" s="110"/>
      <c r="CD452" s="110"/>
      <c r="CE452" s="110"/>
      <c r="CF452" s="110"/>
      <c r="CG452" s="110"/>
      <c r="CH452" s="110"/>
      <c r="CI452" s="110"/>
      <c r="CJ452" s="110"/>
      <c r="CK452" s="110"/>
      <c r="CL452" s="110"/>
      <c r="CM452" s="110"/>
      <c r="CN452" s="110"/>
      <c r="CO452" s="110"/>
      <c r="CP452" s="110"/>
      <c r="CQ452" s="110"/>
      <c r="CR452" s="110"/>
      <c r="CS452" s="110"/>
      <c r="CT452" s="110"/>
      <c r="CU452" s="110"/>
      <c r="CV452" s="110"/>
      <c r="CW452" s="110"/>
    </row>
    <row r="453" spans="1:101" x14ac:dyDescent="0.25">
      <c r="A453" s="110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10"/>
      <c r="BF453" s="110"/>
      <c r="BG453" s="110"/>
      <c r="BH453" s="110"/>
      <c r="BI453" s="110"/>
      <c r="BJ453" s="110"/>
      <c r="BK453" s="110"/>
      <c r="BL453" s="110"/>
      <c r="BM453" s="110"/>
      <c r="BN453" s="110"/>
      <c r="BO453" s="110"/>
      <c r="BP453" s="110"/>
      <c r="BQ453" s="110"/>
      <c r="BR453" s="110"/>
      <c r="BS453" s="110"/>
      <c r="BT453" s="110"/>
      <c r="BU453" s="110"/>
      <c r="BV453" s="110"/>
      <c r="BW453" s="110"/>
      <c r="BX453" s="110"/>
      <c r="BY453" s="110"/>
      <c r="BZ453" s="110"/>
      <c r="CA453" s="110"/>
      <c r="CB453" s="110"/>
      <c r="CC453" s="110"/>
      <c r="CD453" s="110"/>
      <c r="CE453" s="110"/>
      <c r="CF453" s="110"/>
      <c r="CG453" s="110"/>
      <c r="CH453" s="110"/>
      <c r="CI453" s="110"/>
      <c r="CJ453" s="110"/>
      <c r="CK453" s="110"/>
      <c r="CL453" s="110"/>
      <c r="CM453" s="110"/>
      <c r="CN453" s="110"/>
      <c r="CO453" s="110"/>
      <c r="CP453" s="110"/>
      <c r="CQ453" s="110"/>
      <c r="CR453" s="110"/>
      <c r="CS453" s="110"/>
      <c r="CT453" s="110"/>
      <c r="CU453" s="110"/>
      <c r="CV453" s="110"/>
      <c r="CW453" s="110"/>
    </row>
    <row r="454" spans="1:101" x14ac:dyDescent="0.25">
      <c r="A454" s="110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10"/>
      <c r="BF454" s="110"/>
      <c r="BG454" s="110"/>
      <c r="BH454" s="110"/>
      <c r="BI454" s="110"/>
      <c r="BJ454" s="110"/>
      <c r="BK454" s="110"/>
      <c r="BL454" s="110"/>
      <c r="BM454" s="110"/>
      <c r="BN454" s="110"/>
      <c r="BO454" s="110"/>
      <c r="BP454" s="110"/>
      <c r="BQ454" s="110"/>
      <c r="BR454" s="110"/>
      <c r="BS454" s="110"/>
      <c r="BT454" s="110"/>
      <c r="BU454" s="110"/>
      <c r="BV454" s="110"/>
      <c r="BW454" s="110"/>
      <c r="BX454" s="110"/>
      <c r="BY454" s="110"/>
      <c r="BZ454" s="110"/>
      <c r="CA454" s="110"/>
      <c r="CB454" s="110"/>
      <c r="CC454" s="110"/>
      <c r="CD454" s="110"/>
      <c r="CE454" s="110"/>
      <c r="CF454" s="110"/>
      <c r="CG454" s="110"/>
      <c r="CH454" s="110"/>
      <c r="CI454" s="110"/>
      <c r="CJ454" s="110"/>
      <c r="CK454" s="110"/>
      <c r="CL454" s="110"/>
      <c r="CM454" s="110"/>
      <c r="CN454" s="110"/>
      <c r="CO454" s="110"/>
      <c r="CP454" s="110"/>
      <c r="CQ454" s="110"/>
      <c r="CR454" s="110"/>
      <c r="CS454" s="110"/>
      <c r="CT454" s="110"/>
      <c r="CU454" s="110"/>
      <c r="CV454" s="110"/>
      <c r="CW454" s="110"/>
    </row>
    <row r="455" spans="1:101" x14ac:dyDescent="0.25">
      <c r="A455" s="110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10"/>
      <c r="BF455" s="110"/>
      <c r="BG455" s="110"/>
      <c r="BH455" s="110"/>
      <c r="BI455" s="110"/>
      <c r="BJ455" s="110"/>
      <c r="BK455" s="110"/>
      <c r="BL455" s="110"/>
      <c r="BM455" s="110"/>
      <c r="BN455" s="110"/>
      <c r="BO455" s="110"/>
      <c r="BP455" s="110"/>
      <c r="BQ455" s="110"/>
      <c r="BR455" s="110"/>
      <c r="BS455" s="110"/>
      <c r="BT455" s="110"/>
      <c r="BU455" s="110"/>
      <c r="BV455" s="110"/>
      <c r="BW455" s="110"/>
      <c r="BX455" s="110"/>
      <c r="BY455" s="110"/>
      <c r="BZ455" s="110"/>
      <c r="CA455" s="110"/>
      <c r="CB455" s="110"/>
      <c r="CC455" s="110"/>
      <c r="CD455" s="110"/>
      <c r="CE455" s="110"/>
      <c r="CF455" s="110"/>
      <c r="CG455" s="110"/>
      <c r="CH455" s="110"/>
      <c r="CI455" s="110"/>
      <c r="CJ455" s="110"/>
      <c r="CK455" s="110"/>
      <c r="CL455" s="110"/>
      <c r="CM455" s="110"/>
      <c r="CN455" s="110"/>
      <c r="CO455" s="110"/>
      <c r="CP455" s="110"/>
      <c r="CQ455" s="110"/>
      <c r="CR455" s="110"/>
      <c r="CS455" s="110"/>
      <c r="CT455" s="110"/>
      <c r="CU455" s="110"/>
      <c r="CV455" s="110"/>
      <c r="CW455" s="110"/>
    </row>
    <row r="456" spans="1:101" x14ac:dyDescent="0.25">
      <c r="A456" s="110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10"/>
      <c r="BF456" s="110"/>
      <c r="BG456" s="110"/>
      <c r="BH456" s="110"/>
      <c r="BI456" s="110"/>
      <c r="BJ456" s="110"/>
      <c r="BK456" s="110"/>
      <c r="BL456" s="110"/>
      <c r="BM456" s="110"/>
      <c r="BN456" s="110"/>
      <c r="BO456" s="110"/>
      <c r="BP456" s="110"/>
      <c r="BQ456" s="110"/>
      <c r="BR456" s="110"/>
      <c r="BS456" s="110"/>
      <c r="BT456" s="110"/>
      <c r="BU456" s="110"/>
      <c r="BV456" s="110"/>
      <c r="BW456" s="110"/>
      <c r="BX456" s="110"/>
      <c r="BY456" s="110"/>
      <c r="BZ456" s="110"/>
      <c r="CA456" s="110"/>
      <c r="CB456" s="110"/>
      <c r="CC456" s="110"/>
      <c r="CD456" s="110"/>
      <c r="CE456" s="110"/>
      <c r="CF456" s="110"/>
      <c r="CG456" s="110"/>
      <c r="CH456" s="110"/>
      <c r="CI456" s="110"/>
      <c r="CJ456" s="110"/>
      <c r="CK456" s="110"/>
      <c r="CL456" s="110"/>
      <c r="CM456" s="110"/>
      <c r="CN456" s="110"/>
      <c r="CO456" s="110"/>
      <c r="CP456" s="110"/>
      <c r="CQ456" s="110"/>
      <c r="CR456" s="110"/>
      <c r="CS456" s="110"/>
      <c r="CT456" s="110"/>
      <c r="CU456" s="110"/>
      <c r="CV456" s="110"/>
      <c r="CW456" s="110"/>
    </row>
    <row r="457" spans="1:101" x14ac:dyDescent="0.25">
      <c r="A457" s="110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10"/>
      <c r="BF457" s="110"/>
      <c r="BG457" s="110"/>
      <c r="BH457" s="110"/>
      <c r="BI457" s="110"/>
      <c r="BJ457" s="110"/>
      <c r="BK457" s="110"/>
      <c r="BL457" s="110"/>
      <c r="BM457" s="110"/>
      <c r="BN457" s="110"/>
      <c r="BO457" s="110"/>
      <c r="BP457" s="110"/>
      <c r="BQ457" s="110"/>
      <c r="BR457" s="110"/>
      <c r="BS457" s="110"/>
      <c r="BT457" s="110"/>
      <c r="BU457" s="110"/>
      <c r="BV457" s="110"/>
      <c r="BW457" s="110"/>
      <c r="BX457" s="110"/>
      <c r="BY457" s="110"/>
      <c r="BZ457" s="110"/>
      <c r="CA457" s="110"/>
      <c r="CB457" s="110"/>
      <c r="CC457" s="110"/>
      <c r="CD457" s="110"/>
      <c r="CE457" s="110"/>
      <c r="CF457" s="110"/>
      <c r="CG457" s="110"/>
      <c r="CH457" s="110"/>
      <c r="CI457" s="110"/>
      <c r="CJ457" s="110"/>
      <c r="CK457" s="110"/>
      <c r="CL457" s="110"/>
      <c r="CM457" s="110"/>
      <c r="CN457" s="110"/>
      <c r="CO457" s="110"/>
      <c r="CP457" s="110"/>
      <c r="CQ457" s="110"/>
      <c r="CR457" s="110"/>
      <c r="CS457" s="110"/>
      <c r="CT457" s="110"/>
      <c r="CU457" s="110"/>
      <c r="CV457" s="110"/>
      <c r="CW457" s="110"/>
    </row>
    <row r="458" spans="1:101" x14ac:dyDescent="0.25">
      <c r="A458" s="110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10"/>
      <c r="BF458" s="110"/>
      <c r="BG458" s="110"/>
      <c r="BH458" s="110"/>
      <c r="BI458" s="110"/>
      <c r="BJ458" s="110"/>
      <c r="BK458" s="110"/>
      <c r="BL458" s="110"/>
      <c r="BM458" s="110"/>
      <c r="BN458" s="110"/>
      <c r="BO458" s="110"/>
      <c r="BP458" s="110"/>
      <c r="BQ458" s="110"/>
      <c r="BR458" s="110"/>
      <c r="BS458" s="110"/>
      <c r="BT458" s="110"/>
      <c r="BU458" s="110"/>
      <c r="BV458" s="110"/>
      <c r="BW458" s="110"/>
      <c r="BX458" s="110"/>
      <c r="BY458" s="110"/>
      <c r="BZ458" s="110"/>
      <c r="CA458" s="110"/>
      <c r="CB458" s="110"/>
      <c r="CC458" s="110"/>
      <c r="CD458" s="110"/>
      <c r="CE458" s="110"/>
      <c r="CF458" s="110"/>
      <c r="CG458" s="110"/>
      <c r="CH458" s="110"/>
      <c r="CI458" s="110"/>
      <c r="CJ458" s="110"/>
      <c r="CK458" s="110"/>
      <c r="CL458" s="110"/>
      <c r="CM458" s="110"/>
      <c r="CN458" s="110"/>
      <c r="CO458" s="110"/>
      <c r="CP458" s="110"/>
      <c r="CQ458" s="110"/>
      <c r="CR458" s="110"/>
      <c r="CS458" s="110"/>
      <c r="CT458" s="110"/>
      <c r="CU458" s="110"/>
      <c r="CV458" s="110"/>
      <c r="CW458" s="110"/>
    </row>
    <row r="459" spans="1:101" x14ac:dyDescent="0.25">
      <c r="A459" s="110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10"/>
      <c r="BF459" s="110"/>
      <c r="BG459" s="110"/>
      <c r="BH459" s="110"/>
      <c r="BI459" s="110"/>
      <c r="BJ459" s="110"/>
      <c r="BK459" s="110"/>
      <c r="BL459" s="110"/>
      <c r="BM459" s="110"/>
      <c r="BN459" s="110"/>
      <c r="BO459" s="110"/>
      <c r="BP459" s="110"/>
      <c r="BQ459" s="110"/>
      <c r="BR459" s="110"/>
      <c r="BS459" s="110"/>
      <c r="BT459" s="110"/>
      <c r="BU459" s="110"/>
      <c r="BV459" s="110"/>
      <c r="BW459" s="110"/>
      <c r="BX459" s="110"/>
      <c r="BY459" s="110"/>
      <c r="BZ459" s="110"/>
      <c r="CA459" s="110"/>
      <c r="CB459" s="110"/>
      <c r="CC459" s="110"/>
      <c r="CD459" s="110"/>
      <c r="CE459" s="110"/>
      <c r="CF459" s="110"/>
      <c r="CG459" s="110"/>
      <c r="CH459" s="110"/>
      <c r="CI459" s="110"/>
      <c r="CJ459" s="110"/>
      <c r="CK459" s="110"/>
      <c r="CL459" s="110"/>
      <c r="CM459" s="110"/>
      <c r="CN459" s="110"/>
      <c r="CO459" s="110"/>
      <c r="CP459" s="110"/>
      <c r="CQ459" s="110"/>
      <c r="CR459" s="110"/>
      <c r="CS459" s="110"/>
      <c r="CT459" s="110"/>
      <c r="CU459" s="110"/>
      <c r="CV459" s="110"/>
      <c r="CW459" s="110"/>
    </row>
    <row r="460" spans="1:101" x14ac:dyDescent="0.25">
      <c r="A460" s="110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10"/>
      <c r="BF460" s="110"/>
      <c r="BG460" s="110"/>
      <c r="BH460" s="110"/>
      <c r="BI460" s="110"/>
      <c r="BJ460" s="110"/>
      <c r="BK460" s="110"/>
      <c r="BL460" s="110"/>
      <c r="BM460" s="110"/>
      <c r="BN460" s="110"/>
      <c r="BO460" s="110"/>
      <c r="BP460" s="110"/>
      <c r="BQ460" s="110"/>
      <c r="BR460" s="110"/>
      <c r="BS460" s="110"/>
      <c r="BT460" s="110"/>
      <c r="BU460" s="110"/>
      <c r="BV460" s="110"/>
      <c r="BW460" s="110"/>
      <c r="BX460" s="110"/>
      <c r="BY460" s="110"/>
      <c r="BZ460" s="110"/>
      <c r="CA460" s="110"/>
      <c r="CB460" s="110"/>
      <c r="CC460" s="110"/>
      <c r="CD460" s="110"/>
      <c r="CE460" s="110"/>
      <c r="CF460" s="110"/>
      <c r="CG460" s="110"/>
      <c r="CH460" s="110"/>
      <c r="CI460" s="110"/>
      <c r="CJ460" s="110"/>
      <c r="CK460" s="110"/>
      <c r="CL460" s="110"/>
      <c r="CM460" s="110"/>
      <c r="CN460" s="110"/>
      <c r="CO460" s="110"/>
      <c r="CP460" s="110"/>
      <c r="CQ460" s="110"/>
      <c r="CR460" s="110"/>
      <c r="CS460" s="110"/>
      <c r="CT460" s="110"/>
      <c r="CU460" s="110"/>
      <c r="CV460" s="110"/>
      <c r="CW460" s="110"/>
    </row>
    <row r="461" spans="1:101" x14ac:dyDescent="0.25">
      <c r="A461" s="110"/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10"/>
      <c r="BF461" s="110"/>
      <c r="BG461" s="110"/>
      <c r="BH461" s="110"/>
      <c r="BI461" s="110"/>
      <c r="BJ461" s="110"/>
      <c r="BK461" s="110"/>
      <c r="BL461" s="110"/>
      <c r="BM461" s="110"/>
      <c r="BN461" s="110"/>
      <c r="BO461" s="110"/>
      <c r="BP461" s="110"/>
      <c r="BQ461" s="110"/>
      <c r="BR461" s="110"/>
      <c r="BS461" s="110"/>
      <c r="BT461" s="110"/>
      <c r="BU461" s="110"/>
      <c r="BV461" s="110"/>
      <c r="BW461" s="110"/>
      <c r="BX461" s="110"/>
      <c r="BY461" s="110"/>
      <c r="BZ461" s="110"/>
      <c r="CA461" s="110"/>
      <c r="CB461" s="110"/>
      <c r="CC461" s="110"/>
      <c r="CD461" s="110"/>
      <c r="CE461" s="110"/>
      <c r="CF461" s="110"/>
      <c r="CG461" s="110"/>
      <c r="CH461" s="110"/>
      <c r="CI461" s="110"/>
      <c r="CJ461" s="110"/>
      <c r="CK461" s="110"/>
      <c r="CL461" s="110"/>
      <c r="CM461" s="110"/>
      <c r="CN461" s="110"/>
      <c r="CO461" s="110"/>
      <c r="CP461" s="110"/>
      <c r="CQ461" s="110"/>
      <c r="CR461" s="110"/>
      <c r="CS461" s="110"/>
      <c r="CT461" s="110"/>
      <c r="CU461" s="110"/>
      <c r="CV461" s="110"/>
      <c r="CW461" s="110"/>
    </row>
    <row r="462" spans="1:101" x14ac:dyDescent="0.25">
      <c r="A462" s="110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10"/>
      <c r="BF462" s="110"/>
      <c r="BG462" s="110"/>
      <c r="BH462" s="110"/>
      <c r="BI462" s="110"/>
      <c r="BJ462" s="110"/>
      <c r="BK462" s="110"/>
      <c r="BL462" s="110"/>
      <c r="BM462" s="110"/>
      <c r="BN462" s="110"/>
      <c r="BO462" s="110"/>
      <c r="BP462" s="110"/>
      <c r="BQ462" s="110"/>
      <c r="BR462" s="110"/>
      <c r="BS462" s="110"/>
      <c r="BT462" s="110"/>
      <c r="BU462" s="110"/>
      <c r="BV462" s="110"/>
      <c r="BW462" s="110"/>
      <c r="BX462" s="110"/>
      <c r="BY462" s="110"/>
      <c r="BZ462" s="110"/>
      <c r="CA462" s="110"/>
      <c r="CB462" s="110"/>
      <c r="CC462" s="110"/>
      <c r="CD462" s="110"/>
      <c r="CE462" s="110"/>
      <c r="CF462" s="110"/>
      <c r="CG462" s="110"/>
      <c r="CH462" s="110"/>
      <c r="CI462" s="110"/>
      <c r="CJ462" s="110"/>
      <c r="CK462" s="110"/>
      <c r="CL462" s="110"/>
      <c r="CM462" s="110"/>
      <c r="CN462" s="110"/>
      <c r="CO462" s="110"/>
      <c r="CP462" s="110"/>
      <c r="CQ462" s="110"/>
      <c r="CR462" s="110"/>
      <c r="CS462" s="110"/>
      <c r="CT462" s="110"/>
      <c r="CU462" s="110"/>
      <c r="CV462" s="110"/>
      <c r="CW462" s="110"/>
    </row>
    <row r="463" spans="1:101" x14ac:dyDescent="0.25">
      <c r="A463" s="110"/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10"/>
      <c r="BF463" s="110"/>
      <c r="BG463" s="110"/>
      <c r="BH463" s="110"/>
      <c r="BI463" s="110"/>
      <c r="BJ463" s="110"/>
      <c r="BK463" s="110"/>
      <c r="BL463" s="110"/>
      <c r="BM463" s="110"/>
      <c r="BN463" s="110"/>
      <c r="BO463" s="110"/>
      <c r="BP463" s="110"/>
      <c r="BQ463" s="110"/>
      <c r="BR463" s="110"/>
      <c r="BS463" s="110"/>
      <c r="BT463" s="110"/>
      <c r="BU463" s="110"/>
      <c r="BV463" s="110"/>
      <c r="BW463" s="110"/>
      <c r="BX463" s="110"/>
      <c r="BY463" s="110"/>
      <c r="BZ463" s="110"/>
      <c r="CA463" s="110"/>
      <c r="CB463" s="110"/>
      <c r="CC463" s="110"/>
      <c r="CD463" s="110"/>
      <c r="CE463" s="110"/>
      <c r="CF463" s="110"/>
      <c r="CG463" s="110"/>
      <c r="CH463" s="110"/>
      <c r="CI463" s="110"/>
      <c r="CJ463" s="110"/>
      <c r="CK463" s="110"/>
      <c r="CL463" s="110"/>
      <c r="CM463" s="110"/>
      <c r="CN463" s="110"/>
      <c r="CO463" s="110"/>
      <c r="CP463" s="110"/>
      <c r="CQ463" s="110"/>
      <c r="CR463" s="110"/>
      <c r="CS463" s="110"/>
      <c r="CT463" s="110"/>
      <c r="CU463" s="110"/>
      <c r="CV463" s="110"/>
      <c r="CW463" s="110"/>
    </row>
    <row r="464" spans="1:101" x14ac:dyDescent="0.25">
      <c r="A464" s="110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10"/>
      <c r="BF464" s="110"/>
      <c r="BG464" s="110"/>
      <c r="BH464" s="110"/>
      <c r="BI464" s="110"/>
      <c r="BJ464" s="110"/>
      <c r="BK464" s="110"/>
      <c r="BL464" s="110"/>
      <c r="BM464" s="110"/>
      <c r="BN464" s="110"/>
      <c r="BO464" s="110"/>
      <c r="BP464" s="110"/>
      <c r="BQ464" s="110"/>
      <c r="BR464" s="110"/>
      <c r="BS464" s="110"/>
      <c r="BT464" s="110"/>
      <c r="BU464" s="110"/>
      <c r="BV464" s="110"/>
      <c r="BW464" s="110"/>
      <c r="BX464" s="110"/>
      <c r="BY464" s="110"/>
      <c r="BZ464" s="110"/>
      <c r="CA464" s="110"/>
      <c r="CB464" s="110"/>
      <c r="CC464" s="110"/>
      <c r="CD464" s="110"/>
      <c r="CE464" s="110"/>
      <c r="CF464" s="110"/>
      <c r="CG464" s="110"/>
      <c r="CH464" s="110"/>
      <c r="CI464" s="110"/>
      <c r="CJ464" s="110"/>
      <c r="CK464" s="110"/>
      <c r="CL464" s="110"/>
      <c r="CM464" s="110"/>
      <c r="CN464" s="110"/>
      <c r="CO464" s="110"/>
      <c r="CP464" s="110"/>
      <c r="CQ464" s="110"/>
      <c r="CR464" s="110"/>
      <c r="CS464" s="110"/>
      <c r="CT464" s="110"/>
      <c r="CU464" s="110"/>
      <c r="CV464" s="110"/>
      <c r="CW464" s="110"/>
    </row>
    <row r="465" spans="1:101" x14ac:dyDescent="0.25">
      <c r="A465" s="110"/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  <c r="BD465" s="110"/>
      <c r="BE465" s="110"/>
      <c r="BF465" s="110"/>
      <c r="BG465" s="110"/>
      <c r="BH465" s="110"/>
      <c r="BI465" s="110"/>
      <c r="BJ465" s="110"/>
      <c r="BK465" s="110"/>
      <c r="BL465" s="110"/>
      <c r="BM465" s="110"/>
      <c r="BN465" s="110"/>
      <c r="BO465" s="110"/>
      <c r="BP465" s="110"/>
      <c r="BQ465" s="110"/>
      <c r="BR465" s="110"/>
      <c r="BS465" s="110"/>
      <c r="BT465" s="110"/>
      <c r="BU465" s="110"/>
      <c r="BV465" s="110"/>
      <c r="BW465" s="110"/>
      <c r="BX465" s="110"/>
      <c r="BY465" s="110"/>
      <c r="BZ465" s="110"/>
      <c r="CA465" s="110"/>
      <c r="CB465" s="110"/>
      <c r="CC465" s="110"/>
      <c r="CD465" s="110"/>
      <c r="CE465" s="110"/>
      <c r="CF465" s="110"/>
      <c r="CG465" s="110"/>
      <c r="CH465" s="110"/>
      <c r="CI465" s="110"/>
      <c r="CJ465" s="110"/>
      <c r="CK465" s="110"/>
      <c r="CL465" s="110"/>
      <c r="CM465" s="110"/>
      <c r="CN465" s="110"/>
      <c r="CO465" s="110"/>
      <c r="CP465" s="110"/>
      <c r="CQ465" s="110"/>
      <c r="CR465" s="110"/>
      <c r="CS465" s="110"/>
      <c r="CT465" s="110"/>
      <c r="CU465" s="110"/>
      <c r="CV465" s="110"/>
      <c r="CW465" s="110"/>
    </row>
    <row r="466" spans="1:101" x14ac:dyDescent="0.25">
      <c r="A466" s="110"/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  <c r="BD466" s="110"/>
      <c r="BE466" s="110"/>
      <c r="BF466" s="110"/>
      <c r="BG466" s="110"/>
      <c r="BH466" s="110"/>
      <c r="BI466" s="110"/>
      <c r="BJ466" s="110"/>
      <c r="BK466" s="110"/>
      <c r="BL466" s="110"/>
      <c r="BM466" s="110"/>
      <c r="BN466" s="110"/>
      <c r="BO466" s="110"/>
      <c r="BP466" s="110"/>
      <c r="BQ466" s="110"/>
      <c r="BR466" s="110"/>
      <c r="BS466" s="110"/>
      <c r="BT466" s="110"/>
      <c r="BU466" s="110"/>
      <c r="BV466" s="110"/>
      <c r="BW466" s="110"/>
      <c r="BX466" s="110"/>
      <c r="BY466" s="110"/>
      <c r="BZ466" s="110"/>
      <c r="CA466" s="110"/>
      <c r="CB466" s="110"/>
      <c r="CC466" s="110"/>
      <c r="CD466" s="110"/>
      <c r="CE466" s="110"/>
      <c r="CF466" s="110"/>
      <c r="CG466" s="110"/>
      <c r="CH466" s="110"/>
      <c r="CI466" s="110"/>
      <c r="CJ466" s="110"/>
      <c r="CK466" s="110"/>
      <c r="CL466" s="110"/>
      <c r="CM466" s="110"/>
      <c r="CN466" s="110"/>
      <c r="CO466" s="110"/>
      <c r="CP466" s="110"/>
      <c r="CQ466" s="110"/>
      <c r="CR466" s="110"/>
      <c r="CS466" s="110"/>
      <c r="CT466" s="110"/>
      <c r="CU466" s="110"/>
      <c r="CV466" s="110"/>
      <c r="CW466" s="110"/>
    </row>
    <row r="467" spans="1:101" x14ac:dyDescent="0.25">
      <c r="A467" s="110"/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  <c r="BD467" s="110"/>
      <c r="BE467" s="110"/>
      <c r="BF467" s="110"/>
      <c r="BG467" s="110"/>
      <c r="BH467" s="110"/>
      <c r="BI467" s="110"/>
      <c r="BJ467" s="110"/>
      <c r="BK467" s="110"/>
      <c r="BL467" s="110"/>
      <c r="BM467" s="110"/>
      <c r="BN467" s="110"/>
      <c r="BO467" s="110"/>
      <c r="BP467" s="110"/>
      <c r="BQ467" s="110"/>
      <c r="BR467" s="110"/>
      <c r="BS467" s="110"/>
      <c r="BT467" s="110"/>
      <c r="BU467" s="110"/>
      <c r="BV467" s="110"/>
      <c r="BW467" s="110"/>
      <c r="BX467" s="110"/>
      <c r="BY467" s="110"/>
      <c r="BZ467" s="110"/>
      <c r="CA467" s="110"/>
      <c r="CB467" s="110"/>
      <c r="CC467" s="110"/>
      <c r="CD467" s="110"/>
      <c r="CE467" s="110"/>
      <c r="CF467" s="110"/>
      <c r="CG467" s="110"/>
      <c r="CH467" s="110"/>
      <c r="CI467" s="110"/>
      <c r="CJ467" s="110"/>
      <c r="CK467" s="110"/>
      <c r="CL467" s="110"/>
      <c r="CM467" s="110"/>
      <c r="CN467" s="110"/>
      <c r="CO467" s="110"/>
      <c r="CP467" s="110"/>
      <c r="CQ467" s="110"/>
      <c r="CR467" s="110"/>
      <c r="CS467" s="110"/>
      <c r="CT467" s="110"/>
      <c r="CU467" s="110"/>
      <c r="CV467" s="110"/>
      <c r="CW467" s="110"/>
    </row>
    <row r="468" spans="1:101" x14ac:dyDescent="0.25">
      <c r="A468" s="110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10"/>
      <c r="BF468" s="110"/>
      <c r="BG468" s="110"/>
      <c r="BH468" s="110"/>
      <c r="BI468" s="110"/>
      <c r="BJ468" s="110"/>
      <c r="BK468" s="110"/>
      <c r="BL468" s="110"/>
      <c r="BM468" s="110"/>
      <c r="BN468" s="110"/>
      <c r="BO468" s="110"/>
      <c r="BP468" s="110"/>
      <c r="BQ468" s="110"/>
      <c r="BR468" s="110"/>
      <c r="BS468" s="110"/>
      <c r="BT468" s="110"/>
      <c r="BU468" s="110"/>
      <c r="BV468" s="110"/>
      <c r="BW468" s="110"/>
      <c r="BX468" s="110"/>
      <c r="BY468" s="110"/>
      <c r="BZ468" s="110"/>
      <c r="CA468" s="110"/>
      <c r="CB468" s="110"/>
      <c r="CC468" s="110"/>
      <c r="CD468" s="110"/>
      <c r="CE468" s="110"/>
      <c r="CF468" s="110"/>
      <c r="CG468" s="110"/>
      <c r="CH468" s="110"/>
      <c r="CI468" s="110"/>
      <c r="CJ468" s="110"/>
      <c r="CK468" s="110"/>
      <c r="CL468" s="110"/>
      <c r="CM468" s="110"/>
      <c r="CN468" s="110"/>
      <c r="CO468" s="110"/>
      <c r="CP468" s="110"/>
      <c r="CQ468" s="110"/>
      <c r="CR468" s="110"/>
      <c r="CS468" s="110"/>
      <c r="CT468" s="110"/>
      <c r="CU468" s="110"/>
      <c r="CV468" s="110"/>
      <c r="CW468" s="110"/>
    </row>
    <row r="469" spans="1:101" x14ac:dyDescent="0.25">
      <c r="A469" s="110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10"/>
      <c r="BF469" s="110"/>
      <c r="BG469" s="110"/>
      <c r="BH469" s="110"/>
      <c r="BI469" s="110"/>
      <c r="BJ469" s="110"/>
      <c r="BK469" s="110"/>
      <c r="BL469" s="110"/>
      <c r="BM469" s="110"/>
      <c r="BN469" s="110"/>
      <c r="BO469" s="110"/>
      <c r="BP469" s="110"/>
      <c r="BQ469" s="110"/>
      <c r="BR469" s="110"/>
      <c r="BS469" s="110"/>
      <c r="BT469" s="110"/>
      <c r="BU469" s="110"/>
      <c r="BV469" s="110"/>
      <c r="BW469" s="110"/>
      <c r="BX469" s="110"/>
      <c r="BY469" s="110"/>
      <c r="BZ469" s="110"/>
      <c r="CA469" s="110"/>
      <c r="CB469" s="110"/>
      <c r="CC469" s="110"/>
      <c r="CD469" s="110"/>
      <c r="CE469" s="110"/>
      <c r="CF469" s="110"/>
      <c r="CG469" s="110"/>
      <c r="CH469" s="110"/>
      <c r="CI469" s="110"/>
      <c r="CJ469" s="110"/>
      <c r="CK469" s="110"/>
      <c r="CL469" s="110"/>
      <c r="CM469" s="110"/>
      <c r="CN469" s="110"/>
      <c r="CO469" s="110"/>
      <c r="CP469" s="110"/>
      <c r="CQ469" s="110"/>
      <c r="CR469" s="110"/>
      <c r="CS469" s="110"/>
      <c r="CT469" s="110"/>
      <c r="CU469" s="110"/>
      <c r="CV469" s="110"/>
      <c r="CW469" s="110"/>
    </row>
    <row r="470" spans="1:101" x14ac:dyDescent="0.25">
      <c r="A470" s="110"/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/>
      <c r="BE470" s="110"/>
      <c r="BF470" s="110"/>
      <c r="BG470" s="110"/>
      <c r="BH470" s="110"/>
      <c r="BI470" s="110"/>
      <c r="BJ470" s="110"/>
      <c r="BK470" s="110"/>
      <c r="BL470" s="110"/>
      <c r="BM470" s="110"/>
      <c r="BN470" s="110"/>
      <c r="BO470" s="110"/>
      <c r="BP470" s="110"/>
      <c r="BQ470" s="110"/>
      <c r="BR470" s="110"/>
      <c r="BS470" s="110"/>
      <c r="BT470" s="110"/>
      <c r="BU470" s="110"/>
      <c r="BV470" s="110"/>
      <c r="BW470" s="110"/>
      <c r="BX470" s="110"/>
      <c r="BY470" s="110"/>
      <c r="BZ470" s="110"/>
      <c r="CA470" s="110"/>
      <c r="CB470" s="110"/>
      <c r="CC470" s="110"/>
      <c r="CD470" s="110"/>
      <c r="CE470" s="110"/>
      <c r="CF470" s="110"/>
      <c r="CG470" s="110"/>
      <c r="CH470" s="110"/>
      <c r="CI470" s="110"/>
      <c r="CJ470" s="110"/>
      <c r="CK470" s="110"/>
      <c r="CL470" s="110"/>
      <c r="CM470" s="110"/>
      <c r="CN470" s="110"/>
      <c r="CO470" s="110"/>
      <c r="CP470" s="110"/>
      <c r="CQ470" s="110"/>
      <c r="CR470" s="110"/>
      <c r="CS470" s="110"/>
      <c r="CT470" s="110"/>
      <c r="CU470" s="110"/>
      <c r="CV470" s="110"/>
      <c r="CW470" s="110"/>
    </row>
    <row r="471" spans="1:101" x14ac:dyDescent="0.25">
      <c r="A471" s="110"/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/>
      <c r="AM471" s="110"/>
      <c r="AN471" s="110"/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0"/>
      <c r="BB471" s="110"/>
      <c r="BC471" s="110"/>
      <c r="BD471" s="110"/>
      <c r="BE471" s="110"/>
      <c r="BF471" s="110"/>
      <c r="BG471" s="110"/>
      <c r="BH471" s="110"/>
      <c r="BI471" s="110"/>
      <c r="BJ471" s="110"/>
      <c r="BK471" s="110"/>
      <c r="BL471" s="110"/>
      <c r="BM471" s="110"/>
      <c r="BN471" s="110"/>
      <c r="BO471" s="110"/>
      <c r="BP471" s="110"/>
      <c r="BQ471" s="110"/>
      <c r="BR471" s="110"/>
      <c r="BS471" s="110"/>
      <c r="BT471" s="110"/>
      <c r="BU471" s="110"/>
      <c r="BV471" s="110"/>
      <c r="BW471" s="110"/>
      <c r="BX471" s="110"/>
      <c r="BY471" s="110"/>
      <c r="BZ471" s="110"/>
      <c r="CA471" s="110"/>
      <c r="CB471" s="110"/>
      <c r="CC471" s="110"/>
      <c r="CD471" s="110"/>
      <c r="CE471" s="110"/>
      <c r="CF471" s="110"/>
      <c r="CG471" s="110"/>
      <c r="CH471" s="110"/>
      <c r="CI471" s="110"/>
      <c r="CJ471" s="110"/>
      <c r="CK471" s="110"/>
      <c r="CL471" s="110"/>
      <c r="CM471" s="110"/>
      <c r="CN471" s="110"/>
      <c r="CO471" s="110"/>
      <c r="CP471" s="110"/>
      <c r="CQ471" s="110"/>
      <c r="CR471" s="110"/>
      <c r="CS471" s="110"/>
      <c r="CT471" s="110"/>
      <c r="CU471" s="110"/>
      <c r="CV471" s="110"/>
      <c r="CW471" s="110"/>
    </row>
    <row r="472" spans="1:101" x14ac:dyDescent="0.25">
      <c r="A472" s="110"/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/>
      <c r="BB472" s="110"/>
      <c r="BC472" s="110"/>
      <c r="BD472" s="110"/>
      <c r="BE472" s="110"/>
      <c r="BF472" s="110"/>
      <c r="BG472" s="110"/>
      <c r="BH472" s="110"/>
      <c r="BI472" s="110"/>
      <c r="BJ472" s="110"/>
      <c r="BK472" s="110"/>
      <c r="BL472" s="110"/>
      <c r="BM472" s="110"/>
      <c r="BN472" s="110"/>
      <c r="BO472" s="110"/>
      <c r="BP472" s="110"/>
      <c r="BQ472" s="110"/>
      <c r="BR472" s="110"/>
      <c r="BS472" s="110"/>
      <c r="BT472" s="110"/>
      <c r="BU472" s="110"/>
      <c r="BV472" s="110"/>
      <c r="BW472" s="110"/>
      <c r="BX472" s="110"/>
      <c r="BY472" s="110"/>
      <c r="BZ472" s="110"/>
      <c r="CA472" s="110"/>
      <c r="CB472" s="110"/>
      <c r="CC472" s="110"/>
      <c r="CD472" s="110"/>
      <c r="CE472" s="110"/>
      <c r="CF472" s="110"/>
      <c r="CG472" s="110"/>
      <c r="CH472" s="110"/>
      <c r="CI472" s="110"/>
      <c r="CJ472" s="110"/>
      <c r="CK472" s="110"/>
      <c r="CL472" s="110"/>
      <c r="CM472" s="110"/>
      <c r="CN472" s="110"/>
      <c r="CO472" s="110"/>
      <c r="CP472" s="110"/>
      <c r="CQ472" s="110"/>
      <c r="CR472" s="110"/>
      <c r="CS472" s="110"/>
      <c r="CT472" s="110"/>
      <c r="CU472" s="110"/>
      <c r="CV472" s="110"/>
      <c r="CW472" s="110"/>
    </row>
    <row r="473" spans="1:101" x14ac:dyDescent="0.25">
      <c r="A473" s="110"/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  <c r="BD473" s="110"/>
      <c r="BE473" s="110"/>
      <c r="BF473" s="110"/>
      <c r="BG473" s="110"/>
      <c r="BH473" s="110"/>
      <c r="BI473" s="110"/>
      <c r="BJ473" s="110"/>
      <c r="BK473" s="110"/>
      <c r="BL473" s="110"/>
      <c r="BM473" s="110"/>
      <c r="BN473" s="110"/>
      <c r="BO473" s="110"/>
      <c r="BP473" s="110"/>
      <c r="BQ473" s="110"/>
      <c r="BR473" s="110"/>
      <c r="BS473" s="110"/>
      <c r="BT473" s="110"/>
      <c r="BU473" s="110"/>
      <c r="BV473" s="110"/>
      <c r="BW473" s="110"/>
      <c r="BX473" s="110"/>
      <c r="BY473" s="110"/>
      <c r="BZ473" s="110"/>
      <c r="CA473" s="110"/>
      <c r="CB473" s="110"/>
      <c r="CC473" s="110"/>
      <c r="CD473" s="110"/>
      <c r="CE473" s="110"/>
      <c r="CF473" s="110"/>
      <c r="CG473" s="110"/>
      <c r="CH473" s="110"/>
      <c r="CI473" s="110"/>
      <c r="CJ473" s="110"/>
      <c r="CK473" s="110"/>
      <c r="CL473" s="110"/>
      <c r="CM473" s="110"/>
      <c r="CN473" s="110"/>
      <c r="CO473" s="110"/>
      <c r="CP473" s="110"/>
      <c r="CQ473" s="110"/>
      <c r="CR473" s="110"/>
      <c r="CS473" s="110"/>
      <c r="CT473" s="110"/>
      <c r="CU473" s="110"/>
      <c r="CV473" s="110"/>
      <c r="CW473" s="110"/>
    </row>
    <row r="474" spans="1:101" x14ac:dyDescent="0.25">
      <c r="A474" s="110"/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0"/>
      <c r="BD474" s="110"/>
      <c r="BE474" s="110"/>
      <c r="BF474" s="110"/>
      <c r="BG474" s="110"/>
      <c r="BH474" s="110"/>
      <c r="BI474" s="110"/>
      <c r="BJ474" s="110"/>
      <c r="BK474" s="110"/>
      <c r="BL474" s="110"/>
      <c r="BM474" s="110"/>
      <c r="BN474" s="110"/>
      <c r="BO474" s="110"/>
      <c r="BP474" s="110"/>
      <c r="BQ474" s="110"/>
      <c r="BR474" s="110"/>
      <c r="BS474" s="110"/>
      <c r="BT474" s="110"/>
      <c r="BU474" s="110"/>
      <c r="BV474" s="110"/>
      <c r="BW474" s="110"/>
      <c r="BX474" s="110"/>
      <c r="BY474" s="110"/>
      <c r="BZ474" s="110"/>
      <c r="CA474" s="110"/>
      <c r="CB474" s="110"/>
      <c r="CC474" s="110"/>
      <c r="CD474" s="110"/>
      <c r="CE474" s="110"/>
      <c r="CF474" s="110"/>
      <c r="CG474" s="110"/>
      <c r="CH474" s="110"/>
      <c r="CI474" s="110"/>
      <c r="CJ474" s="110"/>
      <c r="CK474" s="110"/>
      <c r="CL474" s="110"/>
      <c r="CM474" s="110"/>
      <c r="CN474" s="110"/>
      <c r="CO474" s="110"/>
      <c r="CP474" s="110"/>
      <c r="CQ474" s="110"/>
      <c r="CR474" s="110"/>
      <c r="CS474" s="110"/>
      <c r="CT474" s="110"/>
      <c r="CU474" s="110"/>
      <c r="CV474" s="110"/>
      <c r="CW474" s="110"/>
    </row>
    <row r="475" spans="1:101" x14ac:dyDescent="0.25">
      <c r="A475" s="110"/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/>
      <c r="BE475" s="110"/>
      <c r="BF475" s="110"/>
      <c r="BG475" s="110"/>
      <c r="BH475" s="110"/>
      <c r="BI475" s="110"/>
      <c r="BJ475" s="110"/>
      <c r="BK475" s="110"/>
      <c r="BL475" s="110"/>
      <c r="BM475" s="110"/>
      <c r="BN475" s="110"/>
      <c r="BO475" s="110"/>
      <c r="BP475" s="110"/>
      <c r="BQ475" s="110"/>
      <c r="BR475" s="110"/>
      <c r="BS475" s="110"/>
      <c r="BT475" s="110"/>
      <c r="BU475" s="110"/>
      <c r="BV475" s="110"/>
      <c r="BW475" s="110"/>
      <c r="BX475" s="110"/>
      <c r="BY475" s="110"/>
      <c r="BZ475" s="110"/>
      <c r="CA475" s="110"/>
      <c r="CB475" s="110"/>
      <c r="CC475" s="110"/>
      <c r="CD475" s="110"/>
      <c r="CE475" s="110"/>
      <c r="CF475" s="110"/>
      <c r="CG475" s="110"/>
      <c r="CH475" s="110"/>
      <c r="CI475" s="110"/>
      <c r="CJ475" s="110"/>
      <c r="CK475" s="110"/>
      <c r="CL475" s="110"/>
      <c r="CM475" s="110"/>
      <c r="CN475" s="110"/>
      <c r="CO475" s="110"/>
      <c r="CP475" s="110"/>
      <c r="CQ475" s="110"/>
      <c r="CR475" s="110"/>
      <c r="CS475" s="110"/>
      <c r="CT475" s="110"/>
      <c r="CU475" s="110"/>
      <c r="CV475" s="110"/>
      <c r="CW475" s="110"/>
    </row>
    <row r="476" spans="1:101" x14ac:dyDescent="0.25">
      <c r="A476" s="110"/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10"/>
      <c r="BF476" s="110"/>
      <c r="BG476" s="110"/>
      <c r="BH476" s="110"/>
      <c r="BI476" s="110"/>
      <c r="BJ476" s="110"/>
      <c r="BK476" s="110"/>
      <c r="BL476" s="110"/>
      <c r="BM476" s="110"/>
      <c r="BN476" s="110"/>
      <c r="BO476" s="110"/>
      <c r="BP476" s="110"/>
      <c r="BQ476" s="110"/>
      <c r="BR476" s="110"/>
      <c r="BS476" s="110"/>
      <c r="BT476" s="110"/>
      <c r="BU476" s="110"/>
      <c r="BV476" s="110"/>
      <c r="BW476" s="110"/>
      <c r="BX476" s="110"/>
      <c r="BY476" s="110"/>
      <c r="BZ476" s="110"/>
      <c r="CA476" s="110"/>
      <c r="CB476" s="110"/>
      <c r="CC476" s="110"/>
      <c r="CD476" s="110"/>
      <c r="CE476" s="110"/>
      <c r="CF476" s="110"/>
      <c r="CG476" s="110"/>
      <c r="CH476" s="110"/>
      <c r="CI476" s="110"/>
      <c r="CJ476" s="110"/>
      <c r="CK476" s="110"/>
      <c r="CL476" s="110"/>
      <c r="CM476" s="110"/>
      <c r="CN476" s="110"/>
      <c r="CO476" s="110"/>
      <c r="CP476" s="110"/>
      <c r="CQ476" s="110"/>
      <c r="CR476" s="110"/>
      <c r="CS476" s="110"/>
      <c r="CT476" s="110"/>
      <c r="CU476" s="110"/>
      <c r="CV476" s="110"/>
      <c r="CW476" s="110"/>
    </row>
    <row r="477" spans="1:101" x14ac:dyDescent="0.25">
      <c r="A477" s="110"/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0"/>
      <c r="BD477" s="110"/>
      <c r="BE477" s="110"/>
      <c r="BF477" s="110"/>
      <c r="BG477" s="110"/>
      <c r="BH477" s="110"/>
      <c r="BI477" s="110"/>
      <c r="BJ477" s="110"/>
      <c r="BK477" s="110"/>
      <c r="BL477" s="110"/>
      <c r="BM477" s="110"/>
      <c r="BN477" s="110"/>
      <c r="BO477" s="110"/>
      <c r="BP477" s="110"/>
      <c r="BQ477" s="110"/>
      <c r="BR477" s="110"/>
      <c r="BS477" s="110"/>
      <c r="BT477" s="110"/>
      <c r="BU477" s="110"/>
      <c r="BV477" s="110"/>
      <c r="BW477" s="110"/>
      <c r="BX477" s="110"/>
      <c r="BY477" s="110"/>
      <c r="BZ477" s="110"/>
      <c r="CA477" s="110"/>
      <c r="CB477" s="110"/>
      <c r="CC477" s="110"/>
      <c r="CD477" s="110"/>
      <c r="CE477" s="110"/>
      <c r="CF477" s="110"/>
      <c r="CG477" s="110"/>
      <c r="CH477" s="110"/>
      <c r="CI477" s="110"/>
      <c r="CJ477" s="110"/>
      <c r="CK477" s="110"/>
      <c r="CL477" s="110"/>
      <c r="CM477" s="110"/>
      <c r="CN477" s="110"/>
      <c r="CO477" s="110"/>
      <c r="CP477" s="110"/>
      <c r="CQ477" s="110"/>
      <c r="CR477" s="110"/>
      <c r="CS477" s="110"/>
      <c r="CT477" s="110"/>
      <c r="CU477" s="110"/>
      <c r="CV477" s="110"/>
      <c r="CW477" s="110"/>
    </row>
    <row r="478" spans="1:101" x14ac:dyDescent="0.25">
      <c r="A478" s="110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10"/>
      <c r="BF478" s="110"/>
      <c r="BG478" s="110"/>
      <c r="BH478" s="110"/>
      <c r="BI478" s="110"/>
      <c r="BJ478" s="110"/>
      <c r="BK478" s="110"/>
      <c r="BL478" s="110"/>
      <c r="BM478" s="110"/>
      <c r="BN478" s="110"/>
      <c r="BO478" s="110"/>
      <c r="BP478" s="110"/>
      <c r="BQ478" s="110"/>
      <c r="BR478" s="110"/>
      <c r="BS478" s="110"/>
      <c r="BT478" s="110"/>
      <c r="BU478" s="110"/>
      <c r="BV478" s="110"/>
      <c r="BW478" s="110"/>
      <c r="BX478" s="110"/>
      <c r="BY478" s="110"/>
      <c r="BZ478" s="110"/>
      <c r="CA478" s="110"/>
      <c r="CB478" s="110"/>
      <c r="CC478" s="110"/>
      <c r="CD478" s="110"/>
      <c r="CE478" s="110"/>
      <c r="CF478" s="110"/>
      <c r="CG478" s="110"/>
      <c r="CH478" s="110"/>
      <c r="CI478" s="110"/>
      <c r="CJ478" s="110"/>
      <c r="CK478" s="110"/>
      <c r="CL478" s="110"/>
      <c r="CM478" s="110"/>
      <c r="CN478" s="110"/>
      <c r="CO478" s="110"/>
      <c r="CP478" s="110"/>
      <c r="CQ478" s="110"/>
      <c r="CR478" s="110"/>
      <c r="CS478" s="110"/>
      <c r="CT478" s="110"/>
      <c r="CU478" s="110"/>
      <c r="CV478" s="110"/>
      <c r="CW478" s="110"/>
    </row>
    <row r="479" spans="1:101" x14ac:dyDescent="0.25">
      <c r="A479" s="110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  <c r="BD479" s="110"/>
      <c r="BE479" s="110"/>
      <c r="BF479" s="110"/>
      <c r="BG479" s="110"/>
      <c r="BH479" s="110"/>
      <c r="BI479" s="110"/>
      <c r="BJ479" s="110"/>
      <c r="BK479" s="110"/>
      <c r="BL479" s="110"/>
      <c r="BM479" s="110"/>
      <c r="BN479" s="110"/>
      <c r="BO479" s="110"/>
      <c r="BP479" s="110"/>
      <c r="BQ479" s="110"/>
      <c r="BR479" s="110"/>
      <c r="BS479" s="110"/>
      <c r="BT479" s="110"/>
      <c r="BU479" s="110"/>
      <c r="BV479" s="110"/>
      <c r="BW479" s="110"/>
      <c r="BX479" s="110"/>
      <c r="BY479" s="110"/>
      <c r="BZ479" s="110"/>
      <c r="CA479" s="110"/>
      <c r="CB479" s="110"/>
      <c r="CC479" s="110"/>
      <c r="CD479" s="110"/>
      <c r="CE479" s="110"/>
      <c r="CF479" s="110"/>
      <c r="CG479" s="110"/>
      <c r="CH479" s="110"/>
      <c r="CI479" s="110"/>
      <c r="CJ479" s="110"/>
      <c r="CK479" s="110"/>
      <c r="CL479" s="110"/>
      <c r="CM479" s="110"/>
      <c r="CN479" s="110"/>
      <c r="CO479" s="110"/>
      <c r="CP479" s="110"/>
      <c r="CQ479" s="110"/>
      <c r="CR479" s="110"/>
      <c r="CS479" s="110"/>
      <c r="CT479" s="110"/>
      <c r="CU479" s="110"/>
      <c r="CV479" s="110"/>
      <c r="CW479" s="110"/>
    </row>
    <row r="480" spans="1:101" x14ac:dyDescent="0.25">
      <c r="A480" s="110"/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10"/>
      <c r="BF480" s="110"/>
      <c r="BG480" s="110"/>
      <c r="BH480" s="110"/>
      <c r="BI480" s="110"/>
      <c r="BJ480" s="110"/>
      <c r="BK480" s="110"/>
      <c r="BL480" s="110"/>
      <c r="BM480" s="110"/>
      <c r="BN480" s="110"/>
      <c r="BO480" s="110"/>
      <c r="BP480" s="110"/>
      <c r="BQ480" s="110"/>
      <c r="BR480" s="110"/>
      <c r="BS480" s="110"/>
      <c r="BT480" s="110"/>
      <c r="BU480" s="110"/>
      <c r="BV480" s="110"/>
      <c r="BW480" s="110"/>
      <c r="BX480" s="110"/>
      <c r="BY480" s="110"/>
      <c r="BZ480" s="110"/>
      <c r="CA480" s="110"/>
      <c r="CB480" s="110"/>
      <c r="CC480" s="110"/>
      <c r="CD480" s="110"/>
      <c r="CE480" s="110"/>
      <c r="CF480" s="110"/>
      <c r="CG480" s="110"/>
      <c r="CH480" s="110"/>
      <c r="CI480" s="110"/>
      <c r="CJ480" s="110"/>
      <c r="CK480" s="110"/>
      <c r="CL480" s="110"/>
      <c r="CM480" s="110"/>
      <c r="CN480" s="110"/>
      <c r="CO480" s="110"/>
      <c r="CP480" s="110"/>
      <c r="CQ480" s="110"/>
      <c r="CR480" s="110"/>
      <c r="CS480" s="110"/>
      <c r="CT480" s="110"/>
      <c r="CU480" s="110"/>
      <c r="CV480" s="110"/>
      <c r="CW480" s="110"/>
    </row>
    <row r="481" spans="1:101" x14ac:dyDescent="0.25">
      <c r="A481" s="110"/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  <c r="BD481" s="110"/>
      <c r="BE481" s="110"/>
      <c r="BF481" s="110"/>
      <c r="BG481" s="110"/>
      <c r="BH481" s="110"/>
      <c r="BI481" s="110"/>
      <c r="BJ481" s="110"/>
      <c r="BK481" s="110"/>
      <c r="BL481" s="110"/>
      <c r="BM481" s="110"/>
      <c r="BN481" s="110"/>
      <c r="BO481" s="110"/>
      <c r="BP481" s="110"/>
      <c r="BQ481" s="110"/>
      <c r="BR481" s="110"/>
      <c r="BS481" s="110"/>
      <c r="BT481" s="110"/>
      <c r="BU481" s="110"/>
      <c r="BV481" s="110"/>
      <c r="BW481" s="110"/>
      <c r="BX481" s="110"/>
      <c r="BY481" s="110"/>
      <c r="BZ481" s="110"/>
      <c r="CA481" s="110"/>
      <c r="CB481" s="110"/>
      <c r="CC481" s="110"/>
      <c r="CD481" s="110"/>
      <c r="CE481" s="110"/>
      <c r="CF481" s="110"/>
      <c r="CG481" s="110"/>
      <c r="CH481" s="110"/>
      <c r="CI481" s="110"/>
      <c r="CJ481" s="110"/>
      <c r="CK481" s="110"/>
      <c r="CL481" s="110"/>
      <c r="CM481" s="110"/>
      <c r="CN481" s="110"/>
      <c r="CO481" s="110"/>
      <c r="CP481" s="110"/>
      <c r="CQ481" s="110"/>
      <c r="CR481" s="110"/>
      <c r="CS481" s="110"/>
      <c r="CT481" s="110"/>
      <c r="CU481" s="110"/>
      <c r="CV481" s="110"/>
      <c r="CW481" s="110"/>
    </row>
    <row r="482" spans="1:101" x14ac:dyDescent="0.25">
      <c r="A482" s="110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10"/>
      <c r="BF482" s="110"/>
      <c r="BG482" s="110"/>
      <c r="BH482" s="110"/>
      <c r="BI482" s="110"/>
      <c r="BJ482" s="110"/>
      <c r="BK482" s="110"/>
      <c r="BL482" s="110"/>
      <c r="BM482" s="110"/>
      <c r="BN482" s="110"/>
      <c r="BO482" s="110"/>
      <c r="BP482" s="110"/>
      <c r="BQ482" s="110"/>
      <c r="BR482" s="110"/>
      <c r="BS482" s="110"/>
      <c r="BT482" s="110"/>
      <c r="BU482" s="110"/>
      <c r="BV482" s="110"/>
      <c r="BW482" s="110"/>
      <c r="BX482" s="110"/>
      <c r="BY482" s="110"/>
      <c r="BZ482" s="110"/>
      <c r="CA482" s="110"/>
      <c r="CB482" s="110"/>
      <c r="CC482" s="110"/>
      <c r="CD482" s="110"/>
      <c r="CE482" s="110"/>
      <c r="CF482" s="110"/>
      <c r="CG482" s="110"/>
      <c r="CH482" s="110"/>
      <c r="CI482" s="110"/>
      <c r="CJ482" s="110"/>
      <c r="CK482" s="110"/>
      <c r="CL482" s="110"/>
      <c r="CM482" s="110"/>
      <c r="CN482" s="110"/>
      <c r="CO482" s="110"/>
      <c r="CP482" s="110"/>
      <c r="CQ482" s="110"/>
      <c r="CR482" s="110"/>
      <c r="CS482" s="110"/>
      <c r="CT482" s="110"/>
      <c r="CU482" s="110"/>
      <c r="CV482" s="110"/>
      <c r="CW482" s="110"/>
    </row>
    <row r="483" spans="1:101" x14ac:dyDescent="0.25">
      <c r="A483" s="110"/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  <c r="BD483" s="110"/>
      <c r="BE483" s="110"/>
      <c r="BF483" s="110"/>
      <c r="BG483" s="110"/>
      <c r="BH483" s="110"/>
      <c r="BI483" s="110"/>
      <c r="BJ483" s="110"/>
      <c r="BK483" s="110"/>
      <c r="BL483" s="110"/>
      <c r="BM483" s="110"/>
      <c r="BN483" s="110"/>
      <c r="BO483" s="110"/>
      <c r="BP483" s="110"/>
      <c r="BQ483" s="110"/>
      <c r="BR483" s="110"/>
      <c r="BS483" s="110"/>
      <c r="BT483" s="110"/>
      <c r="BU483" s="110"/>
      <c r="BV483" s="110"/>
      <c r="BW483" s="110"/>
      <c r="BX483" s="110"/>
      <c r="BY483" s="110"/>
      <c r="BZ483" s="110"/>
      <c r="CA483" s="110"/>
      <c r="CB483" s="110"/>
      <c r="CC483" s="110"/>
      <c r="CD483" s="110"/>
      <c r="CE483" s="110"/>
      <c r="CF483" s="110"/>
      <c r="CG483" s="110"/>
      <c r="CH483" s="110"/>
      <c r="CI483" s="110"/>
      <c r="CJ483" s="110"/>
      <c r="CK483" s="110"/>
      <c r="CL483" s="110"/>
      <c r="CM483" s="110"/>
      <c r="CN483" s="110"/>
      <c r="CO483" s="110"/>
      <c r="CP483" s="110"/>
      <c r="CQ483" s="110"/>
      <c r="CR483" s="110"/>
      <c r="CS483" s="110"/>
      <c r="CT483" s="110"/>
      <c r="CU483" s="110"/>
      <c r="CV483" s="110"/>
      <c r="CW483" s="110"/>
    </row>
    <row r="484" spans="1:101" x14ac:dyDescent="0.25">
      <c r="A484" s="110"/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10"/>
      <c r="BF484" s="110"/>
      <c r="BG484" s="110"/>
      <c r="BH484" s="110"/>
      <c r="BI484" s="110"/>
      <c r="BJ484" s="110"/>
      <c r="BK484" s="110"/>
      <c r="BL484" s="110"/>
      <c r="BM484" s="110"/>
      <c r="BN484" s="110"/>
      <c r="BO484" s="110"/>
      <c r="BP484" s="110"/>
      <c r="BQ484" s="110"/>
      <c r="BR484" s="110"/>
      <c r="BS484" s="110"/>
      <c r="BT484" s="110"/>
      <c r="BU484" s="110"/>
      <c r="BV484" s="110"/>
      <c r="BW484" s="110"/>
      <c r="BX484" s="110"/>
      <c r="BY484" s="110"/>
      <c r="BZ484" s="110"/>
      <c r="CA484" s="110"/>
      <c r="CB484" s="110"/>
      <c r="CC484" s="110"/>
      <c r="CD484" s="110"/>
      <c r="CE484" s="110"/>
      <c r="CF484" s="110"/>
      <c r="CG484" s="110"/>
      <c r="CH484" s="110"/>
      <c r="CI484" s="110"/>
      <c r="CJ484" s="110"/>
      <c r="CK484" s="110"/>
      <c r="CL484" s="110"/>
      <c r="CM484" s="110"/>
      <c r="CN484" s="110"/>
      <c r="CO484" s="110"/>
      <c r="CP484" s="110"/>
      <c r="CQ484" s="110"/>
      <c r="CR484" s="110"/>
      <c r="CS484" s="110"/>
      <c r="CT484" s="110"/>
      <c r="CU484" s="110"/>
      <c r="CV484" s="110"/>
      <c r="CW484" s="110"/>
    </row>
    <row r="485" spans="1:101" x14ac:dyDescent="0.25">
      <c r="A485" s="110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B485" s="110"/>
      <c r="BC485" s="110"/>
      <c r="BD485" s="110"/>
      <c r="BE485" s="110"/>
      <c r="BF485" s="110"/>
      <c r="BG485" s="110"/>
      <c r="BH485" s="110"/>
      <c r="BI485" s="110"/>
      <c r="BJ485" s="110"/>
      <c r="BK485" s="110"/>
      <c r="BL485" s="110"/>
      <c r="BM485" s="110"/>
      <c r="BN485" s="110"/>
      <c r="BO485" s="110"/>
      <c r="BP485" s="110"/>
      <c r="BQ485" s="110"/>
      <c r="BR485" s="110"/>
      <c r="BS485" s="110"/>
      <c r="BT485" s="110"/>
      <c r="BU485" s="110"/>
      <c r="BV485" s="110"/>
      <c r="BW485" s="110"/>
      <c r="BX485" s="110"/>
      <c r="BY485" s="110"/>
      <c r="BZ485" s="110"/>
      <c r="CA485" s="110"/>
      <c r="CB485" s="110"/>
      <c r="CC485" s="110"/>
      <c r="CD485" s="110"/>
      <c r="CE485" s="110"/>
      <c r="CF485" s="110"/>
      <c r="CG485" s="110"/>
      <c r="CH485" s="110"/>
      <c r="CI485" s="110"/>
      <c r="CJ485" s="110"/>
      <c r="CK485" s="110"/>
      <c r="CL485" s="110"/>
      <c r="CM485" s="110"/>
      <c r="CN485" s="110"/>
      <c r="CO485" s="110"/>
      <c r="CP485" s="110"/>
      <c r="CQ485" s="110"/>
      <c r="CR485" s="110"/>
      <c r="CS485" s="110"/>
      <c r="CT485" s="110"/>
      <c r="CU485" s="110"/>
      <c r="CV485" s="110"/>
      <c r="CW485" s="110"/>
    </row>
    <row r="486" spans="1:101" x14ac:dyDescent="0.25">
      <c r="A486" s="110"/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10"/>
      <c r="BF486" s="110"/>
      <c r="BG486" s="110"/>
      <c r="BH486" s="110"/>
      <c r="BI486" s="110"/>
      <c r="BJ486" s="110"/>
      <c r="BK486" s="110"/>
      <c r="BL486" s="110"/>
      <c r="BM486" s="110"/>
      <c r="BN486" s="110"/>
      <c r="BO486" s="110"/>
      <c r="BP486" s="110"/>
      <c r="BQ486" s="110"/>
      <c r="BR486" s="110"/>
      <c r="BS486" s="110"/>
      <c r="BT486" s="110"/>
      <c r="BU486" s="110"/>
      <c r="BV486" s="110"/>
      <c r="BW486" s="110"/>
      <c r="BX486" s="110"/>
      <c r="BY486" s="110"/>
      <c r="BZ486" s="110"/>
      <c r="CA486" s="110"/>
      <c r="CB486" s="110"/>
      <c r="CC486" s="110"/>
      <c r="CD486" s="110"/>
      <c r="CE486" s="110"/>
      <c r="CF486" s="110"/>
      <c r="CG486" s="110"/>
      <c r="CH486" s="110"/>
      <c r="CI486" s="110"/>
      <c r="CJ486" s="110"/>
      <c r="CK486" s="110"/>
      <c r="CL486" s="110"/>
      <c r="CM486" s="110"/>
      <c r="CN486" s="110"/>
      <c r="CO486" s="110"/>
      <c r="CP486" s="110"/>
      <c r="CQ486" s="110"/>
      <c r="CR486" s="110"/>
      <c r="CS486" s="110"/>
      <c r="CT486" s="110"/>
      <c r="CU486" s="110"/>
      <c r="CV486" s="110"/>
      <c r="CW486" s="110"/>
    </row>
    <row r="487" spans="1:101" x14ac:dyDescent="0.25">
      <c r="A487" s="110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10"/>
      <c r="BF487" s="110"/>
      <c r="BG487" s="110"/>
      <c r="BH487" s="110"/>
      <c r="BI487" s="110"/>
      <c r="BJ487" s="110"/>
      <c r="BK487" s="110"/>
      <c r="BL487" s="110"/>
      <c r="BM487" s="110"/>
      <c r="BN487" s="110"/>
      <c r="BO487" s="110"/>
      <c r="BP487" s="110"/>
      <c r="BQ487" s="110"/>
      <c r="BR487" s="110"/>
      <c r="BS487" s="110"/>
      <c r="BT487" s="110"/>
      <c r="BU487" s="110"/>
      <c r="BV487" s="110"/>
      <c r="BW487" s="110"/>
      <c r="BX487" s="110"/>
      <c r="BY487" s="110"/>
      <c r="BZ487" s="110"/>
      <c r="CA487" s="110"/>
      <c r="CB487" s="110"/>
      <c r="CC487" s="110"/>
      <c r="CD487" s="110"/>
      <c r="CE487" s="110"/>
      <c r="CF487" s="110"/>
      <c r="CG487" s="110"/>
      <c r="CH487" s="110"/>
      <c r="CI487" s="110"/>
      <c r="CJ487" s="110"/>
      <c r="CK487" s="110"/>
      <c r="CL487" s="110"/>
      <c r="CM487" s="110"/>
      <c r="CN487" s="110"/>
      <c r="CO487" s="110"/>
      <c r="CP487" s="110"/>
      <c r="CQ487" s="110"/>
      <c r="CR487" s="110"/>
      <c r="CS487" s="110"/>
      <c r="CT487" s="110"/>
      <c r="CU487" s="110"/>
      <c r="CV487" s="110"/>
      <c r="CW487" s="110"/>
    </row>
    <row r="488" spans="1:101" x14ac:dyDescent="0.25">
      <c r="A488" s="110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10"/>
      <c r="BF488" s="110"/>
      <c r="BG488" s="110"/>
      <c r="BH488" s="110"/>
      <c r="BI488" s="110"/>
      <c r="BJ488" s="110"/>
      <c r="BK488" s="110"/>
      <c r="BL488" s="110"/>
      <c r="BM488" s="110"/>
      <c r="BN488" s="110"/>
      <c r="BO488" s="110"/>
      <c r="BP488" s="110"/>
      <c r="BQ488" s="110"/>
      <c r="BR488" s="110"/>
      <c r="BS488" s="110"/>
      <c r="BT488" s="110"/>
      <c r="BU488" s="110"/>
      <c r="BV488" s="110"/>
      <c r="BW488" s="110"/>
      <c r="BX488" s="110"/>
      <c r="BY488" s="110"/>
      <c r="BZ488" s="110"/>
      <c r="CA488" s="110"/>
      <c r="CB488" s="110"/>
      <c r="CC488" s="110"/>
      <c r="CD488" s="110"/>
      <c r="CE488" s="110"/>
      <c r="CF488" s="110"/>
      <c r="CG488" s="110"/>
      <c r="CH488" s="110"/>
      <c r="CI488" s="110"/>
      <c r="CJ488" s="110"/>
      <c r="CK488" s="110"/>
      <c r="CL488" s="110"/>
      <c r="CM488" s="110"/>
      <c r="CN488" s="110"/>
      <c r="CO488" s="110"/>
      <c r="CP488" s="110"/>
      <c r="CQ488" s="110"/>
      <c r="CR488" s="110"/>
      <c r="CS488" s="110"/>
      <c r="CT488" s="110"/>
      <c r="CU488" s="110"/>
      <c r="CV488" s="110"/>
      <c r="CW488" s="110"/>
    </row>
    <row r="489" spans="1:101" x14ac:dyDescent="0.25">
      <c r="A489" s="110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10"/>
      <c r="BF489" s="110"/>
      <c r="BG489" s="110"/>
      <c r="BH489" s="110"/>
      <c r="BI489" s="110"/>
      <c r="BJ489" s="110"/>
      <c r="BK489" s="110"/>
      <c r="BL489" s="110"/>
      <c r="BM489" s="110"/>
      <c r="BN489" s="110"/>
      <c r="BO489" s="110"/>
      <c r="BP489" s="110"/>
      <c r="BQ489" s="110"/>
      <c r="BR489" s="110"/>
      <c r="BS489" s="110"/>
      <c r="BT489" s="110"/>
      <c r="BU489" s="110"/>
      <c r="BV489" s="110"/>
      <c r="BW489" s="110"/>
      <c r="BX489" s="110"/>
      <c r="BY489" s="110"/>
      <c r="BZ489" s="110"/>
      <c r="CA489" s="110"/>
      <c r="CB489" s="110"/>
      <c r="CC489" s="110"/>
      <c r="CD489" s="110"/>
      <c r="CE489" s="110"/>
      <c r="CF489" s="110"/>
      <c r="CG489" s="110"/>
      <c r="CH489" s="110"/>
      <c r="CI489" s="110"/>
      <c r="CJ489" s="110"/>
      <c r="CK489" s="110"/>
      <c r="CL489" s="110"/>
      <c r="CM489" s="110"/>
      <c r="CN489" s="110"/>
      <c r="CO489" s="110"/>
      <c r="CP489" s="110"/>
      <c r="CQ489" s="110"/>
      <c r="CR489" s="110"/>
      <c r="CS489" s="110"/>
      <c r="CT489" s="110"/>
      <c r="CU489" s="110"/>
      <c r="CV489" s="110"/>
      <c r="CW489" s="110"/>
    </row>
    <row r="490" spans="1:101" x14ac:dyDescent="0.25">
      <c r="A490" s="110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  <c r="BH490" s="110"/>
      <c r="BI490" s="110"/>
      <c r="BJ490" s="110"/>
      <c r="BK490" s="110"/>
      <c r="BL490" s="110"/>
      <c r="BM490" s="110"/>
      <c r="BN490" s="110"/>
      <c r="BO490" s="110"/>
      <c r="BP490" s="110"/>
      <c r="BQ490" s="110"/>
      <c r="BR490" s="110"/>
      <c r="BS490" s="110"/>
      <c r="BT490" s="110"/>
      <c r="BU490" s="110"/>
      <c r="BV490" s="110"/>
      <c r="BW490" s="110"/>
      <c r="BX490" s="110"/>
      <c r="BY490" s="110"/>
      <c r="BZ490" s="110"/>
      <c r="CA490" s="110"/>
      <c r="CB490" s="110"/>
      <c r="CC490" s="110"/>
      <c r="CD490" s="110"/>
      <c r="CE490" s="110"/>
      <c r="CF490" s="110"/>
      <c r="CG490" s="110"/>
      <c r="CH490" s="110"/>
      <c r="CI490" s="110"/>
      <c r="CJ490" s="110"/>
      <c r="CK490" s="110"/>
      <c r="CL490" s="110"/>
      <c r="CM490" s="110"/>
      <c r="CN490" s="110"/>
      <c r="CO490" s="110"/>
      <c r="CP490" s="110"/>
      <c r="CQ490" s="110"/>
      <c r="CR490" s="110"/>
      <c r="CS490" s="110"/>
      <c r="CT490" s="110"/>
      <c r="CU490" s="110"/>
      <c r="CV490" s="110"/>
      <c r="CW490" s="110"/>
    </row>
    <row r="491" spans="1:101" x14ac:dyDescent="0.25">
      <c r="A491" s="110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10"/>
      <c r="BF491" s="110"/>
      <c r="BG491" s="110"/>
      <c r="BH491" s="110"/>
      <c r="BI491" s="110"/>
      <c r="BJ491" s="110"/>
      <c r="BK491" s="110"/>
      <c r="BL491" s="110"/>
      <c r="BM491" s="110"/>
      <c r="BN491" s="110"/>
      <c r="BO491" s="110"/>
      <c r="BP491" s="110"/>
      <c r="BQ491" s="110"/>
      <c r="BR491" s="110"/>
      <c r="BS491" s="110"/>
      <c r="BT491" s="110"/>
      <c r="BU491" s="110"/>
      <c r="BV491" s="110"/>
      <c r="BW491" s="110"/>
      <c r="BX491" s="110"/>
      <c r="BY491" s="110"/>
      <c r="BZ491" s="110"/>
      <c r="CA491" s="110"/>
      <c r="CB491" s="110"/>
      <c r="CC491" s="110"/>
      <c r="CD491" s="110"/>
      <c r="CE491" s="110"/>
      <c r="CF491" s="110"/>
      <c r="CG491" s="110"/>
      <c r="CH491" s="110"/>
      <c r="CI491" s="110"/>
      <c r="CJ491" s="110"/>
      <c r="CK491" s="110"/>
      <c r="CL491" s="110"/>
      <c r="CM491" s="110"/>
      <c r="CN491" s="110"/>
      <c r="CO491" s="110"/>
      <c r="CP491" s="110"/>
      <c r="CQ491" s="110"/>
      <c r="CR491" s="110"/>
      <c r="CS491" s="110"/>
      <c r="CT491" s="110"/>
      <c r="CU491" s="110"/>
      <c r="CV491" s="110"/>
      <c r="CW491" s="110"/>
    </row>
    <row r="492" spans="1:101" x14ac:dyDescent="0.25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10"/>
      <c r="BF492" s="110"/>
      <c r="BG492" s="110"/>
      <c r="BH492" s="110"/>
      <c r="BI492" s="110"/>
      <c r="BJ492" s="110"/>
      <c r="BK492" s="110"/>
      <c r="BL492" s="110"/>
      <c r="BM492" s="110"/>
      <c r="BN492" s="110"/>
      <c r="BO492" s="110"/>
      <c r="BP492" s="110"/>
      <c r="BQ492" s="110"/>
      <c r="BR492" s="110"/>
      <c r="BS492" s="110"/>
      <c r="BT492" s="110"/>
      <c r="BU492" s="110"/>
      <c r="BV492" s="110"/>
      <c r="BW492" s="110"/>
      <c r="BX492" s="110"/>
      <c r="BY492" s="110"/>
      <c r="BZ492" s="110"/>
      <c r="CA492" s="110"/>
      <c r="CB492" s="110"/>
      <c r="CC492" s="110"/>
      <c r="CD492" s="110"/>
      <c r="CE492" s="110"/>
      <c r="CF492" s="110"/>
      <c r="CG492" s="110"/>
      <c r="CH492" s="110"/>
      <c r="CI492" s="110"/>
      <c r="CJ492" s="110"/>
      <c r="CK492" s="110"/>
      <c r="CL492" s="110"/>
      <c r="CM492" s="110"/>
      <c r="CN492" s="110"/>
      <c r="CO492" s="110"/>
      <c r="CP492" s="110"/>
      <c r="CQ492" s="110"/>
      <c r="CR492" s="110"/>
      <c r="CS492" s="110"/>
      <c r="CT492" s="110"/>
      <c r="CU492" s="110"/>
      <c r="CV492" s="110"/>
      <c r="CW492" s="110"/>
    </row>
    <row r="493" spans="1:101" x14ac:dyDescent="0.25">
      <c r="A493" s="110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  <c r="BH493" s="110"/>
      <c r="BI493" s="110"/>
      <c r="BJ493" s="110"/>
      <c r="BK493" s="110"/>
      <c r="BL493" s="110"/>
      <c r="BM493" s="110"/>
      <c r="BN493" s="110"/>
      <c r="BO493" s="110"/>
      <c r="BP493" s="110"/>
      <c r="BQ493" s="110"/>
      <c r="BR493" s="110"/>
      <c r="BS493" s="110"/>
      <c r="BT493" s="110"/>
      <c r="BU493" s="110"/>
      <c r="BV493" s="110"/>
      <c r="BW493" s="110"/>
      <c r="BX493" s="110"/>
      <c r="BY493" s="110"/>
      <c r="BZ493" s="110"/>
      <c r="CA493" s="110"/>
      <c r="CB493" s="110"/>
      <c r="CC493" s="110"/>
      <c r="CD493" s="110"/>
      <c r="CE493" s="110"/>
      <c r="CF493" s="110"/>
      <c r="CG493" s="110"/>
      <c r="CH493" s="110"/>
      <c r="CI493" s="110"/>
      <c r="CJ493" s="110"/>
      <c r="CK493" s="110"/>
      <c r="CL493" s="110"/>
      <c r="CM493" s="110"/>
      <c r="CN493" s="110"/>
      <c r="CO493" s="110"/>
      <c r="CP493" s="110"/>
      <c r="CQ493" s="110"/>
      <c r="CR493" s="110"/>
      <c r="CS493" s="110"/>
      <c r="CT493" s="110"/>
      <c r="CU493" s="110"/>
      <c r="CV493" s="110"/>
      <c r="CW493" s="110"/>
    </row>
    <row r="494" spans="1:101" x14ac:dyDescent="0.25">
      <c r="A494" s="110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10"/>
      <c r="BF494" s="110"/>
      <c r="BG494" s="110"/>
      <c r="BH494" s="110"/>
      <c r="BI494" s="110"/>
      <c r="BJ494" s="110"/>
      <c r="BK494" s="110"/>
      <c r="BL494" s="110"/>
      <c r="BM494" s="110"/>
      <c r="BN494" s="110"/>
      <c r="BO494" s="110"/>
      <c r="BP494" s="110"/>
      <c r="BQ494" s="110"/>
      <c r="BR494" s="110"/>
      <c r="BS494" s="110"/>
      <c r="BT494" s="110"/>
      <c r="BU494" s="110"/>
      <c r="BV494" s="110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  <c r="CQ494" s="110"/>
      <c r="CR494" s="110"/>
      <c r="CS494" s="110"/>
      <c r="CT494" s="110"/>
      <c r="CU494" s="110"/>
      <c r="CV494" s="110"/>
      <c r="CW494" s="110"/>
    </row>
    <row r="495" spans="1:101" x14ac:dyDescent="0.25">
      <c r="A495" s="110"/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10"/>
      <c r="BF495" s="110"/>
      <c r="BG495" s="110"/>
      <c r="BH495" s="110"/>
      <c r="BI495" s="110"/>
      <c r="BJ495" s="110"/>
      <c r="BK495" s="110"/>
      <c r="BL495" s="110"/>
      <c r="BM495" s="110"/>
      <c r="BN495" s="110"/>
      <c r="BO495" s="110"/>
      <c r="BP495" s="110"/>
      <c r="BQ495" s="110"/>
      <c r="BR495" s="110"/>
      <c r="BS495" s="110"/>
      <c r="BT495" s="110"/>
      <c r="BU495" s="110"/>
      <c r="BV495" s="110"/>
      <c r="BW495" s="110"/>
      <c r="BX495" s="110"/>
      <c r="BY495" s="110"/>
      <c r="BZ495" s="110"/>
      <c r="CA495" s="110"/>
      <c r="CB495" s="110"/>
      <c r="CC495" s="110"/>
      <c r="CD495" s="110"/>
      <c r="CE495" s="110"/>
      <c r="CF495" s="110"/>
      <c r="CG495" s="110"/>
      <c r="CH495" s="110"/>
      <c r="CI495" s="110"/>
      <c r="CJ495" s="110"/>
      <c r="CK495" s="110"/>
      <c r="CL495" s="110"/>
      <c r="CM495" s="110"/>
      <c r="CN495" s="110"/>
      <c r="CO495" s="110"/>
      <c r="CP495" s="110"/>
      <c r="CQ495" s="110"/>
      <c r="CR495" s="110"/>
      <c r="CS495" s="110"/>
      <c r="CT495" s="110"/>
      <c r="CU495" s="110"/>
      <c r="CV495" s="110"/>
      <c r="CW495" s="110"/>
    </row>
    <row r="496" spans="1:101" x14ac:dyDescent="0.25">
      <c r="A496" s="110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10"/>
      <c r="BF496" s="110"/>
      <c r="BG496" s="110"/>
      <c r="BH496" s="110"/>
      <c r="BI496" s="110"/>
      <c r="BJ496" s="110"/>
      <c r="BK496" s="110"/>
      <c r="BL496" s="110"/>
      <c r="BM496" s="110"/>
      <c r="BN496" s="110"/>
      <c r="BO496" s="110"/>
      <c r="BP496" s="110"/>
      <c r="BQ496" s="110"/>
      <c r="BR496" s="110"/>
      <c r="BS496" s="110"/>
      <c r="BT496" s="110"/>
      <c r="BU496" s="110"/>
      <c r="BV496" s="110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  <c r="CQ496" s="110"/>
      <c r="CR496" s="110"/>
      <c r="CS496" s="110"/>
      <c r="CT496" s="110"/>
      <c r="CU496" s="110"/>
      <c r="CV496" s="110"/>
      <c r="CW496" s="110"/>
    </row>
    <row r="497" spans="1:101" x14ac:dyDescent="0.25">
      <c r="A497" s="110"/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10"/>
      <c r="BF497" s="110"/>
      <c r="BG497" s="110"/>
      <c r="BH497" s="110"/>
      <c r="BI497" s="110"/>
      <c r="BJ497" s="110"/>
      <c r="BK497" s="110"/>
      <c r="BL497" s="110"/>
      <c r="BM497" s="110"/>
      <c r="BN497" s="110"/>
      <c r="BO497" s="110"/>
      <c r="BP497" s="110"/>
      <c r="BQ497" s="110"/>
      <c r="BR497" s="110"/>
      <c r="BS497" s="110"/>
      <c r="BT497" s="110"/>
      <c r="BU497" s="110"/>
      <c r="BV497" s="110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  <c r="CQ497" s="110"/>
      <c r="CR497" s="110"/>
      <c r="CS497" s="110"/>
      <c r="CT497" s="110"/>
      <c r="CU497" s="110"/>
      <c r="CV497" s="110"/>
      <c r="CW497" s="110"/>
    </row>
    <row r="498" spans="1:101" x14ac:dyDescent="0.25">
      <c r="A498" s="110"/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10"/>
      <c r="BF498" s="110"/>
      <c r="BG498" s="110"/>
      <c r="BH498" s="110"/>
      <c r="BI498" s="110"/>
      <c r="BJ498" s="110"/>
      <c r="BK498" s="110"/>
      <c r="BL498" s="110"/>
      <c r="BM498" s="110"/>
      <c r="BN498" s="110"/>
      <c r="BO498" s="110"/>
      <c r="BP498" s="110"/>
      <c r="BQ498" s="110"/>
      <c r="BR498" s="110"/>
      <c r="BS498" s="110"/>
      <c r="BT498" s="110"/>
      <c r="BU498" s="110"/>
      <c r="BV498" s="110"/>
      <c r="BW498" s="110"/>
      <c r="BX498" s="110"/>
      <c r="BY498" s="110"/>
      <c r="BZ498" s="110"/>
      <c r="CA498" s="110"/>
      <c r="CB498" s="110"/>
      <c r="CC498" s="110"/>
      <c r="CD498" s="110"/>
      <c r="CE498" s="110"/>
      <c r="CF498" s="110"/>
      <c r="CG498" s="110"/>
      <c r="CH498" s="110"/>
      <c r="CI498" s="110"/>
      <c r="CJ498" s="110"/>
      <c r="CK498" s="110"/>
      <c r="CL498" s="110"/>
      <c r="CM498" s="110"/>
      <c r="CN498" s="110"/>
      <c r="CO498" s="110"/>
      <c r="CP498" s="110"/>
      <c r="CQ498" s="110"/>
      <c r="CR498" s="110"/>
      <c r="CS498" s="110"/>
      <c r="CT498" s="110"/>
      <c r="CU498" s="110"/>
      <c r="CV498" s="110"/>
      <c r="CW498" s="110"/>
    </row>
    <row r="499" spans="1:101" x14ac:dyDescent="0.25">
      <c r="A499" s="110"/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  <c r="BH499" s="110"/>
      <c r="BI499" s="110"/>
      <c r="BJ499" s="110"/>
      <c r="BK499" s="110"/>
      <c r="BL499" s="110"/>
      <c r="BM499" s="110"/>
      <c r="BN499" s="110"/>
      <c r="BO499" s="110"/>
      <c r="BP499" s="110"/>
      <c r="BQ499" s="110"/>
      <c r="BR499" s="110"/>
      <c r="BS499" s="110"/>
      <c r="BT499" s="110"/>
      <c r="BU499" s="110"/>
      <c r="BV499" s="110"/>
      <c r="BW499" s="110"/>
      <c r="BX499" s="110"/>
      <c r="BY499" s="110"/>
      <c r="BZ499" s="110"/>
      <c r="CA499" s="110"/>
      <c r="CB499" s="110"/>
      <c r="CC499" s="110"/>
      <c r="CD499" s="110"/>
      <c r="CE499" s="110"/>
      <c r="CF499" s="110"/>
      <c r="CG499" s="110"/>
      <c r="CH499" s="110"/>
      <c r="CI499" s="110"/>
      <c r="CJ499" s="110"/>
      <c r="CK499" s="110"/>
      <c r="CL499" s="110"/>
      <c r="CM499" s="110"/>
      <c r="CN499" s="110"/>
      <c r="CO499" s="110"/>
      <c r="CP499" s="110"/>
      <c r="CQ499" s="110"/>
      <c r="CR499" s="110"/>
      <c r="CS499" s="110"/>
      <c r="CT499" s="110"/>
      <c r="CU499" s="110"/>
      <c r="CV499" s="110"/>
      <c r="CW499" s="110"/>
    </row>
    <row r="500" spans="1:101" x14ac:dyDescent="0.25">
      <c r="A500" s="110"/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10"/>
      <c r="BF500" s="110"/>
      <c r="BG500" s="110"/>
      <c r="BH500" s="110"/>
      <c r="BI500" s="110"/>
      <c r="BJ500" s="110"/>
      <c r="BK500" s="110"/>
      <c r="BL500" s="110"/>
      <c r="BM500" s="110"/>
      <c r="BN500" s="110"/>
      <c r="BO500" s="110"/>
      <c r="BP500" s="110"/>
      <c r="BQ500" s="110"/>
      <c r="BR500" s="110"/>
      <c r="BS500" s="110"/>
      <c r="BT500" s="110"/>
      <c r="BU500" s="110"/>
      <c r="BV500" s="110"/>
      <c r="BW500" s="110"/>
      <c r="BX500" s="110"/>
      <c r="BY500" s="110"/>
      <c r="BZ500" s="110"/>
      <c r="CA500" s="110"/>
      <c r="CB500" s="110"/>
      <c r="CC500" s="110"/>
      <c r="CD500" s="110"/>
      <c r="CE500" s="110"/>
      <c r="CF500" s="110"/>
      <c r="CG500" s="110"/>
      <c r="CH500" s="110"/>
      <c r="CI500" s="110"/>
      <c r="CJ500" s="110"/>
      <c r="CK500" s="110"/>
      <c r="CL500" s="110"/>
      <c r="CM500" s="110"/>
      <c r="CN500" s="110"/>
      <c r="CO500" s="110"/>
      <c r="CP500" s="110"/>
      <c r="CQ500" s="110"/>
      <c r="CR500" s="110"/>
      <c r="CS500" s="110"/>
      <c r="CT500" s="110"/>
      <c r="CU500" s="110"/>
      <c r="CV500" s="110"/>
      <c r="CW500" s="110"/>
    </row>
    <row r="501" spans="1:101" x14ac:dyDescent="0.25">
      <c r="A501" s="110"/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  <c r="BD501" s="110"/>
      <c r="BE501" s="110"/>
      <c r="BF501" s="110"/>
      <c r="BG501" s="110"/>
      <c r="BH501" s="110"/>
      <c r="BI501" s="110"/>
      <c r="BJ501" s="110"/>
      <c r="BK501" s="110"/>
      <c r="BL501" s="110"/>
      <c r="BM501" s="110"/>
      <c r="BN501" s="110"/>
      <c r="BO501" s="110"/>
      <c r="BP501" s="110"/>
      <c r="BQ501" s="110"/>
      <c r="BR501" s="110"/>
      <c r="BS501" s="110"/>
      <c r="BT501" s="110"/>
      <c r="BU501" s="110"/>
      <c r="BV501" s="110"/>
      <c r="BW501" s="110"/>
      <c r="BX501" s="110"/>
      <c r="BY501" s="110"/>
      <c r="BZ501" s="110"/>
      <c r="CA501" s="110"/>
      <c r="CB501" s="110"/>
      <c r="CC501" s="110"/>
      <c r="CD501" s="110"/>
      <c r="CE501" s="110"/>
      <c r="CF501" s="110"/>
      <c r="CG501" s="110"/>
      <c r="CH501" s="110"/>
      <c r="CI501" s="110"/>
      <c r="CJ501" s="110"/>
      <c r="CK501" s="110"/>
      <c r="CL501" s="110"/>
      <c r="CM501" s="110"/>
      <c r="CN501" s="110"/>
      <c r="CO501" s="110"/>
      <c r="CP501" s="110"/>
      <c r="CQ501" s="110"/>
      <c r="CR501" s="110"/>
      <c r="CS501" s="110"/>
      <c r="CT501" s="110"/>
      <c r="CU501" s="110"/>
      <c r="CV501" s="110"/>
      <c r="CW501" s="110"/>
    </row>
    <row r="502" spans="1:101" x14ac:dyDescent="0.25">
      <c r="A502" s="110"/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10"/>
      <c r="BF502" s="110"/>
      <c r="BG502" s="110"/>
      <c r="BH502" s="110"/>
      <c r="BI502" s="110"/>
      <c r="BJ502" s="110"/>
      <c r="BK502" s="110"/>
      <c r="BL502" s="110"/>
      <c r="BM502" s="110"/>
      <c r="BN502" s="110"/>
      <c r="BO502" s="110"/>
      <c r="BP502" s="110"/>
      <c r="BQ502" s="110"/>
      <c r="BR502" s="110"/>
      <c r="BS502" s="110"/>
      <c r="BT502" s="110"/>
      <c r="BU502" s="110"/>
      <c r="BV502" s="110"/>
      <c r="BW502" s="110"/>
      <c r="BX502" s="110"/>
      <c r="BY502" s="110"/>
      <c r="BZ502" s="110"/>
      <c r="CA502" s="110"/>
      <c r="CB502" s="110"/>
      <c r="CC502" s="110"/>
      <c r="CD502" s="110"/>
      <c r="CE502" s="110"/>
      <c r="CF502" s="110"/>
      <c r="CG502" s="110"/>
      <c r="CH502" s="110"/>
      <c r="CI502" s="110"/>
      <c r="CJ502" s="110"/>
      <c r="CK502" s="110"/>
      <c r="CL502" s="110"/>
      <c r="CM502" s="110"/>
      <c r="CN502" s="110"/>
      <c r="CO502" s="110"/>
      <c r="CP502" s="110"/>
      <c r="CQ502" s="110"/>
      <c r="CR502" s="110"/>
      <c r="CS502" s="110"/>
      <c r="CT502" s="110"/>
      <c r="CU502" s="110"/>
      <c r="CV502" s="110"/>
      <c r="CW502" s="110"/>
    </row>
    <row r="503" spans="1:101" x14ac:dyDescent="0.25">
      <c r="A503" s="110"/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  <c r="BH503" s="110"/>
      <c r="BI503" s="110"/>
      <c r="BJ503" s="110"/>
      <c r="BK503" s="110"/>
      <c r="BL503" s="110"/>
      <c r="BM503" s="110"/>
      <c r="BN503" s="110"/>
      <c r="BO503" s="110"/>
      <c r="BP503" s="110"/>
      <c r="BQ503" s="110"/>
      <c r="BR503" s="110"/>
      <c r="BS503" s="110"/>
      <c r="BT503" s="110"/>
      <c r="BU503" s="110"/>
      <c r="BV503" s="110"/>
      <c r="BW503" s="110"/>
      <c r="BX503" s="110"/>
      <c r="BY503" s="110"/>
      <c r="BZ503" s="110"/>
      <c r="CA503" s="110"/>
      <c r="CB503" s="110"/>
      <c r="CC503" s="110"/>
      <c r="CD503" s="110"/>
      <c r="CE503" s="110"/>
      <c r="CF503" s="110"/>
      <c r="CG503" s="110"/>
      <c r="CH503" s="110"/>
      <c r="CI503" s="110"/>
      <c r="CJ503" s="110"/>
      <c r="CK503" s="110"/>
      <c r="CL503" s="110"/>
      <c r="CM503" s="110"/>
      <c r="CN503" s="110"/>
      <c r="CO503" s="110"/>
      <c r="CP503" s="110"/>
      <c r="CQ503" s="110"/>
      <c r="CR503" s="110"/>
      <c r="CS503" s="110"/>
      <c r="CT503" s="110"/>
      <c r="CU503" s="110"/>
      <c r="CV503" s="110"/>
      <c r="CW503" s="110"/>
    </row>
    <row r="504" spans="1:101" x14ac:dyDescent="0.25">
      <c r="A504" s="110"/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10"/>
      <c r="BF504" s="110"/>
      <c r="BG504" s="110"/>
      <c r="BH504" s="110"/>
      <c r="BI504" s="110"/>
      <c r="BJ504" s="110"/>
      <c r="BK504" s="110"/>
      <c r="BL504" s="110"/>
      <c r="BM504" s="110"/>
      <c r="BN504" s="110"/>
      <c r="BO504" s="110"/>
      <c r="BP504" s="110"/>
      <c r="BQ504" s="110"/>
      <c r="BR504" s="110"/>
      <c r="BS504" s="110"/>
      <c r="BT504" s="110"/>
      <c r="BU504" s="110"/>
      <c r="BV504" s="110"/>
      <c r="BW504" s="110"/>
      <c r="BX504" s="110"/>
      <c r="BY504" s="110"/>
      <c r="BZ504" s="110"/>
      <c r="CA504" s="110"/>
      <c r="CB504" s="110"/>
      <c r="CC504" s="110"/>
      <c r="CD504" s="110"/>
      <c r="CE504" s="110"/>
      <c r="CF504" s="110"/>
      <c r="CG504" s="110"/>
      <c r="CH504" s="110"/>
      <c r="CI504" s="110"/>
      <c r="CJ504" s="110"/>
      <c r="CK504" s="110"/>
      <c r="CL504" s="110"/>
      <c r="CM504" s="110"/>
      <c r="CN504" s="110"/>
      <c r="CO504" s="110"/>
      <c r="CP504" s="110"/>
      <c r="CQ504" s="110"/>
      <c r="CR504" s="110"/>
      <c r="CS504" s="110"/>
      <c r="CT504" s="110"/>
      <c r="CU504" s="110"/>
      <c r="CV504" s="110"/>
      <c r="CW504" s="110"/>
    </row>
    <row r="505" spans="1:101" x14ac:dyDescent="0.25">
      <c r="A505" s="110"/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10"/>
      <c r="BF505" s="110"/>
      <c r="BG505" s="110"/>
      <c r="BH505" s="110"/>
      <c r="BI505" s="110"/>
      <c r="BJ505" s="110"/>
      <c r="BK505" s="110"/>
      <c r="BL505" s="110"/>
      <c r="BM505" s="110"/>
      <c r="BN505" s="110"/>
      <c r="BO505" s="110"/>
      <c r="BP505" s="110"/>
      <c r="BQ505" s="110"/>
      <c r="BR505" s="110"/>
      <c r="BS505" s="110"/>
      <c r="BT505" s="110"/>
      <c r="BU505" s="110"/>
      <c r="BV505" s="110"/>
      <c r="BW505" s="110"/>
      <c r="BX505" s="110"/>
      <c r="BY505" s="110"/>
      <c r="BZ505" s="110"/>
      <c r="CA505" s="110"/>
      <c r="CB505" s="110"/>
      <c r="CC505" s="110"/>
      <c r="CD505" s="110"/>
      <c r="CE505" s="110"/>
      <c r="CF505" s="110"/>
      <c r="CG505" s="110"/>
      <c r="CH505" s="110"/>
      <c r="CI505" s="110"/>
      <c r="CJ505" s="110"/>
      <c r="CK505" s="110"/>
      <c r="CL505" s="110"/>
      <c r="CM505" s="110"/>
      <c r="CN505" s="110"/>
      <c r="CO505" s="110"/>
      <c r="CP505" s="110"/>
      <c r="CQ505" s="110"/>
      <c r="CR505" s="110"/>
      <c r="CS505" s="110"/>
      <c r="CT505" s="110"/>
      <c r="CU505" s="110"/>
      <c r="CV505" s="110"/>
      <c r="CW505" s="110"/>
    </row>
    <row r="506" spans="1:101" x14ac:dyDescent="0.25">
      <c r="A506" s="110"/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10"/>
      <c r="BF506" s="110"/>
      <c r="BG506" s="110"/>
      <c r="BH506" s="110"/>
      <c r="BI506" s="110"/>
      <c r="BJ506" s="110"/>
      <c r="BK506" s="110"/>
      <c r="BL506" s="110"/>
      <c r="BM506" s="110"/>
      <c r="BN506" s="110"/>
      <c r="BO506" s="110"/>
      <c r="BP506" s="110"/>
      <c r="BQ506" s="110"/>
      <c r="BR506" s="110"/>
      <c r="BS506" s="110"/>
      <c r="BT506" s="110"/>
      <c r="BU506" s="110"/>
      <c r="BV506" s="110"/>
      <c r="BW506" s="110"/>
      <c r="BX506" s="110"/>
      <c r="BY506" s="110"/>
      <c r="BZ506" s="110"/>
      <c r="CA506" s="110"/>
      <c r="CB506" s="110"/>
      <c r="CC506" s="110"/>
      <c r="CD506" s="110"/>
      <c r="CE506" s="110"/>
      <c r="CF506" s="110"/>
      <c r="CG506" s="110"/>
      <c r="CH506" s="110"/>
      <c r="CI506" s="110"/>
      <c r="CJ506" s="110"/>
      <c r="CK506" s="110"/>
      <c r="CL506" s="110"/>
      <c r="CM506" s="110"/>
      <c r="CN506" s="110"/>
      <c r="CO506" s="110"/>
      <c r="CP506" s="110"/>
      <c r="CQ506" s="110"/>
      <c r="CR506" s="110"/>
      <c r="CS506" s="110"/>
      <c r="CT506" s="110"/>
      <c r="CU506" s="110"/>
      <c r="CV506" s="110"/>
      <c r="CW506" s="110"/>
    </row>
    <row r="507" spans="1:101" x14ac:dyDescent="0.25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10"/>
      <c r="BF507" s="110"/>
      <c r="BG507" s="110"/>
      <c r="BH507" s="110"/>
      <c r="BI507" s="110"/>
      <c r="BJ507" s="110"/>
      <c r="BK507" s="110"/>
      <c r="BL507" s="110"/>
      <c r="BM507" s="110"/>
      <c r="BN507" s="110"/>
      <c r="BO507" s="110"/>
      <c r="BP507" s="110"/>
      <c r="BQ507" s="110"/>
      <c r="BR507" s="110"/>
      <c r="BS507" s="110"/>
      <c r="BT507" s="110"/>
      <c r="BU507" s="110"/>
      <c r="BV507" s="110"/>
      <c r="BW507" s="110"/>
      <c r="BX507" s="110"/>
      <c r="BY507" s="110"/>
      <c r="BZ507" s="110"/>
      <c r="CA507" s="110"/>
      <c r="CB507" s="110"/>
      <c r="CC507" s="110"/>
      <c r="CD507" s="110"/>
      <c r="CE507" s="110"/>
      <c r="CF507" s="110"/>
      <c r="CG507" s="110"/>
      <c r="CH507" s="110"/>
      <c r="CI507" s="110"/>
      <c r="CJ507" s="110"/>
      <c r="CK507" s="110"/>
      <c r="CL507" s="110"/>
      <c r="CM507" s="110"/>
      <c r="CN507" s="110"/>
      <c r="CO507" s="110"/>
      <c r="CP507" s="110"/>
      <c r="CQ507" s="110"/>
      <c r="CR507" s="110"/>
      <c r="CS507" s="110"/>
      <c r="CT507" s="110"/>
      <c r="CU507" s="110"/>
      <c r="CV507" s="110"/>
      <c r="CW507" s="110"/>
    </row>
    <row r="508" spans="1:101" x14ac:dyDescent="0.25">
      <c r="A508" s="110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  <c r="BH508" s="110"/>
      <c r="BI508" s="110"/>
      <c r="BJ508" s="110"/>
      <c r="BK508" s="110"/>
      <c r="BL508" s="110"/>
      <c r="BM508" s="110"/>
      <c r="BN508" s="110"/>
      <c r="BO508" s="110"/>
      <c r="BP508" s="110"/>
      <c r="BQ508" s="110"/>
      <c r="BR508" s="110"/>
      <c r="BS508" s="110"/>
      <c r="BT508" s="110"/>
      <c r="BU508" s="110"/>
      <c r="BV508" s="110"/>
      <c r="BW508" s="110"/>
      <c r="BX508" s="110"/>
      <c r="BY508" s="110"/>
      <c r="BZ508" s="110"/>
      <c r="CA508" s="110"/>
      <c r="CB508" s="110"/>
      <c r="CC508" s="110"/>
      <c r="CD508" s="110"/>
      <c r="CE508" s="110"/>
      <c r="CF508" s="110"/>
      <c r="CG508" s="110"/>
      <c r="CH508" s="110"/>
      <c r="CI508" s="110"/>
      <c r="CJ508" s="110"/>
      <c r="CK508" s="110"/>
      <c r="CL508" s="110"/>
      <c r="CM508" s="110"/>
      <c r="CN508" s="110"/>
      <c r="CO508" s="110"/>
      <c r="CP508" s="110"/>
      <c r="CQ508" s="110"/>
      <c r="CR508" s="110"/>
      <c r="CS508" s="110"/>
      <c r="CT508" s="110"/>
      <c r="CU508" s="110"/>
      <c r="CV508" s="110"/>
      <c r="CW508" s="110"/>
    </row>
    <row r="509" spans="1:101" x14ac:dyDescent="0.25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  <c r="BD509" s="110"/>
      <c r="BE509" s="110"/>
      <c r="BF509" s="110"/>
      <c r="BG509" s="110"/>
      <c r="BH509" s="110"/>
      <c r="BI509" s="110"/>
      <c r="BJ509" s="110"/>
      <c r="BK509" s="110"/>
      <c r="BL509" s="110"/>
      <c r="BM509" s="110"/>
      <c r="BN509" s="110"/>
      <c r="BO509" s="110"/>
      <c r="BP509" s="110"/>
      <c r="BQ509" s="110"/>
      <c r="BR509" s="110"/>
      <c r="BS509" s="110"/>
      <c r="BT509" s="110"/>
      <c r="BU509" s="110"/>
      <c r="BV509" s="110"/>
      <c r="BW509" s="110"/>
      <c r="BX509" s="110"/>
      <c r="BY509" s="110"/>
      <c r="BZ509" s="110"/>
      <c r="CA509" s="110"/>
      <c r="CB509" s="110"/>
      <c r="CC509" s="110"/>
      <c r="CD509" s="110"/>
      <c r="CE509" s="110"/>
      <c r="CF509" s="110"/>
      <c r="CG509" s="110"/>
      <c r="CH509" s="110"/>
      <c r="CI509" s="110"/>
      <c r="CJ509" s="110"/>
      <c r="CK509" s="110"/>
      <c r="CL509" s="110"/>
      <c r="CM509" s="110"/>
      <c r="CN509" s="110"/>
      <c r="CO509" s="110"/>
      <c r="CP509" s="110"/>
      <c r="CQ509" s="110"/>
      <c r="CR509" s="110"/>
      <c r="CS509" s="110"/>
      <c r="CT509" s="110"/>
      <c r="CU509" s="110"/>
      <c r="CV509" s="110"/>
      <c r="CW509" s="110"/>
    </row>
    <row r="510" spans="1:101" x14ac:dyDescent="0.25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  <c r="BD510" s="110"/>
      <c r="BE510" s="110"/>
      <c r="BF510" s="110"/>
      <c r="BG510" s="110"/>
      <c r="BH510" s="110"/>
      <c r="BI510" s="110"/>
      <c r="BJ510" s="110"/>
      <c r="BK510" s="110"/>
      <c r="BL510" s="110"/>
      <c r="BM510" s="110"/>
      <c r="BN510" s="110"/>
      <c r="BO510" s="110"/>
      <c r="BP510" s="110"/>
      <c r="BQ510" s="110"/>
      <c r="BR510" s="110"/>
      <c r="BS510" s="110"/>
      <c r="BT510" s="110"/>
      <c r="BU510" s="110"/>
      <c r="BV510" s="110"/>
      <c r="BW510" s="110"/>
      <c r="BX510" s="110"/>
      <c r="BY510" s="110"/>
      <c r="BZ510" s="110"/>
      <c r="CA510" s="110"/>
      <c r="CB510" s="110"/>
      <c r="CC510" s="110"/>
      <c r="CD510" s="110"/>
      <c r="CE510" s="110"/>
      <c r="CF510" s="110"/>
      <c r="CG510" s="110"/>
      <c r="CH510" s="110"/>
      <c r="CI510" s="110"/>
      <c r="CJ510" s="110"/>
      <c r="CK510" s="110"/>
      <c r="CL510" s="110"/>
      <c r="CM510" s="110"/>
      <c r="CN510" s="110"/>
      <c r="CO510" s="110"/>
      <c r="CP510" s="110"/>
      <c r="CQ510" s="110"/>
      <c r="CR510" s="110"/>
      <c r="CS510" s="110"/>
      <c r="CT510" s="110"/>
      <c r="CU510" s="110"/>
      <c r="CV510" s="110"/>
      <c r="CW510" s="110"/>
    </row>
    <row r="511" spans="1:101" x14ac:dyDescent="0.25">
      <c r="A511" s="110"/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  <c r="BD511" s="110"/>
      <c r="BE511" s="110"/>
      <c r="BF511" s="110"/>
      <c r="BG511" s="110"/>
      <c r="BH511" s="110"/>
      <c r="BI511" s="110"/>
      <c r="BJ511" s="110"/>
      <c r="BK511" s="110"/>
      <c r="BL511" s="110"/>
      <c r="BM511" s="110"/>
      <c r="BN511" s="110"/>
      <c r="BO511" s="110"/>
      <c r="BP511" s="110"/>
      <c r="BQ511" s="110"/>
      <c r="BR511" s="110"/>
      <c r="BS511" s="110"/>
      <c r="BT511" s="110"/>
      <c r="BU511" s="110"/>
      <c r="BV511" s="110"/>
      <c r="BW511" s="110"/>
      <c r="BX511" s="110"/>
      <c r="BY511" s="110"/>
      <c r="BZ511" s="110"/>
      <c r="CA511" s="110"/>
      <c r="CB511" s="110"/>
      <c r="CC511" s="110"/>
      <c r="CD511" s="110"/>
      <c r="CE511" s="110"/>
      <c r="CF511" s="110"/>
      <c r="CG511" s="110"/>
      <c r="CH511" s="110"/>
      <c r="CI511" s="110"/>
      <c r="CJ511" s="110"/>
      <c r="CK511" s="110"/>
      <c r="CL511" s="110"/>
      <c r="CM511" s="110"/>
      <c r="CN511" s="110"/>
      <c r="CO511" s="110"/>
      <c r="CP511" s="110"/>
      <c r="CQ511" s="110"/>
      <c r="CR511" s="110"/>
      <c r="CS511" s="110"/>
      <c r="CT511" s="110"/>
      <c r="CU511" s="110"/>
      <c r="CV511" s="110"/>
      <c r="CW511" s="110"/>
    </row>
    <row r="512" spans="1:101" x14ac:dyDescent="0.25">
      <c r="A512" s="110"/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  <c r="BD512" s="110"/>
      <c r="BE512" s="110"/>
      <c r="BF512" s="110"/>
      <c r="BG512" s="110"/>
      <c r="BH512" s="110"/>
      <c r="BI512" s="110"/>
      <c r="BJ512" s="110"/>
      <c r="BK512" s="110"/>
      <c r="BL512" s="110"/>
      <c r="BM512" s="110"/>
      <c r="BN512" s="110"/>
      <c r="BO512" s="110"/>
      <c r="BP512" s="110"/>
      <c r="BQ512" s="110"/>
      <c r="BR512" s="110"/>
      <c r="BS512" s="110"/>
      <c r="BT512" s="110"/>
      <c r="BU512" s="110"/>
      <c r="BV512" s="110"/>
      <c r="BW512" s="110"/>
      <c r="BX512" s="110"/>
      <c r="BY512" s="110"/>
      <c r="BZ512" s="110"/>
      <c r="CA512" s="110"/>
      <c r="CB512" s="110"/>
      <c r="CC512" s="110"/>
      <c r="CD512" s="110"/>
      <c r="CE512" s="110"/>
      <c r="CF512" s="110"/>
      <c r="CG512" s="110"/>
      <c r="CH512" s="110"/>
      <c r="CI512" s="110"/>
      <c r="CJ512" s="110"/>
      <c r="CK512" s="110"/>
      <c r="CL512" s="110"/>
      <c r="CM512" s="110"/>
      <c r="CN512" s="110"/>
      <c r="CO512" s="110"/>
      <c r="CP512" s="110"/>
      <c r="CQ512" s="110"/>
      <c r="CR512" s="110"/>
      <c r="CS512" s="110"/>
      <c r="CT512" s="110"/>
      <c r="CU512" s="110"/>
      <c r="CV512" s="110"/>
      <c r="CW512" s="110"/>
    </row>
    <row r="513" spans="1:101" x14ac:dyDescent="0.25">
      <c r="A513" s="110"/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10"/>
      <c r="BF513" s="110"/>
      <c r="BG513" s="110"/>
      <c r="BH513" s="110"/>
      <c r="BI513" s="110"/>
      <c r="BJ513" s="110"/>
      <c r="BK513" s="110"/>
      <c r="BL513" s="110"/>
      <c r="BM513" s="110"/>
      <c r="BN513" s="110"/>
      <c r="BO513" s="110"/>
      <c r="BP513" s="110"/>
      <c r="BQ513" s="110"/>
      <c r="BR513" s="110"/>
      <c r="BS513" s="110"/>
      <c r="BT513" s="110"/>
      <c r="BU513" s="110"/>
      <c r="BV513" s="110"/>
      <c r="BW513" s="110"/>
      <c r="BX513" s="110"/>
      <c r="BY513" s="110"/>
      <c r="BZ513" s="110"/>
      <c r="CA513" s="110"/>
      <c r="CB513" s="110"/>
      <c r="CC513" s="110"/>
      <c r="CD513" s="110"/>
      <c r="CE513" s="110"/>
      <c r="CF513" s="110"/>
      <c r="CG513" s="110"/>
      <c r="CH513" s="110"/>
      <c r="CI513" s="110"/>
      <c r="CJ513" s="110"/>
      <c r="CK513" s="110"/>
      <c r="CL513" s="110"/>
      <c r="CM513" s="110"/>
      <c r="CN513" s="110"/>
      <c r="CO513" s="110"/>
      <c r="CP513" s="110"/>
      <c r="CQ513" s="110"/>
      <c r="CR513" s="110"/>
      <c r="CS513" s="110"/>
      <c r="CT513" s="110"/>
      <c r="CU513" s="110"/>
      <c r="CV513" s="110"/>
      <c r="CW513" s="110"/>
    </row>
    <row r="514" spans="1:101" x14ac:dyDescent="0.25">
      <c r="A514" s="110"/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10"/>
      <c r="BF514" s="110"/>
      <c r="BG514" s="110"/>
      <c r="BH514" s="110"/>
      <c r="BI514" s="110"/>
      <c r="BJ514" s="110"/>
      <c r="BK514" s="110"/>
      <c r="BL514" s="110"/>
      <c r="BM514" s="110"/>
      <c r="BN514" s="110"/>
      <c r="BO514" s="110"/>
      <c r="BP514" s="110"/>
      <c r="BQ514" s="110"/>
      <c r="BR514" s="110"/>
      <c r="BS514" s="110"/>
      <c r="BT514" s="110"/>
      <c r="BU514" s="110"/>
      <c r="BV514" s="110"/>
      <c r="BW514" s="110"/>
      <c r="BX514" s="110"/>
      <c r="BY514" s="110"/>
      <c r="BZ514" s="110"/>
      <c r="CA514" s="110"/>
      <c r="CB514" s="110"/>
      <c r="CC514" s="110"/>
      <c r="CD514" s="110"/>
      <c r="CE514" s="110"/>
      <c r="CF514" s="110"/>
      <c r="CG514" s="110"/>
      <c r="CH514" s="110"/>
      <c r="CI514" s="110"/>
      <c r="CJ514" s="110"/>
      <c r="CK514" s="110"/>
      <c r="CL514" s="110"/>
      <c r="CM514" s="110"/>
      <c r="CN514" s="110"/>
      <c r="CO514" s="110"/>
      <c r="CP514" s="110"/>
      <c r="CQ514" s="110"/>
      <c r="CR514" s="110"/>
      <c r="CS514" s="110"/>
      <c r="CT514" s="110"/>
      <c r="CU514" s="110"/>
      <c r="CV514" s="110"/>
      <c r="CW514" s="110"/>
    </row>
    <row r="515" spans="1:101" x14ac:dyDescent="0.25">
      <c r="A515" s="110"/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  <c r="BD515" s="110"/>
      <c r="BE515" s="110"/>
      <c r="BF515" s="110"/>
      <c r="BG515" s="110"/>
      <c r="BH515" s="110"/>
      <c r="BI515" s="110"/>
      <c r="BJ515" s="110"/>
      <c r="BK515" s="110"/>
      <c r="BL515" s="110"/>
      <c r="BM515" s="110"/>
      <c r="BN515" s="110"/>
      <c r="BO515" s="110"/>
      <c r="BP515" s="110"/>
      <c r="BQ515" s="110"/>
      <c r="BR515" s="110"/>
      <c r="BS515" s="110"/>
      <c r="BT515" s="110"/>
      <c r="BU515" s="110"/>
      <c r="BV515" s="110"/>
      <c r="BW515" s="110"/>
      <c r="BX515" s="110"/>
      <c r="BY515" s="110"/>
      <c r="BZ515" s="110"/>
      <c r="CA515" s="110"/>
      <c r="CB515" s="110"/>
      <c r="CC515" s="110"/>
      <c r="CD515" s="110"/>
      <c r="CE515" s="110"/>
      <c r="CF515" s="110"/>
      <c r="CG515" s="110"/>
      <c r="CH515" s="110"/>
      <c r="CI515" s="110"/>
      <c r="CJ515" s="110"/>
      <c r="CK515" s="110"/>
      <c r="CL515" s="110"/>
      <c r="CM515" s="110"/>
      <c r="CN515" s="110"/>
      <c r="CO515" s="110"/>
      <c r="CP515" s="110"/>
      <c r="CQ515" s="110"/>
      <c r="CR515" s="110"/>
      <c r="CS515" s="110"/>
      <c r="CT515" s="110"/>
      <c r="CU515" s="110"/>
      <c r="CV515" s="110"/>
      <c r="CW515" s="110"/>
    </row>
    <row r="516" spans="1:101" x14ac:dyDescent="0.25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  <c r="BH516" s="110"/>
      <c r="BI516" s="110"/>
      <c r="BJ516" s="110"/>
      <c r="BK516" s="110"/>
      <c r="BL516" s="110"/>
      <c r="BM516" s="110"/>
      <c r="BN516" s="110"/>
      <c r="BO516" s="110"/>
      <c r="BP516" s="110"/>
      <c r="BQ516" s="110"/>
      <c r="BR516" s="110"/>
      <c r="BS516" s="110"/>
      <c r="BT516" s="110"/>
      <c r="BU516" s="110"/>
      <c r="BV516" s="110"/>
      <c r="BW516" s="110"/>
      <c r="BX516" s="110"/>
      <c r="BY516" s="110"/>
      <c r="BZ516" s="110"/>
      <c r="CA516" s="110"/>
      <c r="CB516" s="110"/>
      <c r="CC516" s="110"/>
      <c r="CD516" s="110"/>
      <c r="CE516" s="110"/>
      <c r="CF516" s="110"/>
      <c r="CG516" s="110"/>
      <c r="CH516" s="110"/>
      <c r="CI516" s="110"/>
      <c r="CJ516" s="110"/>
      <c r="CK516" s="110"/>
      <c r="CL516" s="110"/>
      <c r="CM516" s="110"/>
      <c r="CN516" s="110"/>
      <c r="CO516" s="110"/>
      <c r="CP516" s="110"/>
      <c r="CQ516" s="110"/>
      <c r="CR516" s="110"/>
      <c r="CS516" s="110"/>
      <c r="CT516" s="110"/>
      <c r="CU516" s="110"/>
      <c r="CV516" s="110"/>
      <c r="CW516" s="110"/>
    </row>
    <row r="517" spans="1:101" x14ac:dyDescent="0.25">
      <c r="A517" s="110"/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  <c r="BH517" s="110"/>
      <c r="BI517" s="110"/>
      <c r="BJ517" s="110"/>
      <c r="BK517" s="110"/>
      <c r="BL517" s="110"/>
      <c r="BM517" s="110"/>
      <c r="BN517" s="110"/>
      <c r="BO517" s="110"/>
      <c r="BP517" s="110"/>
      <c r="BQ517" s="110"/>
      <c r="BR517" s="110"/>
      <c r="BS517" s="110"/>
      <c r="BT517" s="110"/>
      <c r="BU517" s="110"/>
      <c r="BV517" s="110"/>
      <c r="BW517" s="110"/>
      <c r="BX517" s="110"/>
      <c r="BY517" s="110"/>
      <c r="BZ517" s="110"/>
      <c r="CA517" s="110"/>
      <c r="CB517" s="110"/>
      <c r="CC517" s="110"/>
      <c r="CD517" s="110"/>
      <c r="CE517" s="110"/>
      <c r="CF517" s="110"/>
      <c r="CG517" s="110"/>
      <c r="CH517" s="110"/>
      <c r="CI517" s="110"/>
      <c r="CJ517" s="110"/>
      <c r="CK517" s="110"/>
      <c r="CL517" s="110"/>
      <c r="CM517" s="110"/>
      <c r="CN517" s="110"/>
      <c r="CO517" s="110"/>
      <c r="CP517" s="110"/>
      <c r="CQ517" s="110"/>
      <c r="CR517" s="110"/>
      <c r="CS517" s="110"/>
      <c r="CT517" s="110"/>
      <c r="CU517" s="110"/>
      <c r="CV517" s="110"/>
      <c r="CW517" s="110"/>
    </row>
    <row r="518" spans="1:101" x14ac:dyDescent="0.25">
      <c r="A518" s="110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0"/>
      <c r="BB518" s="110"/>
      <c r="BC518" s="110"/>
      <c r="BD518" s="110"/>
      <c r="BE518" s="110"/>
      <c r="BF518" s="110"/>
      <c r="BG518" s="110"/>
      <c r="BH518" s="110"/>
      <c r="BI518" s="110"/>
      <c r="BJ518" s="110"/>
      <c r="BK518" s="110"/>
      <c r="BL518" s="110"/>
      <c r="BM518" s="110"/>
      <c r="BN518" s="110"/>
      <c r="BO518" s="110"/>
      <c r="BP518" s="110"/>
      <c r="BQ518" s="110"/>
      <c r="BR518" s="110"/>
      <c r="BS518" s="110"/>
      <c r="BT518" s="110"/>
      <c r="BU518" s="110"/>
      <c r="BV518" s="110"/>
      <c r="BW518" s="110"/>
      <c r="BX518" s="110"/>
      <c r="BY518" s="110"/>
      <c r="BZ518" s="110"/>
      <c r="CA518" s="110"/>
      <c r="CB518" s="110"/>
      <c r="CC518" s="110"/>
      <c r="CD518" s="110"/>
      <c r="CE518" s="110"/>
      <c r="CF518" s="110"/>
      <c r="CG518" s="110"/>
      <c r="CH518" s="110"/>
      <c r="CI518" s="110"/>
      <c r="CJ518" s="110"/>
      <c r="CK518" s="110"/>
      <c r="CL518" s="110"/>
      <c r="CM518" s="110"/>
      <c r="CN518" s="110"/>
      <c r="CO518" s="110"/>
      <c r="CP518" s="110"/>
      <c r="CQ518" s="110"/>
      <c r="CR518" s="110"/>
      <c r="CS518" s="110"/>
      <c r="CT518" s="110"/>
      <c r="CU518" s="110"/>
      <c r="CV518" s="110"/>
      <c r="CW518" s="110"/>
    </row>
    <row r="519" spans="1:101" x14ac:dyDescent="0.25">
      <c r="A519" s="110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/>
      <c r="BD519" s="110"/>
      <c r="BE519" s="110"/>
      <c r="BF519" s="110"/>
      <c r="BG519" s="110"/>
      <c r="BH519" s="110"/>
      <c r="BI519" s="110"/>
      <c r="BJ519" s="110"/>
      <c r="BK519" s="110"/>
      <c r="BL519" s="110"/>
      <c r="BM519" s="110"/>
      <c r="BN519" s="110"/>
      <c r="BO519" s="110"/>
      <c r="BP519" s="110"/>
      <c r="BQ519" s="110"/>
      <c r="BR519" s="110"/>
      <c r="BS519" s="110"/>
      <c r="BT519" s="110"/>
      <c r="BU519" s="110"/>
      <c r="BV519" s="110"/>
      <c r="BW519" s="110"/>
      <c r="BX519" s="110"/>
      <c r="BY519" s="110"/>
      <c r="BZ519" s="110"/>
      <c r="CA519" s="110"/>
      <c r="CB519" s="110"/>
      <c r="CC519" s="110"/>
      <c r="CD519" s="110"/>
      <c r="CE519" s="110"/>
      <c r="CF519" s="110"/>
      <c r="CG519" s="110"/>
      <c r="CH519" s="110"/>
      <c r="CI519" s="110"/>
      <c r="CJ519" s="110"/>
      <c r="CK519" s="110"/>
      <c r="CL519" s="110"/>
      <c r="CM519" s="110"/>
      <c r="CN519" s="110"/>
      <c r="CO519" s="110"/>
      <c r="CP519" s="110"/>
      <c r="CQ519" s="110"/>
      <c r="CR519" s="110"/>
      <c r="CS519" s="110"/>
      <c r="CT519" s="110"/>
      <c r="CU519" s="110"/>
      <c r="CV519" s="110"/>
      <c r="CW519" s="110"/>
    </row>
    <row r="520" spans="1:101" x14ac:dyDescent="0.25">
      <c r="A520" s="110"/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  <c r="BD520" s="110"/>
      <c r="BE520" s="110"/>
      <c r="BF520" s="110"/>
      <c r="BG520" s="110"/>
      <c r="BH520" s="110"/>
      <c r="BI520" s="110"/>
      <c r="BJ520" s="110"/>
      <c r="BK520" s="110"/>
      <c r="BL520" s="110"/>
      <c r="BM520" s="110"/>
      <c r="BN520" s="110"/>
      <c r="BO520" s="110"/>
      <c r="BP520" s="110"/>
      <c r="BQ520" s="110"/>
      <c r="BR520" s="110"/>
      <c r="BS520" s="110"/>
      <c r="BT520" s="110"/>
      <c r="BU520" s="110"/>
      <c r="BV520" s="110"/>
      <c r="BW520" s="110"/>
      <c r="BX520" s="110"/>
      <c r="BY520" s="110"/>
      <c r="BZ520" s="110"/>
      <c r="CA520" s="110"/>
      <c r="CB520" s="110"/>
      <c r="CC520" s="110"/>
      <c r="CD520" s="110"/>
      <c r="CE520" s="110"/>
      <c r="CF520" s="110"/>
      <c r="CG520" s="110"/>
      <c r="CH520" s="110"/>
      <c r="CI520" s="110"/>
      <c r="CJ520" s="110"/>
      <c r="CK520" s="110"/>
      <c r="CL520" s="110"/>
      <c r="CM520" s="110"/>
      <c r="CN520" s="110"/>
      <c r="CO520" s="110"/>
      <c r="CP520" s="110"/>
      <c r="CQ520" s="110"/>
      <c r="CR520" s="110"/>
      <c r="CS520" s="110"/>
      <c r="CT520" s="110"/>
      <c r="CU520" s="110"/>
      <c r="CV520" s="110"/>
      <c r="CW520" s="110"/>
    </row>
    <row r="521" spans="1:101" x14ac:dyDescent="0.25">
      <c r="A521" s="110"/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0"/>
      <c r="BB521" s="110"/>
      <c r="BC521" s="110"/>
      <c r="BD521" s="110"/>
      <c r="BE521" s="110"/>
      <c r="BF521" s="110"/>
      <c r="BG521" s="110"/>
      <c r="BH521" s="110"/>
      <c r="BI521" s="110"/>
      <c r="BJ521" s="110"/>
      <c r="BK521" s="110"/>
      <c r="BL521" s="110"/>
      <c r="BM521" s="110"/>
      <c r="BN521" s="110"/>
      <c r="BO521" s="110"/>
      <c r="BP521" s="110"/>
      <c r="BQ521" s="110"/>
      <c r="BR521" s="110"/>
      <c r="BS521" s="110"/>
      <c r="BT521" s="110"/>
      <c r="BU521" s="110"/>
      <c r="BV521" s="110"/>
      <c r="BW521" s="110"/>
      <c r="BX521" s="110"/>
      <c r="BY521" s="110"/>
      <c r="BZ521" s="110"/>
      <c r="CA521" s="110"/>
      <c r="CB521" s="110"/>
      <c r="CC521" s="110"/>
      <c r="CD521" s="110"/>
      <c r="CE521" s="110"/>
      <c r="CF521" s="110"/>
      <c r="CG521" s="110"/>
      <c r="CH521" s="110"/>
      <c r="CI521" s="110"/>
      <c r="CJ521" s="110"/>
      <c r="CK521" s="110"/>
      <c r="CL521" s="110"/>
      <c r="CM521" s="110"/>
      <c r="CN521" s="110"/>
      <c r="CO521" s="110"/>
      <c r="CP521" s="110"/>
      <c r="CQ521" s="110"/>
      <c r="CR521" s="110"/>
      <c r="CS521" s="110"/>
      <c r="CT521" s="110"/>
      <c r="CU521" s="110"/>
      <c r="CV521" s="110"/>
      <c r="CW521" s="110"/>
    </row>
    <row r="522" spans="1:101" x14ac:dyDescent="0.25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0"/>
      <c r="BB522" s="110"/>
      <c r="BC522" s="110"/>
      <c r="BD522" s="110"/>
      <c r="BE522" s="110"/>
      <c r="BF522" s="110"/>
      <c r="BG522" s="110"/>
      <c r="BH522" s="110"/>
      <c r="BI522" s="110"/>
      <c r="BJ522" s="110"/>
      <c r="BK522" s="110"/>
      <c r="BL522" s="110"/>
      <c r="BM522" s="110"/>
      <c r="BN522" s="110"/>
      <c r="BO522" s="110"/>
      <c r="BP522" s="110"/>
      <c r="BQ522" s="110"/>
      <c r="BR522" s="110"/>
      <c r="BS522" s="110"/>
      <c r="BT522" s="110"/>
      <c r="BU522" s="110"/>
      <c r="BV522" s="110"/>
      <c r="BW522" s="110"/>
      <c r="BX522" s="110"/>
      <c r="BY522" s="110"/>
      <c r="BZ522" s="110"/>
      <c r="CA522" s="110"/>
      <c r="CB522" s="110"/>
      <c r="CC522" s="110"/>
      <c r="CD522" s="110"/>
      <c r="CE522" s="110"/>
      <c r="CF522" s="110"/>
      <c r="CG522" s="110"/>
      <c r="CH522" s="110"/>
      <c r="CI522" s="110"/>
      <c r="CJ522" s="110"/>
      <c r="CK522" s="110"/>
      <c r="CL522" s="110"/>
      <c r="CM522" s="110"/>
      <c r="CN522" s="110"/>
      <c r="CO522" s="110"/>
      <c r="CP522" s="110"/>
      <c r="CQ522" s="110"/>
      <c r="CR522" s="110"/>
      <c r="CS522" s="110"/>
      <c r="CT522" s="110"/>
      <c r="CU522" s="110"/>
      <c r="CV522" s="110"/>
      <c r="CW522" s="110"/>
    </row>
    <row r="523" spans="1:101" x14ac:dyDescent="0.25">
      <c r="A523" s="110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  <c r="BD523" s="110"/>
      <c r="BE523" s="110"/>
      <c r="BF523" s="110"/>
      <c r="BG523" s="110"/>
      <c r="BH523" s="110"/>
      <c r="BI523" s="110"/>
      <c r="BJ523" s="110"/>
      <c r="BK523" s="110"/>
      <c r="BL523" s="110"/>
      <c r="BM523" s="110"/>
      <c r="BN523" s="110"/>
      <c r="BO523" s="110"/>
      <c r="BP523" s="110"/>
      <c r="BQ523" s="110"/>
      <c r="BR523" s="110"/>
      <c r="BS523" s="110"/>
      <c r="BT523" s="110"/>
      <c r="BU523" s="110"/>
      <c r="BV523" s="110"/>
      <c r="BW523" s="110"/>
      <c r="BX523" s="110"/>
      <c r="BY523" s="110"/>
      <c r="BZ523" s="110"/>
      <c r="CA523" s="110"/>
      <c r="CB523" s="110"/>
      <c r="CC523" s="110"/>
      <c r="CD523" s="110"/>
      <c r="CE523" s="110"/>
      <c r="CF523" s="110"/>
      <c r="CG523" s="110"/>
      <c r="CH523" s="110"/>
      <c r="CI523" s="110"/>
      <c r="CJ523" s="110"/>
      <c r="CK523" s="110"/>
      <c r="CL523" s="110"/>
      <c r="CM523" s="110"/>
      <c r="CN523" s="110"/>
      <c r="CO523" s="110"/>
      <c r="CP523" s="110"/>
      <c r="CQ523" s="110"/>
      <c r="CR523" s="110"/>
      <c r="CS523" s="110"/>
      <c r="CT523" s="110"/>
      <c r="CU523" s="110"/>
      <c r="CV523" s="110"/>
      <c r="CW523" s="110"/>
    </row>
    <row r="524" spans="1:101" x14ac:dyDescent="0.25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  <c r="BD524" s="110"/>
      <c r="BE524" s="110"/>
      <c r="BF524" s="110"/>
      <c r="BG524" s="110"/>
      <c r="BH524" s="110"/>
      <c r="BI524" s="110"/>
      <c r="BJ524" s="110"/>
      <c r="BK524" s="110"/>
      <c r="BL524" s="110"/>
      <c r="BM524" s="110"/>
      <c r="BN524" s="110"/>
      <c r="BO524" s="110"/>
      <c r="BP524" s="110"/>
      <c r="BQ524" s="110"/>
      <c r="BR524" s="110"/>
      <c r="BS524" s="110"/>
      <c r="BT524" s="110"/>
      <c r="BU524" s="110"/>
      <c r="BV524" s="110"/>
      <c r="BW524" s="110"/>
      <c r="BX524" s="110"/>
      <c r="BY524" s="110"/>
      <c r="BZ524" s="110"/>
      <c r="CA524" s="110"/>
      <c r="CB524" s="110"/>
      <c r="CC524" s="110"/>
      <c r="CD524" s="110"/>
      <c r="CE524" s="110"/>
      <c r="CF524" s="110"/>
      <c r="CG524" s="110"/>
      <c r="CH524" s="110"/>
      <c r="CI524" s="110"/>
      <c r="CJ524" s="110"/>
      <c r="CK524" s="110"/>
      <c r="CL524" s="110"/>
      <c r="CM524" s="110"/>
      <c r="CN524" s="110"/>
      <c r="CO524" s="110"/>
      <c r="CP524" s="110"/>
      <c r="CQ524" s="110"/>
      <c r="CR524" s="110"/>
      <c r="CS524" s="110"/>
      <c r="CT524" s="110"/>
      <c r="CU524" s="110"/>
      <c r="CV524" s="110"/>
      <c r="CW524" s="110"/>
    </row>
    <row r="525" spans="1:101" x14ac:dyDescent="0.25">
      <c r="A525" s="110"/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0"/>
      <c r="BB525" s="110"/>
      <c r="BC525" s="110"/>
      <c r="BD525" s="110"/>
      <c r="BE525" s="110"/>
      <c r="BF525" s="110"/>
      <c r="BG525" s="110"/>
      <c r="BH525" s="110"/>
      <c r="BI525" s="110"/>
      <c r="BJ525" s="110"/>
      <c r="BK525" s="110"/>
      <c r="BL525" s="110"/>
      <c r="BM525" s="110"/>
      <c r="BN525" s="110"/>
      <c r="BO525" s="110"/>
      <c r="BP525" s="110"/>
      <c r="BQ525" s="110"/>
      <c r="BR525" s="110"/>
      <c r="BS525" s="110"/>
      <c r="BT525" s="110"/>
      <c r="BU525" s="110"/>
      <c r="BV525" s="110"/>
      <c r="BW525" s="110"/>
      <c r="BX525" s="110"/>
      <c r="BY525" s="110"/>
      <c r="BZ525" s="110"/>
      <c r="CA525" s="110"/>
      <c r="CB525" s="110"/>
      <c r="CC525" s="110"/>
      <c r="CD525" s="110"/>
      <c r="CE525" s="110"/>
      <c r="CF525" s="110"/>
      <c r="CG525" s="110"/>
      <c r="CH525" s="110"/>
      <c r="CI525" s="110"/>
      <c r="CJ525" s="110"/>
      <c r="CK525" s="110"/>
      <c r="CL525" s="110"/>
      <c r="CM525" s="110"/>
      <c r="CN525" s="110"/>
      <c r="CO525" s="110"/>
      <c r="CP525" s="110"/>
      <c r="CQ525" s="110"/>
      <c r="CR525" s="110"/>
      <c r="CS525" s="110"/>
      <c r="CT525" s="110"/>
      <c r="CU525" s="110"/>
      <c r="CV525" s="110"/>
      <c r="CW525" s="110"/>
    </row>
    <row r="526" spans="1:101" x14ac:dyDescent="0.25">
      <c r="A526" s="110"/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  <c r="BD526" s="110"/>
      <c r="BE526" s="110"/>
      <c r="BF526" s="110"/>
      <c r="BG526" s="110"/>
      <c r="BH526" s="110"/>
      <c r="BI526" s="110"/>
      <c r="BJ526" s="110"/>
      <c r="BK526" s="110"/>
      <c r="BL526" s="110"/>
      <c r="BM526" s="110"/>
      <c r="BN526" s="110"/>
      <c r="BO526" s="110"/>
      <c r="BP526" s="110"/>
      <c r="BQ526" s="110"/>
      <c r="BR526" s="110"/>
      <c r="BS526" s="110"/>
      <c r="BT526" s="110"/>
      <c r="BU526" s="110"/>
      <c r="BV526" s="110"/>
      <c r="BW526" s="110"/>
      <c r="BX526" s="110"/>
      <c r="BY526" s="110"/>
      <c r="BZ526" s="110"/>
      <c r="CA526" s="110"/>
      <c r="CB526" s="110"/>
      <c r="CC526" s="110"/>
      <c r="CD526" s="110"/>
      <c r="CE526" s="110"/>
      <c r="CF526" s="110"/>
      <c r="CG526" s="110"/>
      <c r="CH526" s="110"/>
      <c r="CI526" s="110"/>
      <c r="CJ526" s="110"/>
      <c r="CK526" s="110"/>
      <c r="CL526" s="110"/>
      <c r="CM526" s="110"/>
      <c r="CN526" s="110"/>
      <c r="CO526" s="110"/>
      <c r="CP526" s="110"/>
      <c r="CQ526" s="110"/>
      <c r="CR526" s="110"/>
      <c r="CS526" s="110"/>
      <c r="CT526" s="110"/>
      <c r="CU526" s="110"/>
      <c r="CV526" s="110"/>
      <c r="CW526" s="110"/>
    </row>
    <row r="527" spans="1:101" x14ac:dyDescent="0.25">
      <c r="A527" s="110"/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  <c r="BD527" s="110"/>
      <c r="BE527" s="110"/>
      <c r="BF527" s="110"/>
      <c r="BG527" s="110"/>
      <c r="BH527" s="110"/>
      <c r="BI527" s="110"/>
      <c r="BJ527" s="110"/>
      <c r="BK527" s="110"/>
      <c r="BL527" s="110"/>
      <c r="BM527" s="110"/>
      <c r="BN527" s="110"/>
      <c r="BO527" s="110"/>
      <c r="BP527" s="110"/>
      <c r="BQ527" s="110"/>
      <c r="BR527" s="110"/>
      <c r="BS527" s="110"/>
      <c r="BT527" s="110"/>
      <c r="BU527" s="110"/>
      <c r="BV527" s="110"/>
      <c r="BW527" s="110"/>
      <c r="BX527" s="110"/>
      <c r="BY527" s="110"/>
      <c r="BZ527" s="110"/>
      <c r="CA527" s="110"/>
      <c r="CB527" s="110"/>
      <c r="CC527" s="110"/>
      <c r="CD527" s="110"/>
      <c r="CE527" s="110"/>
      <c r="CF527" s="110"/>
      <c r="CG527" s="110"/>
      <c r="CH527" s="110"/>
      <c r="CI527" s="110"/>
      <c r="CJ527" s="110"/>
      <c r="CK527" s="110"/>
      <c r="CL527" s="110"/>
      <c r="CM527" s="110"/>
      <c r="CN527" s="110"/>
      <c r="CO527" s="110"/>
      <c r="CP527" s="110"/>
      <c r="CQ527" s="110"/>
      <c r="CR527" s="110"/>
      <c r="CS527" s="110"/>
      <c r="CT527" s="110"/>
      <c r="CU527" s="110"/>
      <c r="CV527" s="110"/>
      <c r="CW527" s="110"/>
    </row>
    <row r="528" spans="1:101" x14ac:dyDescent="0.25">
      <c r="A528" s="110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  <c r="BD528" s="110"/>
      <c r="BE528" s="110"/>
      <c r="BF528" s="110"/>
      <c r="BG528" s="110"/>
      <c r="BH528" s="110"/>
      <c r="BI528" s="110"/>
      <c r="BJ528" s="110"/>
      <c r="BK528" s="110"/>
      <c r="BL528" s="110"/>
      <c r="BM528" s="110"/>
      <c r="BN528" s="110"/>
      <c r="BO528" s="110"/>
      <c r="BP528" s="110"/>
      <c r="BQ528" s="110"/>
      <c r="BR528" s="110"/>
      <c r="BS528" s="110"/>
      <c r="BT528" s="110"/>
      <c r="BU528" s="110"/>
      <c r="BV528" s="110"/>
      <c r="BW528" s="110"/>
      <c r="BX528" s="110"/>
      <c r="BY528" s="110"/>
      <c r="BZ528" s="110"/>
      <c r="CA528" s="110"/>
      <c r="CB528" s="110"/>
      <c r="CC528" s="110"/>
      <c r="CD528" s="110"/>
      <c r="CE528" s="110"/>
      <c r="CF528" s="110"/>
      <c r="CG528" s="110"/>
      <c r="CH528" s="110"/>
      <c r="CI528" s="110"/>
      <c r="CJ528" s="110"/>
      <c r="CK528" s="110"/>
      <c r="CL528" s="110"/>
      <c r="CM528" s="110"/>
      <c r="CN528" s="110"/>
      <c r="CO528" s="110"/>
      <c r="CP528" s="110"/>
      <c r="CQ528" s="110"/>
      <c r="CR528" s="110"/>
      <c r="CS528" s="110"/>
      <c r="CT528" s="110"/>
      <c r="CU528" s="110"/>
      <c r="CV528" s="110"/>
      <c r="CW528" s="110"/>
    </row>
    <row r="529" spans="1:101" x14ac:dyDescent="0.25">
      <c r="A529" s="110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  <c r="BD529" s="110"/>
      <c r="BE529" s="110"/>
      <c r="BF529" s="110"/>
      <c r="BG529" s="110"/>
      <c r="BH529" s="110"/>
      <c r="BI529" s="110"/>
      <c r="BJ529" s="110"/>
      <c r="BK529" s="110"/>
      <c r="BL529" s="110"/>
      <c r="BM529" s="110"/>
      <c r="BN529" s="110"/>
      <c r="BO529" s="110"/>
      <c r="BP529" s="110"/>
      <c r="BQ529" s="110"/>
      <c r="BR529" s="110"/>
      <c r="BS529" s="110"/>
      <c r="BT529" s="110"/>
      <c r="BU529" s="110"/>
      <c r="BV529" s="110"/>
      <c r="BW529" s="110"/>
      <c r="BX529" s="110"/>
      <c r="BY529" s="110"/>
      <c r="BZ529" s="110"/>
      <c r="CA529" s="110"/>
      <c r="CB529" s="110"/>
      <c r="CC529" s="110"/>
      <c r="CD529" s="110"/>
      <c r="CE529" s="110"/>
      <c r="CF529" s="110"/>
      <c r="CG529" s="110"/>
      <c r="CH529" s="110"/>
      <c r="CI529" s="110"/>
      <c r="CJ529" s="110"/>
      <c r="CK529" s="110"/>
      <c r="CL529" s="110"/>
      <c r="CM529" s="110"/>
      <c r="CN529" s="110"/>
      <c r="CO529" s="110"/>
      <c r="CP529" s="110"/>
      <c r="CQ529" s="110"/>
      <c r="CR529" s="110"/>
      <c r="CS529" s="110"/>
      <c r="CT529" s="110"/>
      <c r="CU529" s="110"/>
      <c r="CV529" s="110"/>
      <c r="CW529" s="110"/>
    </row>
    <row r="530" spans="1:101" x14ac:dyDescent="0.25">
      <c r="A530" s="110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0"/>
      <c r="BB530" s="110"/>
      <c r="BC530" s="110"/>
      <c r="BD530" s="110"/>
      <c r="BE530" s="110"/>
      <c r="BF530" s="110"/>
      <c r="BG530" s="110"/>
      <c r="BH530" s="110"/>
      <c r="BI530" s="110"/>
      <c r="BJ530" s="110"/>
      <c r="BK530" s="110"/>
      <c r="BL530" s="110"/>
      <c r="BM530" s="110"/>
      <c r="BN530" s="110"/>
      <c r="BO530" s="110"/>
      <c r="BP530" s="110"/>
      <c r="BQ530" s="110"/>
      <c r="BR530" s="110"/>
      <c r="BS530" s="110"/>
      <c r="BT530" s="110"/>
      <c r="BU530" s="110"/>
      <c r="BV530" s="110"/>
      <c r="BW530" s="110"/>
      <c r="BX530" s="110"/>
      <c r="BY530" s="110"/>
      <c r="BZ530" s="110"/>
      <c r="CA530" s="110"/>
      <c r="CB530" s="110"/>
      <c r="CC530" s="110"/>
      <c r="CD530" s="110"/>
      <c r="CE530" s="110"/>
      <c r="CF530" s="110"/>
      <c r="CG530" s="110"/>
      <c r="CH530" s="110"/>
      <c r="CI530" s="110"/>
      <c r="CJ530" s="110"/>
      <c r="CK530" s="110"/>
      <c r="CL530" s="110"/>
      <c r="CM530" s="110"/>
      <c r="CN530" s="110"/>
      <c r="CO530" s="110"/>
      <c r="CP530" s="110"/>
      <c r="CQ530" s="110"/>
      <c r="CR530" s="110"/>
      <c r="CS530" s="110"/>
      <c r="CT530" s="110"/>
      <c r="CU530" s="110"/>
      <c r="CV530" s="110"/>
      <c r="CW530" s="110"/>
    </row>
    <row r="531" spans="1:101" x14ac:dyDescent="0.25">
      <c r="A531" s="110"/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110"/>
      <c r="AR531" s="110"/>
      <c r="AS531" s="110"/>
      <c r="AT531" s="110"/>
      <c r="AU531" s="110"/>
      <c r="AV531" s="110"/>
      <c r="AW531" s="110"/>
      <c r="AX531" s="110"/>
      <c r="AY531" s="110"/>
      <c r="AZ531" s="110"/>
      <c r="BA531" s="110"/>
      <c r="BB531" s="110"/>
      <c r="BC531" s="110"/>
      <c r="BD531" s="110"/>
      <c r="BE531" s="110"/>
      <c r="BF531" s="110"/>
      <c r="BG531" s="110"/>
      <c r="BH531" s="110"/>
      <c r="BI531" s="110"/>
      <c r="BJ531" s="110"/>
      <c r="BK531" s="110"/>
      <c r="BL531" s="110"/>
      <c r="BM531" s="110"/>
      <c r="BN531" s="110"/>
      <c r="BO531" s="110"/>
      <c r="BP531" s="110"/>
      <c r="BQ531" s="110"/>
      <c r="BR531" s="110"/>
      <c r="BS531" s="110"/>
      <c r="BT531" s="110"/>
      <c r="BU531" s="110"/>
      <c r="BV531" s="110"/>
      <c r="BW531" s="110"/>
      <c r="BX531" s="110"/>
      <c r="BY531" s="110"/>
      <c r="BZ531" s="110"/>
      <c r="CA531" s="110"/>
      <c r="CB531" s="110"/>
      <c r="CC531" s="110"/>
      <c r="CD531" s="110"/>
      <c r="CE531" s="110"/>
      <c r="CF531" s="110"/>
      <c r="CG531" s="110"/>
      <c r="CH531" s="110"/>
      <c r="CI531" s="110"/>
      <c r="CJ531" s="110"/>
      <c r="CK531" s="110"/>
      <c r="CL531" s="110"/>
      <c r="CM531" s="110"/>
      <c r="CN531" s="110"/>
      <c r="CO531" s="110"/>
      <c r="CP531" s="110"/>
      <c r="CQ531" s="110"/>
      <c r="CR531" s="110"/>
      <c r="CS531" s="110"/>
      <c r="CT531" s="110"/>
      <c r="CU531" s="110"/>
      <c r="CV531" s="110"/>
      <c r="CW531" s="110"/>
    </row>
    <row r="532" spans="1:101" x14ac:dyDescent="0.25">
      <c r="A532" s="110"/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10"/>
      <c r="BF532" s="110"/>
      <c r="BG532" s="110"/>
      <c r="BH532" s="110"/>
      <c r="BI532" s="110"/>
      <c r="BJ532" s="110"/>
      <c r="BK532" s="110"/>
      <c r="BL532" s="110"/>
      <c r="BM532" s="110"/>
      <c r="BN532" s="110"/>
      <c r="BO532" s="110"/>
      <c r="BP532" s="110"/>
      <c r="BQ532" s="110"/>
      <c r="BR532" s="110"/>
      <c r="BS532" s="110"/>
      <c r="BT532" s="110"/>
      <c r="BU532" s="110"/>
      <c r="BV532" s="110"/>
      <c r="BW532" s="110"/>
      <c r="BX532" s="110"/>
      <c r="BY532" s="110"/>
      <c r="BZ532" s="110"/>
      <c r="CA532" s="110"/>
      <c r="CB532" s="110"/>
      <c r="CC532" s="110"/>
      <c r="CD532" s="110"/>
      <c r="CE532" s="110"/>
      <c r="CF532" s="110"/>
      <c r="CG532" s="110"/>
      <c r="CH532" s="110"/>
      <c r="CI532" s="110"/>
      <c r="CJ532" s="110"/>
      <c r="CK532" s="110"/>
      <c r="CL532" s="110"/>
      <c r="CM532" s="110"/>
      <c r="CN532" s="110"/>
      <c r="CO532" s="110"/>
      <c r="CP532" s="110"/>
      <c r="CQ532" s="110"/>
      <c r="CR532" s="110"/>
      <c r="CS532" s="110"/>
      <c r="CT532" s="110"/>
      <c r="CU532" s="110"/>
      <c r="CV532" s="110"/>
      <c r="CW532" s="110"/>
    </row>
    <row r="533" spans="1:101" x14ac:dyDescent="0.25">
      <c r="A533" s="110"/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0"/>
      <c r="BB533" s="110"/>
      <c r="BC533" s="110"/>
      <c r="BD533" s="110"/>
      <c r="BE533" s="110"/>
      <c r="BF533" s="110"/>
      <c r="BG533" s="110"/>
      <c r="BH533" s="110"/>
      <c r="BI533" s="110"/>
      <c r="BJ533" s="110"/>
      <c r="BK533" s="110"/>
      <c r="BL533" s="110"/>
      <c r="BM533" s="110"/>
      <c r="BN533" s="110"/>
      <c r="BO533" s="110"/>
      <c r="BP533" s="110"/>
      <c r="BQ533" s="110"/>
      <c r="BR533" s="110"/>
      <c r="BS533" s="110"/>
      <c r="BT533" s="110"/>
      <c r="BU533" s="110"/>
      <c r="BV533" s="110"/>
      <c r="BW533" s="110"/>
      <c r="BX533" s="110"/>
      <c r="BY533" s="110"/>
      <c r="BZ533" s="110"/>
      <c r="CA533" s="110"/>
      <c r="CB533" s="110"/>
      <c r="CC533" s="110"/>
      <c r="CD533" s="110"/>
      <c r="CE533" s="110"/>
      <c r="CF533" s="110"/>
      <c r="CG533" s="110"/>
      <c r="CH533" s="110"/>
      <c r="CI533" s="110"/>
      <c r="CJ533" s="110"/>
      <c r="CK533" s="110"/>
      <c r="CL533" s="110"/>
      <c r="CM533" s="110"/>
      <c r="CN533" s="110"/>
      <c r="CO533" s="110"/>
      <c r="CP533" s="110"/>
      <c r="CQ533" s="110"/>
      <c r="CR533" s="110"/>
      <c r="CS533" s="110"/>
      <c r="CT533" s="110"/>
      <c r="CU533" s="110"/>
      <c r="CV533" s="110"/>
      <c r="CW533" s="110"/>
    </row>
    <row r="534" spans="1:101" x14ac:dyDescent="0.25">
      <c r="A534" s="110"/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  <c r="BD534" s="110"/>
      <c r="BE534" s="110"/>
      <c r="BF534" s="110"/>
      <c r="BG534" s="110"/>
      <c r="BH534" s="110"/>
      <c r="BI534" s="110"/>
      <c r="BJ534" s="110"/>
      <c r="BK534" s="110"/>
      <c r="BL534" s="110"/>
      <c r="BM534" s="110"/>
      <c r="BN534" s="110"/>
      <c r="BO534" s="110"/>
      <c r="BP534" s="110"/>
      <c r="BQ534" s="110"/>
      <c r="BR534" s="110"/>
      <c r="BS534" s="110"/>
      <c r="BT534" s="110"/>
      <c r="BU534" s="110"/>
      <c r="BV534" s="110"/>
      <c r="BW534" s="110"/>
      <c r="BX534" s="110"/>
      <c r="BY534" s="110"/>
      <c r="BZ534" s="110"/>
      <c r="CA534" s="110"/>
      <c r="CB534" s="110"/>
      <c r="CC534" s="110"/>
      <c r="CD534" s="110"/>
      <c r="CE534" s="110"/>
      <c r="CF534" s="110"/>
      <c r="CG534" s="110"/>
      <c r="CH534" s="110"/>
      <c r="CI534" s="110"/>
      <c r="CJ534" s="110"/>
      <c r="CK534" s="110"/>
      <c r="CL534" s="110"/>
      <c r="CM534" s="110"/>
      <c r="CN534" s="110"/>
      <c r="CO534" s="110"/>
      <c r="CP534" s="110"/>
      <c r="CQ534" s="110"/>
      <c r="CR534" s="110"/>
      <c r="CS534" s="110"/>
      <c r="CT534" s="110"/>
      <c r="CU534" s="110"/>
      <c r="CV534" s="110"/>
      <c r="CW534" s="110"/>
    </row>
    <row r="535" spans="1:101" x14ac:dyDescent="0.25">
      <c r="A535" s="110"/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10"/>
      <c r="BF535" s="110"/>
      <c r="BG535" s="110"/>
      <c r="BH535" s="110"/>
      <c r="BI535" s="110"/>
      <c r="BJ535" s="110"/>
      <c r="BK535" s="110"/>
      <c r="BL535" s="110"/>
      <c r="BM535" s="110"/>
      <c r="BN535" s="110"/>
      <c r="BO535" s="110"/>
      <c r="BP535" s="110"/>
      <c r="BQ535" s="110"/>
      <c r="BR535" s="110"/>
      <c r="BS535" s="110"/>
      <c r="BT535" s="110"/>
      <c r="BU535" s="110"/>
      <c r="BV535" s="110"/>
      <c r="BW535" s="110"/>
      <c r="BX535" s="110"/>
      <c r="BY535" s="110"/>
      <c r="BZ535" s="110"/>
      <c r="CA535" s="110"/>
      <c r="CB535" s="110"/>
      <c r="CC535" s="110"/>
      <c r="CD535" s="110"/>
      <c r="CE535" s="110"/>
      <c r="CF535" s="110"/>
      <c r="CG535" s="110"/>
      <c r="CH535" s="110"/>
      <c r="CI535" s="110"/>
      <c r="CJ535" s="110"/>
      <c r="CK535" s="110"/>
      <c r="CL535" s="110"/>
      <c r="CM535" s="110"/>
      <c r="CN535" s="110"/>
      <c r="CO535" s="110"/>
      <c r="CP535" s="110"/>
      <c r="CQ535" s="110"/>
      <c r="CR535" s="110"/>
      <c r="CS535" s="110"/>
      <c r="CT535" s="110"/>
      <c r="CU535" s="110"/>
      <c r="CV535" s="110"/>
      <c r="CW535" s="110"/>
    </row>
    <row r="536" spans="1:101" x14ac:dyDescent="0.25">
      <c r="A536" s="110"/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10"/>
      <c r="BF536" s="110"/>
      <c r="BG536" s="110"/>
      <c r="BH536" s="110"/>
      <c r="BI536" s="110"/>
      <c r="BJ536" s="110"/>
      <c r="BK536" s="110"/>
      <c r="BL536" s="110"/>
      <c r="BM536" s="110"/>
      <c r="BN536" s="110"/>
      <c r="BO536" s="110"/>
      <c r="BP536" s="110"/>
      <c r="BQ536" s="110"/>
      <c r="BR536" s="110"/>
      <c r="BS536" s="110"/>
      <c r="BT536" s="110"/>
      <c r="BU536" s="110"/>
      <c r="BV536" s="110"/>
      <c r="BW536" s="110"/>
      <c r="BX536" s="110"/>
      <c r="BY536" s="110"/>
      <c r="BZ536" s="110"/>
      <c r="CA536" s="110"/>
      <c r="CB536" s="110"/>
      <c r="CC536" s="110"/>
      <c r="CD536" s="110"/>
      <c r="CE536" s="110"/>
      <c r="CF536" s="110"/>
      <c r="CG536" s="110"/>
      <c r="CH536" s="110"/>
      <c r="CI536" s="110"/>
      <c r="CJ536" s="110"/>
      <c r="CK536" s="110"/>
      <c r="CL536" s="110"/>
      <c r="CM536" s="110"/>
      <c r="CN536" s="110"/>
      <c r="CO536" s="110"/>
      <c r="CP536" s="110"/>
      <c r="CQ536" s="110"/>
      <c r="CR536" s="110"/>
      <c r="CS536" s="110"/>
      <c r="CT536" s="110"/>
      <c r="CU536" s="110"/>
      <c r="CV536" s="110"/>
      <c r="CW536" s="110"/>
    </row>
    <row r="537" spans="1:101" x14ac:dyDescent="0.25">
      <c r="A537" s="110"/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10"/>
      <c r="BF537" s="110"/>
      <c r="BG537" s="110"/>
      <c r="BH537" s="110"/>
      <c r="BI537" s="110"/>
      <c r="BJ537" s="110"/>
      <c r="BK537" s="110"/>
      <c r="BL537" s="110"/>
      <c r="BM537" s="110"/>
      <c r="BN537" s="110"/>
      <c r="BO537" s="110"/>
      <c r="BP537" s="110"/>
      <c r="BQ537" s="110"/>
      <c r="BR537" s="110"/>
      <c r="BS537" s="110"/>
      <c r="BT537" s="110"/>
      <c r="BU537" s="110"/>
      <c r="BV537" s="110"/>
      <c r="BW537" s="110"/>
      <c r="BX537" s="110"/>
      <c r="BY537" s="110"/>
      <c r="BZ537" s="110"/>
      <c r="CA537" s="110"/>
      <c r="CB537" s="110"/>
      <c r="CC537" s="110"/>
      <c r="CD537" s="110"/>
      <c r="CE537" s="110"/>
      <c r="CF537" s="110"/>
      <c r="CG537" s="110"/>
      <c r="CH537" s="110"/>
      <c r="CI537" s="110"/>
      <c r="CJ537" s="110"/>
      <c r="CK537" s="110"/>
      <c r="CL537" s="110"/>
      <c r="CM537" s="110"/>
      <c r="CN537" s="110"/>
      <c r="CO537" s="110"/>
      <c r="CP537" s="110"/>
      <c r="CQ537" s="110"/>
      <c r="CR537" s="110"/>
      <c r="CS537" s="110"/>
      <c r="CT537" s="110"/>
      <c r="CU537" s="110"/>
      <c r="CV537" s="110"/>
      <c r="CW537" s="110"/>
    </row>
    <row r="538" spans="1:101" x14ac:dyDescent="0.25">
      <c r="A538" s="110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  <c r="BD538" s="110"/>
      <c r="BE538" s="110"/>
      <c r="BF538" s="110"/>
      <c r="BG538" s="110"/>
      <c r="BH538" s="110"/>
      <c r="BI538" s="110"/>
      <c r="BJ538" s="110"/>
      <c r="BK538" s="110"/>
      <c r="BL538" s="110"/>
      <c r="BM538" s="110"/>
      <c r="BN538" s="110"/>
      <c r="BO538" s="110"/>
      <c r="BP538" s="110"/>
      <c r="BQ538" s="110"/>
      <c r="BR538" s="110"/>
      <c r="BS538" s="110"/>
      <c r="BT538" s="110"/>
      <c r="BU538" s="110"/>
      <c r="BV538" s="110"/>
      <c r="BW538" s="110"/>
      <c r="BX538" s="110"/>
      <c r="BY538" s="110"/>
      <c r="BZ538" s="110"/>
      <c r="CA538" s="110"/>
      <c r="CB538" s="110"/>
      <c r="CC538" s="110"/>
      <c r="CD538" s="110"/>
      <c r="CE538" s="110"/>
      <c r="CF538" s="110"/>
      <c r="CG538" s="110"/>
      <c r="CH538" s="110"/>
      <c r="CI538" s="110"/>
      <c r="CJ538" s="110"/>
      <c r="CK538" s="110"/>
      <c r="CL538" s="110"/>
      <c r="CM538" s="110"/>
      <c r="CN538" s="110"/>
      <c r="CO538" s="110"/>
      <c r="CP538" s="110"/>
      <c r="CQ538" s="110"/>
      <c r="CR538" s="110"/>
      <c r="CS538" s="110"/>
      <c r="CT538" s="110"/>
      <c r="CU538" s="110"/>
      <c r="CV538" s="110"/>
      <c r="CW538" s="110"/>
    </row>
    <row r="539" spans="1:101" x14ac:dyDescent="0.25">
      <c r="A539" s="110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10"/>
      <c r="BF539" s="110"/>
      <c r="BG539" s="110"/>
      <c r="BH539" s="110"/>
      <c r="BI539" s="110"/>
      <c r="BJ539" s="110"/>
      <c r="BK539" s="110"/>
      <c r="BL539" s="110"/>
      <c r="BM539" s="110"/>
      <c r="BN539" s="110"/>
      <c r="BO539" s="110"/>
      <c r="BP539" s="110"/>
      <c r="BQ539" s="110"/>
      <c r="BR539" s="110"/>
      <c r="BS539" s="110"/>
      <c r="BT539" s="110"/>
      <c r="BU539" s="110"/>
      <c r="BV539" s="110"/>
      <c r="BW539" s="110"/>
      <c r="BX539" s="110"/>
      <c r="BY539" s="110"/>
      <c r="BZ539" s="110"/>
      <c r="CA539" s="110"/>
      <c r="CB539" s="110"/>
      <c r="CC539" s="110"/>
      <c r="CD539" s="110"/>
      <c r="CE539" s="110"/>
      <c r="CF539" s="110"/>
      <c r="CG539" s="110"/>
      <c r="CH539" s="110"/>
      <c r="CI539" s="110"/>
      <c r="CJ539" s="110"/>
      <c r="CK539" s="110"/>
      <c r="CL539" s="110"/>
      <c r="CM539" s="110"/>
      <c r="CN539" s="110"/>
      <c r="CO539" s="110"/>
      <c r="CP539" s="110"/>
      <c r="CQ539" s="110"/>
      <c r="CR539" s="110"/>
      <c r="CS539" s="110"/>
      <c r="CT539" s="110"/>
      <c r="CU539" s="110"/>
      <c r="CV539" s="110"/>
      <c r="CW539" s="110"/>
    </row>
    <row r="540" spans="1:101" x14ac:dyDescent="0.25">
      <c r="A540" s="110"/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  <c r="BD540" s="110"/>
      <c r="BE540" s="110"/>
      <c r="BF540" s="110"/>
      <c r="BG540" s="110"/>
      <c r="BH540" s="110"/>
      <c r="BI540" s="110"/>
      <c r="BJ540" s="110"/>
      <c r="BK540" s="110"/>
      <c r="BL540" s="110"/>
      <c r="BM540" s="110"/>
      <c r="BN540" s="110"/>
      <c r="BO540" s="110"/>
      <c r="BP540" s="110"/>
      <c r="BQ540" s="110"/>
      <c r="BR540" s="110"/>
      <c r="BS540" s="110"/>
      <c r="BT540" s="110"/>
      <c r="BU540" s="110"/>
      <c r="BV540" s="110"/>
      <c r="BW540" s="110"/>
      <c r="BX540" s="110"/>
      <c r="BY540" s="110"/>
      <c r="BZ540" s="110"/>
      <c r="CA540" s="110"/>
      <c r="CB540" s="110"/>
      <c r="CC540" s="110"/>
      <c r="CD540" s="110"/>
      <c r="CE540" s="110"/>
      <c r="CF540" s="110"/>
      <c r="CG540" s="110"/>
      <c r="CH540" s="110"/>
      <c r="CI540" s="110"/>
      <c r="CJ540" s="110"/>
      <c r="CK540" s="110"/>
      <c r="CL540" s="110"/>
      <c r="CM540" s="110"/>
      <c r="CN540" s="110"/>
      <c r="CO540" s="110"/>
      <c r="CP540" s="110"/>
      <c r="CQ540" s="110"/>
      <c r="CR540" s="110"/>
      <c r="CS540" s="110"/>
      <c r="CT540" s="110"/>
      <c r="CU540" s="110"/>
      <c r="CV540" s="110"/>
      <c r="CW540" s="110"/>
    </row>
    <row r="541" spans="1:101" x14ac:dyDescent="0.25">
      <c r="A541" s="110"/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  <c r="BD541" s="110"/>
      <c r="BE541" s="110"/>
      <c r="BF541" s="110"/>
      <c r="BG541" s="110"/>
      <c r="BH541" s="110"/>
      <c r="BI541" s="110"/>
      <c r="BJ541" s="110"/>
      <c r="BK541" s="110"/>
      <c r="BL541" s="110"/>
      <c r="BM541" s="110"/>
      <c r="BN541" s="110"/>
      <c r="BO541" s="110"/>
      <c r="BP541" s="110"/>
      <c r="BQ541" s="110"/>
      <c r="BR541" s="110"/>
      <c r="BS541" s="110"/>
      <c r="BT541" s="110"/>
      <c r="BU541" s="110"/>
      <c r="BV541" s="110"/>
      <c r="BW541" s="110"/>
      <c r="BX541" s="110"/>
      <c r="BY541" s="110"/>
      <c r="BZ541" s="110"/>
      <c r="CA541" s="110"/>
      <c r="CB541" s="110"/>
      <c r="CC541" s="110"/>
      <c r="CD541" s="110"/>
      <c r="CE541" s="110"/>
      <c r="CF541" s="110"/>
      <c r="CG541" s="110"/>
      <c r="CH541" s="110"/>
      <c r="CI541" s="110"/>
      <c r="CJ541" s="110"/>
      <c r="CK541" s="110"/>
      <c r="CL541" s="110"/>
      <c r="CM541" s="110"/>
      <c r="CN541" s="110"/>
      <c r="CO541" s="110"/>
      <c r="CP541" s="110"/>
      <c r="CQ541" s="110"/>
      <c r="CR541" s="110"/>
      <c r="CS541" s="110"/>
      <c r="CT541" s="110"/>
      <c r="CU541" s="110"/>
      <c r="CV541" s="110"/>
      <c r="CW541" s="110"/>
    </row>
    <row r="542" spans="1:101" x14ac:dyDescent="0.25">
      <c r="A542" s="110"/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  <c r="BD542" s="110"/>
      <c r="BE542" s="110"/>
      <c r="BF542" s="110"/>
      <c r="BG542" s="110"/>
      <c r="BH542" s="110"/>
      <c r="BI542" s="110"/>
      <c r="BJ542" s="110"/>
      <c r="BK542" s="110"/>
      <c r="BL542" s="110"/>
      <c r="BM542" s="110"/>
      <c r="BN542" s="110"/>
      <c r="BO542" s="110"/>
      <c r="BP542" s="110"/>
      <c r="BQ542" s="110"/>
      <c r="BR542" s="110"/>
      <c r="BS542" s="110"/>
      <c r="BT542" s="110"/>
      <c r="BU542" s="110"/>
      <c r="BV542" s="110"/>
      <c r="BW542" s="110"/>
      <c r="BX542" s="110"/>
      <c r="BY542" s="110"/>
      <c r="BZ542" s="110"/>
      <c r="CA542" s="110"/>
      <c r="CB542" s="110"/>
      <c r="CC542" s="110"/>
      <c r="CD542" s="110"/>
      <c r="CE542" s="110"/>
      <c r="CF542" s="110"/>
      <c r="CG542" s="110"/>
      <c r="CH542" s="110"/>
      <c r="CI542" s="110"/>
      <c r="CJ542" s="110"/>
      <c r="CK542" s="110"/>
      <c r="CL542" s="110"/>
      <c r="CM542" s="110"/>
      <c r="CN542" s="110"/>
      <c r="CO542" s="110"/>
      <c r="CP542" s="110"/>
      <c r="CQ542" s="110"/>
      <c r="CR542" s="110"/>
      <c r="CS542" s="110"/>
      <c r="CT542" s="110"/>
      <c r="CU542" s="110"/>
      <c r="CV542" s="110"/>
      <c r="CW542" s="110"/>
    </row>
    <row r="543" spans="1:101" x14ac:dyDescent="0.25">
      <c r="A543" s="110"/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10"/>
      <c r="BF543" s="110"/>
      <c r="BG543" s="110"/>
      <c r="BH543" s="110"/>
      <c r="BI543" s="110"/>
      <c r="BJ543" s="110"/>
      <c r="BK543" s="110"/>
      <c r="BL543" s="110"/>
      <c r="BM543" s="110"/>
      <c r="BN543" s="110"/>
      <c r="BO543" s="110"/>
      <c r="BP543" s="110"/>
      <c r="BQ543" s="110"/>
      <c r="BR543" s="110"/>
      <c r="BS543" s="110"/>
      <c r="BT543" s="110"/>
      <c r="BU543" s="110"/>
      <c r="BV543" s="110"/>
      <c r="BW543" s="110"/>
      <c r="BX543" s="110"/>
      <c r="BY543" s="110"/>
      <c r="BZ543" s="110"/>
      <c r="CA543" s="110"/>
      <c r="CB543" s="110"/>
      <c r="CC543" s="110"/>
      <c r="CD543" s="110"/>
      <c r="CE543" s="110"/>
      <c r="CF543" s="110"/>
      <c r="CG543" s="110"/>
      <c r="CH543" s="110"/>
      <c r="CI543" s="110"/>
      <c r="CJ543" s="110"/>
      <c r="CK543" s="110"/>
      <c r="CL543" s="110"/>
      <c r="CM543" s="110"/>
      <c r="CN543" s="110"/>
      <c r="CO543" s="110"/>
      <c r="CP543" s="110"/>
      <c r="CQ543" s="110"/>
      <c r="CR543" s="110"/>
      <c r="CS543" s="110"/>
      <c r="CT543" s="110"/>
      <c r="CU543" s="110"/>
      <c r="CV543" s="110"/>
      <c r="CW543" s="110"/>
    </row>
    <row r="544" spans="1:101" x14ac:dyDescent="0.25">
      <c r="A544" s="110"/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  <c r="BH544" s="110"/>
      <c r="BI544" s="110"/>
      <c r="BJ544" s="110"/>
      <c r="BK544" s="110"/>
      <c r="BL544" s="110"/>
      <c r="BM544" s="110"/>
      <c r="BN544" s="110"/>
      <c r="BO544" s="110"/>
      <c r="BP544" s="110"/>
      <c r="BQ544" s="110"/>
      <c r="BR544" s="110"/>
      <c r="BS544" s="110"/>
      <c r="BT544" s="110"/>
      <c r="BU544" s="110"/>
      <c r="BV544" s="110"/>
      <c r="BW544" s="110"/>
      <c r="BX544" s="110"/>
      <c r="BY544" s="110"/>
      <c r="BZ544" s="110"/>
      <c r="CA544" s="110"/>
      <c r="CB544" s="110"/>
      <c r="CC544" s="110"/>
      <c r="CD544" s="110"/>
      <c r="CE544" s="110"/>
      <c r="CF544" s="110"/>
      <c r="CG544" s="110"/>
      <c r="CH544" s="110"/>
      <c r="CI544" s="110"/>
      <c r="CJ544" s="110"/>
      <c r="CK544" s="110"/>
      <c r="CL544" s="110"/>
      <c r="CM544" s="110"/>
      <c r="CN544" s="110"/>
      <c r="CO544" s="110"/>
      <c r="CP544" s="110"/>
      <c r="CQ544" s="110"/>
      <c r="CR544" s="110"/>
      <c r="CS544" s="110"/>
      <c r="CT544" s="110"/>
      <c r="CU544" s="110"/>
      <c r="CV544" s="110"/>
      <c r="CW544" s="110"/>
    </row>
    <row r="545" spans="1:101" x14ac:dyDescent="0.25">
      <c r="A545" s="110"/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0"/>
      <c r="BB545" s="110"/>
      <c r="BC545" s="110"/>
      <c r="BD545" s="110"/>
      <c r="BE545" s="110"/>
      <c r="BF545" s="110"/>
      <c r="BG545" s="110"/>
      <c r="BH545" s="110"/>
      <c r="BI545" s="110"/>
      <c r="BJ545" s="110"/>
      <c r="BK545" s="110"/>
      <c r="BL545" s="110"/>
      <c r="BM545" s="110"/>
      <c r="BN545" s="110"/>
      <c r="BO545" s="110"/>
      <c r="BP545" s="110"/>
      <c r="BQ545" s="110"/>
      <c r="BR545" s="110"/>
      <c r="BS545" s="110"/>
      <c r="BT545" s="110"/>
      <c r="BU545" s="110"/>
      <c r="BV545" s="110"/>
      <c r="BW545" s="110"/>
      <c r="BX545" s="110"/>
      <c r="BY545" s="110"/>
      <c r="BZ545" s="110"/>
      <c r="CA545" s="110"/>
      <c r="CB545" s="110"/>
      <c r="CC545" s="110"/>
      <c r="CD545" s="110"/>
      <c r="CE545" s="110"/>
      <c r="CF545" s="110"/>
      <c r="CG545" s="110"/>
      <c r="CH545" s="110"/>
      <c r="CI545" s="110"/>
      <c r="CJ545" s="110"/>
      <c r="CK545" s="110"/>
      <c r="CL545" s="110"/>
      <c r="CM545" s="110"/>
      <c r="CN545" s="110"/>
      <c r="CO545" s="110"/>
      <c r="CP545" s="110"/>
      <c r="CQ545" s="110"/>
      <c r="CR545" s="110"/>
      <c r="CS545" s="110"/>
      <c r="CT545" s="110"/>
      <c r="CU545" s="110"/>
      <c r="CV545" s="110"/>
      <c r="CW545" s="110"/>
    </row>
    <row r="546" spans="1:101" x14ac:dyDescent="0.25">
      <c r="A546" s="110"/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  <c r="BD546" s="110"/>
      <c r="BE546" s="110"/>
      <c r="BF546" s="110"/>
      <c r="BG546" s="110"/>
      <c r="BH546" s="110"/>
      <c r="BI546" s="110"/>
      <c r="BJ546" s="110"/>
      <c r="BK546" s="110"/>
      <c r="BL546" s="110"/>
      <c r="BM546" s="110"/>
      <c r="BN546" s="110"/>
      <c r="BO546" s="110"/>
      <c r="BP546" s="110"/>
      <c r="BQ546" s="110"/>
      <c r="BR546" s="110"/>
      <c r="BS546" s="110"/>
      <c r="BT546" s="110"/>
      <c r="BU546" s="110"/>
      <c r="BV546" s="110"/>
      <c r="BW546" s="110"/>
      <c r="BX546" s="110"/>
      <c r="BY546" s="110"/>
      <c r="BZ546" s="110"/>
      <c r="CA546" s="110"/>
      <c r="CB546" s="110"/>
      <c r="CC546" s="110"/>
      <c r="CD546" s="110"/>
      <c r="CE546" s="110"/>
      <c r="CF546" s="110"/>
      <c r="CG546" s="110"/>
      <c r="CH546" s="110"/>
      <c r="CI546" s="110"/>
      <c r="CJ546" s="110"/>
      <c r="CK546" s="110"/>
      <c r="CL546" s="110"/>
      <c r="CM546" s="110"/>
      <c r="CN546" s="110"/>
      <c r="CO546" s="110"/>
      <c r="CP546" s="110"/>
      <c r="CQ546" s="110"/>
      <c r="CR546" s="110"/>
      <c r="CS546" s="110"/>
      <c r="CT546" s="110"/>
      <c r="CU546" s="110"/>
      <c r="CV546" s="110"/>
      <c r="CW546" s="110"/>
    </row>
    <row r="547" spans="1:101" x14ac:dyDescent="0.25">
      <c r="A547" s="110"/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  <c r="BH547" s="110"/>
      <c r="BI547" s="110"/>
      <c r="BJ547" s="110"/>
      <c r="BK547" s="110"/>
      <c r="BL547" s="110"/>
      <c r="BM547" s="110"/>
      <c r="BN547" s="110"/>
      <c r="BO547" s="110"/>
      <c r="BP547" s="110"/>
      <c r="BQ547" s="110"/>
      <c r="BR547" s="110"/>
      <c r="BS547" s="110"/>
      <c r="BT547" s="110"/>
      <c r="BU547" s="110"/>
      <c r="BV547" s="110"/>
      <c r="BW547" s="110"/>
      <c r="BX547" s="110"/>
      <c r="BY547" s="110"/>
      <c r="BZ547" s="110"/>
      <c r="CA547" s="110"/>
      <c r="CB547" s="110"/>
      <c r="CC547" s="110"/>
      <c r="CD547" s="110"/>
      <c r="CE547" s="110"/>
      <c r="CF547" s="110"/>
      <c r="CG547" s="110"/>
      <c r="CH547" s="110"/>
      <c r="CI547" s="110"/>
      <c r="CJ547" s="110"/>
      <c r="CK547" s="110"/>
      <c r="CL547" s="110"/>
      <c r="CM547" s="110"/>
      <c r="CN547" s="110"/>
      <c r="CO547" s="110"/>
      <c r="CP547" s="110"/>
      <c r="CQ547" s="110"/>
      <c r="CR547" s="110"/>
      <c r="CS547" s="110"/>
      <c r="CT547" s="110"/>
      <c r="CU547" s="110"/>
      <c r="CV547" s="110"/>
      <c r="CW547" s="110"/>
    </row>
    <row r="548" spans="1:101" x14ac:dyDescent="0.25">
      <c r="A548" s="110"/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10"/>
      <c r="BF548" s="110"/>
      <c r="BG548" s="110"/>
      <c r="BH548" s="110"/>
      <c r="BI548" s="110"/>
      <c r="BJ548" s="110"/>
      <c r="BK548" s="110"/>
      <c r="BL548" s="110"/>
      <c r="BM548" s="110"/>
      <c r="BN548" s="110"/>
      <c r="BO548" s="110"/>
      <c r="BP548" s="110"/>
      <c r="BQ548" s="110"/>
      <c r="BR548" s="110"/>
      <c r="BS548" s="110"/>
      <c r="BT548" s="110"/>
      <c r="BU548" s="110"/>
      <c r="BV548" s="110"/>
      <c r="BW548" s="110"/>
      <c r="BX548" s="110"/>
      <c r="BY548" s="110"/>
      <c r="BZ548" s="110"/>
      <c r="CA548" s="110"/>
      <c r="CB548" s="110"/>
      <c r="CC548" s="110"/>
      <c r="CD548" s="110"/>
      <c r="CE548" s="110"/>
      <c r="CF548" s="110"/>
      <c r="CG548" s="110"/>
      <c r="CH548" s="110"/>
      <c r="CI548" s="110"/>
      <c r="CJ548" s="110"/>
      <c r="CK548" s="110"/>
      <c r="CL548" s="110"/>
      <c r="CM548" s="110"/>
      <c r="CN548" s="110"/>
      <c r="CO548" s="110"/>
      <c r="CP548" s="110"/>
      <c r="CQ548" s="110"/>
      <c r="CR548" s="110"/>
      <c r="CS548" s="110"/>
      <c r="CT548" s="110"/>
      <c r="CU548" s="110"/>
      <c r="CV548" s="110"/>
      <c r="CW548" s="110"/>
    </row>
    <row r="549" spans="1:101" x14ac:dyDescent="0.25">
      <c r="A549" s="110"/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  <c r="BH549" s="110"/>
      <c r="BI549" s="110"/>
      <c r="BJ549" s="110"/>
      <c r="BK549" s="110"/>
      <c r="BL549" s="110"/>
      <c r="BM549" s="110"/>
      <c r="BN549" s="110"/>
      <c r="BO549" s="110"/>
      <c r="BP549" s="110"/>
      <c r="BQ549" s="110"/>
      <c r="BR549" s="110"/>
      <c r="BS549" s="110"/>
      <c r="BT549" s="110"/>
      <c r="BU549" s="110"/>
      <c r="BV549" s="110"/>
      <c r="BW549" s="110"/>
      <c r="BX549" s="110"/>
      <c r="BY549" s="110"/>
      <c r="BZ549" s="110"/>
      <c r="CA549" s="110"/>
      <c r="CB549" s="110"/>
      <c r="CC549" s="110"/>
      <c r="CD549" s="110"/>
      <c r="CE549" s="110"/>
      <c r="CF549" s="110"/>
      <c r="CG549" s="110"/>
      <c r="CH549" s="110"/>
      <c r="CI549" s="110"/>
      <c r="CJ549" s="110"/>
      <c r="CK549" s="110"/>
      <c r="CL549" s="110"/>
      <c r="CM549" s="110"/>
      <c r="CN549" s="110"/>
      <c r="CO549" s="110"/>
      <c r="CP549" s="110"/>
      <c r="CQ549" s="110"/>
      <c r="CR549" s="110"/>
      <c r="CS549" s="110"/>
      <c r="CT549" s="110"/>
      <c r="CU549" s="110"/>
      <c r="CV549" s="110"/>
      <c r="CW549" s="110"/>
    </row>
    <row r="550" spans="1:101" x14ac:dyDescent="0.25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  <c r="BD550" s="110"/>
      <c r="BE550" s="110"/>
      <c r="BF550" s="110"/>
      <c r="BG550" s="110"/>
      <c r="BH550" s="110"/>
      <c r="BI550" s="110"/>
      <c r="BJ550" s="110"/>
      <c r="BK550" s="110"/>
      <c r="BL550" s="110"/>
      <c r="BM550" s="110"/>
      <c r="BN550" s="110"/>
      <c r="BO550" s="110"/>
      <c r="BP550" s="110"/>
      <c r="BQ550" s="110"/>
      <c r="BR550" s="110"/>
      <c r="BS550" s="110"/>
      <c r="BT550" s="110"/>
      <c r="BU550" s="110"/>
      <c r="BV550" s="110"/>
      <c r="BW550" s="110"/>
      <c r="BX550" s="110"/>
      <c r="BY550" s="110"/>
      <c r="BZ550" s="110"/>
      <c r="CA550" s="110"/>
      <c r="CB550" s="110"/>
      <c r="CC550" s="110"/>
      <c r="CD550" s="110"/>
      <c r="CE550" s="110"/>
      <c r="CF550" s="110"/>
      <c r="CG550" s="110"/>
      <c r="CH550" s="110"/>
      <c r="CI550" s="110"/>
      <c r="CJ550" s="110"/>
      <c r="CK550" s="110"/>
      <c r="CL550" s="110"/>
      <c r="CM550" s="110"/>
      <c r="CN550" s="110"/>
      <c r="CO550" s="110"/>
      <c r="CP550" s="110"/>
      <c r="CQ550" s="110"/>
      <c r="CR550" s="110"/>
      <c r="CS550" s="110"/>
      <c r="CT550" s="110"/>
      <c r="CU550" s="110"/>
      <c r="CV550" s="110"/>
      <c r="CW550" s="110"/>
    </row>
    <row r="551" spans="1:101" x14ac:dyDescent="0.25">
      <c r="A551" s="110"/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10"/>
      <c r="BF551" s="110"/>
      <c r="BG551" s="110"/>
      <c r="BH551" s="110"/>
      <c r="BI551" s="110"/>
      <c r="BJ551" s="110"/>
      <c r="BK551" s="110"/>
      <c r="BL551" s="110"/>
      <c r="BM551" s="110"/>
      <c r="BN551" s="110"/>
      <c r="BO551" s="110"/>
      <c r="BP551" s="110"/>
      <c r="BQ551" s="110"/>
      <c r="BR551" s="110"/>
      <c r="BS551" s="110"/>
      <c r="BT551" s="110"/>
      <c r="BU551" s="110"/>
      <c r="BV551" s="110"/>
      <c r="BW551" s="110"/>
      <c r="BX551" s="110"/>
      <c r="BY551" s="110"/>
      <c r="BZ551" s="110"/>
      <c r="CA551" s="110"/>
      <c r="CB551" s="110"/>
      <c r="CC551" s="110"/>
      <c r="CD551" s="110"/>
      <c r="CE551" s="110"/>
      <c r="CF551" s="110"/>
      <c r="CG551" s="110"/>
      <c r="CH551" s="110"/>
      <c r="CI551" s="110"/>
      <c r="CJ551" s="110"/>
      <c r="CK551" s="110"/>
      <c r="CL551" s="110"/>
      <c r="CM551" s="110"/>
      <c r="CN551" s="110"/>
      <c r="CO551" s="110"/>
      <c r="CP551" s="110"/>
      <c r="CQ551" s="110"/>
      <c r="CR551" s="110"/>
      <c r="CS551" s="110"/>
      <c r="CT551" s="110"/>
      <c r="CU551" s="110"/>
      <c r="CV551" s="110"/>
      <c r="CW551" s="110"/>
    </row>
    <row r="552" spans="1:101" x14ac:dyDescent="0.25">
      <c r="A552" s="110"/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10"/>
      <c r="BF552" s="110"/>
      <c r="BG552" s="110"/>
      <c r="BH552" s="110"/>
      <c r="BI552" s="110"/>
      <c r="BJ552" s="110"/>
      <c r="BK552" s="110"/>
      <c r="BL552" s="110"/>
      <c r="BM552" s="110"/>
      <c r="BN552" s="110"/>
      <c r="BO552" s="110"/>
      <c r="BP552" s="110"/>
      <c r="BQ552" s="110"/>
      <c r="BR552" s="110"/>
      <c r="BS552" s="110"/>
      <c r="BT552" s="110"/>
      <c r="BU552" s="110"/>
      <c r="BV552" s="110"/>
      <c r="BW552" s="110"/>
      <c r="BX552" s="110"/>
      <c r="BY552" s="110"/>
      <c r="BZ552" s="110"/>
      <c r="CA552" s="110"/>
      <c r="CB552" s="110"/>
      <c r="CC552" s="110"/>
      <c r="CD552" s="110"/>
      <c r="CE552" s="110"/>
      <c r="CF552" s="110"/>
      <c r="CG552" s="110"/>
      <c r="CH552" s="110"/>
      <c r="CI552" s="110"/>
      <c r="CJ552" s="110"/>
      <c r="CK552" s="110"/>
      <c r="CL552" s="110"/>
      <c r="CM552" s="110"/>
      <c r="CN552" s="110"/>
      <c r="CO552" s="110"/>
      <c r="CP552" s="110"/>
      <c r="CQ552" s="110"/>
      <c r="CR552" s="110"/>
      <c r="CS552" s="110"/>
      <c r="CT552" s="110"/>
      <c r="CU552" s="110"/>
      <c r="CV552" s="110"/>
      <c r="CW552" s="110"/>
    </row>
    <row r="553" spans="1:101" x14ac:dyDescent="0.25">
      <c r="A553" s="110"/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10"/>
      <c r="BF553" s="110"/>
      <c r="BG553" s="110"/>
      <c r="BH553" s="110"/>
      <c r="BI553" s="110"/>
      <c r="BJ553" s="110"/>
      <c r="BK553" s="110"/>
      <c r="BL553" s="110"/>
      <c r="BM553" s="110"/>
      <c r="BN553" s="110"/>
      <c r="BO553" s="110"/>
      <c r="BP553" s="110"/>
      <c r="BQ553" s="110"/>
      <c r="BR553" s="110"/>
      <c r="BS553" s="110"/>
      <c r="BT553" s="110"/>
      <c r="BU553" s="110"/>
      <c r="BV553" s="110"/>
      <c r="BW553" s="110"/>
      <c r="BX553" s="110"/>
      <c r="BY553" s="110"/>
      <c r="BZ553" s="110"/>
      <c r="CA553" s="110"/>
      <c r="CB553" s="110"/>
      <c r="CC553" s="110"/>
      <c r="CD553" s="110"/>
      <c r="CE553" s="110"/>
      <c r="CF553" s="110"/>
      <c r="CG553" s="110"/>
      <c r="CH553" s="110"/>
      <c r="CI553" s="110"/>
      <c r="CJ553" s="110"/>
      <c r="CK553" s="110"/>
      <c r="CL553" s="110"/>
      <c r="CM553" s="110"/>
      <c r="CN553" s="110"/>
      <c r="CO553" s="110"/>
      <c r="CP553" s="110"/>
      <c r="CQ553" s="110"/>
      <c r="CR553" s="110"/>
      <c r="CS553" s="110"/>
      <c r="CT553" s="110"/>
      <c r="CU553" s="110"/>
      <c r="CV553" s="110"/>
      <c r="CW553" s="110"/>
    </row>
    <row r="554" spans="1:101" x14ac:dyDescent="0.25">
      <c r="A554" s="110"/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  <c r="BD554" s="110"/>
      <c r="BE554" s="110"/>
      <c r="BF554" s="110"/>
      <c r="BG554" s="110"/>
      <c r="BH554" s="110"/>
      <c r="BI554" s="110"/>
      <c r="BJ554" s="110"/>
      <c r="BK554" s="110"/>
      <c r="BL554" s="110"/>
      <c r="BM554" s="110"/>
      <c r="BN554" s="110"/>
      <c r="BO554" s="110"/>
      <c r="BP554" s="110"/>
      <c r="BQ554" s="110"/>
      <c r="BR554" s="110"/>
      <c r="BS554" s="110"/>
      <c r="BT554" s="110"/>
      <c r="BU554" s="110"/>
      <c r="BV554" s="110"/>
      <c r="BW554" s="110"/>
      <c r="BX554" s="110"/>
      <c r="BY554" s="110"/>
      <c r="BZ554" s="110"/>
      <c r="CA554" s="110"/>
      <c r="CB554" s="110"/>
      <c r="CC554" s="110"/>
      <c r="CD554" s="110"/>
      <c r="CE554" s="110"/>
      <c r="CF554" s="110"/>
      <c r="CG554" s="110"/>
      <c r="CH554" s="110"/>
      <c r="CI554" s="110"/>
      <c r="CJ554" s="110"/>
      <c r="CK554" s="110"/>
      <c r="CL554" s="110"/>
      <c r="CM554" s="110"/>
      <c r="CN554" s="110"/>
      <c r="CO554" s="110"/>
      <c r="CP554" s="110"/>
      <c r="CQ554" s="110"/>
      <c r="CR554" s="110"/>
      <c r="CS554" s="110"/>
      <c r="CT554" s="110"/>
      <c r="CU554" s="110"/>
      <c r="CV554" s="110"/>
      <c r="CW554" s="110"/>
    </row>
    <row r="555" spans="1:101" x14ac:dyDescent="0.25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  <c r="BD555" s="110"/>
      <c r="BE555" s="110"/>
      <c r="BF555" s="110"/>
      <c r="BG555" s="110"/>
      <c r="BH555" s="110"/>
      <c r="BI555" s="110"/>
      <c r="BJ555" s="110"/>
      <c r="BK555" s="110"/>
      <c r="BL555" s="110"/>
      <c r="BM555" s="110"/>
      <c r="BN555" s="110"/>
      <c r="BO555" s="110"/>
      <c r="BP555" s="110"/>
      <c r="BQ555" s="110"/>
      <c r="BR555" s="110"/>
      <c r="BS555" s="110"/>
      <c r="BT555" s="110"/>
      <c r="BU555" s="110"/>
      <c r="BV555" s="110"/>
      <c r="BW555" s="110"/>
      <c r="BX555" s="110"/>
      <c r="BY555" s="110"/>
      <c r="BZ555" s="110"/>
      <c r="CA555" s="110"/>
      <c r="CB555" s="110"/>
      <c r="CC555" s="110"/>
      <c r="CD555" s="110"/>
      <c r="CE555" s="110"/>
      <c r="CF555" s="110"/>
      <c r="CG555" s="110"/>
      <c r="CH555" s="110"/>
      <c r="CI555" s="110"/>
      <c r="CJ555" s="110"/>
      <c r="CK555" s="110"/>
      <c r="CL555" s="110"/>
      <c r="CM555" s="110"/>
      <c r="CN555" s="110"/>
      <c r="CO555" s="110"/>
      <c r="CP555" s="110"/>
      <c r="CQ555" s="110"/>
      <c r="CR555" s="110"/>
      <c r="CS555" s="110"/>
      <c r="CT555" s="110"/>
      <c r="CU555" s="110"/>
      <c r="CV555" s="110"/>
      <c r="CW555" s="110"/>
    </row>
    <row r="556" spans="1:101" x14ac:dyDescent="0.25">
      <c r="A556" s="110"/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  <c r="BD556" s="110"/>
      <c r="BE556" s="110"/>
      <c r="BF556" s="110"/>
      <c r="BG556" s="110"/>
      <c r="BH556" s="110"/>
      <c r="BI556" s="110"/>
      <c r="BJ556" s="110"/>
      <c r="BK556" s="110"/>
      <c r="BL556" s="110"/>
      <c r="BM556" s="110"/>
      <c r="BN556" s="110"/>
      <c r="BO556" s="110"/>
      <c r="BP556" s="110"/>
      <c r="BQ556" s="110"/>
      <c r="BR556" s="110"/>
      <c r="BS556" s="110"/>
      <c r="BT556" s="110"/>
      <c r="BU556" s="110"/>
      <c r="BV556" s="110"/>
      <c r="BW556" s="110"/>
      <c r="BX556" s="110"/>
      <c r="BY556" s="110"/>
      <c r="BZ556" s="110"/>
      <c r="CA556" s="110"/>
      <c r="CB556" s="110"/>
      <c r="CC556" s="110"/>
      <c r="CD556" s="110"/>
      <c r="CE556" s="110"/>
      <c r="CF556" s="110"/>
      <c r="CG556" s="110"/>
      <c r="CH556" s="110"/>
      <c r="CI556" s="110"/>
      <c r="CJ556" s="110"/>
      <c r="CK556" s="110"/>
      <c r="CL556" s="110"/>
      <c r="CM556" s="110"/>
      <c r="CN556" s="110"/>
      <c r="CO556" s="110"/>
      <c r="CP556" s="110"/>
      <c r="CQ556" s="110"/>
      <c r="CR556" s="110"/>
      <c r="CS556" s="110"/>
      <c r="CT556" s="110"/>
      <c r="CU556" s="110"/>
      <c r="CV556" s="110"/>
      <c r="CW556" s="110"/>
    </row>
    <row r="557" spans="1:101" x14ac:dyDescent="0.25">
      <c r="A557" s="110"/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  <c r="BD557" s="110"/>
      <c r="BE557" s="110"/>
      <c r="BF557" s="110"/>
      <c r="BG557" s="110"/>
      <c r="BH557" s="110"/>
      <c r="BI557" s="110"/>
      <c r="BJ557" s="110"/>
      <c r="BK557" s="110"/>
      <c r="BL557" s="110"/>
      <c r="BM557" s="110"/>
      <c r="BN557" s="110"/>
      <c r="BO557" s="110"/>
      <c r="BP557" s="110"/>
      <c r="BQ557" s="110"/>
      <c r="BR557" s="110"/>
      <c r="BS557" s="110"/>
      <c r="BT557" s="110"/>
      <c r="BU557" s="110"/>
      <c r="BV557" s="110"/>
      <c r="BW557" s="110"/>
      <c r="BX557" s="110"/>
      <c r="BY557" s="110"/>
      <c r="BZ557" s="110"/>
      <c r="CA557" s="110"/>
      <c r="CB557" s="110"/>
      <c r="CC557" s="110"/>
      <c r="CD557" s="110"/>
      <c r="CE557" s="110"/>
      <c r="CF557" s="110"/>
      <c r="CG557" s="110"/>
      <c r="CH557" s="110"/>
      <c r="CI557" s="110"/>
      <c r="CJ557" s="110"/>
      <c r="CK557" s="110"/>
      <c r="CL557" s="110"/>
      <c r="CM557" s="110"/>
      <c r="CN557" s="110"/>
      <c r="CO557" s="110"/>
      <c r="CP557" s="110"/>
      <c r="CQ557" s="110"/>
      <c r="CR557" s="110"/>
      <c r="CS557" s="110"/>
      <c r="CT557" s="110"/>
      <c r="CU557" s="110"/>
      <c r="CV557" s="110"/>
      <c r="CW557" s="110"/>
    </row>
    <row r="558" spans="1:101" x14ac:dyDescent="0.25">
      <c r="A558" s="110"/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  <c r="BD558" s="110"/>
      <c r="BE558" s="110"/>
      <c r="BF558" s="110"/>
      <c r="BG558" s="110"/>
      <c r="BH558" s="110"/>
      <c r="BI558" s="110"/>
      <c r="BJ558" s="110"/>
      <c r="BK558" s="110"/>
      <c r="BL558" s="110"/>
      <c r="BM558" s="110"/>
      <c r="BN558" s="110"/>
      <c r="BO558" s="110"/>
      <c r="BP558" s="110"/>
      <c r="BQ558" s="110"/>
      <c r="BR558" s="110"/>
      <c r="BS558" s="110"/>
      <c r="BT558" s="110"/>
      <c r="BU558" s="110"/>
      <c r="BV558" s="110"/>
      <c r="BW558" s="110"/>
      <c r="BX558" s="110"/>
      <c r="BY558" s="110"/>
      <c r="BZ558" s="110"/>
      <c r="CA558" s="110"/>
      <c r="CB558" s="110"/>
      <c r="CC558" s="110"/>
      <c r="CD558" s="110"/>
      <c r="CE558" s="110"/>
      <c r="CF558" s="110"/>
      <c r="CG558" s="110"/>
      <c r="CH558" s="110"/>
      <c r="CI558" s="110"/>
      <c r="CJ558" s="110"/>
      <c r="CK558" s="110"/>
      <c r="CL558" s="110"/>
      <c r="CM558" s="110"/>
      <c r="CN558" s="110"/>
      <c r="CO558" s="110"/>
      <c r="CP558" s="110"/>
      <c r="CQ558" s="110"/>
      <c r="CR558" s="110"/>
      <c r="CS558" s="110"/>
      <c r="CT558" s="110"/>
      <c r="CU558" s="110"/>
      <c r="CV558" s="110"/>
      <c r="CW558" s="110"/>
    </row>
    <row r="559" spans="1:101" x14ac:dyDescent="0.25">
      <c r="A559" s="110"/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  <c r="BD559" s="110"/>
      <c r="BE559" s="110"/>
      <c r="BF559" s="110"/>
      <c r="BG559" s="110"/>
      <c r="BH559" s="110"/>
      <c r="BI559" s="110"/>
      <c r="BJ559" s="110"/>
      <c r="BK559" s="110"/>
      <c r="BL559" s="110"/>
      <c r="BM559" s="110"/>
      <c r="BN559" s="110"/>
      <c r="BO559" s="110"/>
      <c r="BP559" s="110"/>
      <c r="BQ559" s="110"/>
      <c r="BR559" s="110"/>
      <c r="BS559" s="110"/>
      <c r="BT559" s="110"/>
      <c r="BU559" s="110"/>
      <c r="BV559" s="110"/>
      <c r="BW559" s="110"/>
      <c r="BX559" s="110"/>
      <c r="BY559" s="110"/>
      <c r="BZ559" s="110"/>
      <c r="CA559" s="110"/>
      <c r="CB559" s="110"/>
      <c r="CC559" s="110"/>
      <c r="CD559" s="110"/>
      <c r="CE559" s="110"/>
      <c r="CF559" s="110"/>
      <c r="CG559" s="110"/>
      <c r="CH559" s="110"/>
      <c r="CI559" s="110"/>
      <c r="CJ559" s="110"/>
      <c r="CK559" s="110"/>
      <c r="CL559" s="110"/>
      <c r="CM559" s="110"/>
      <c r="CN559" s="110"/>
      <c r="CO559" s="110"/>
      <c r="CP559" s="110"/>
      <c r="CQ559" s="110"/>
      <c r="CR559" s="110"/>
      <c r="CS559" s="110"/>
      <c r="CT559" s="110"/>
      <c r="CU559" s="110"/>
      <c r="CV559" s="110"/>
      <c r="CW559" s="110"/>
    </row>
    <row r="560" spans="1:101" x14ac:dyDescent="0.25">
      <c r="A560" s="110"/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  <c r="BD560" s="110"/>
      <c r="BE560" s="110"/>
      <c r="BF560" s="110"/>
      <c r="BG560" s="110"/>
      <c r="BH560" s="110"/>
      <c r="BI560" s="110"/>
      <c r="BJ560" s="110"/>
      <c r="BK560" s="110"/>
      <c r="BL560" s="110"/>
      <c r="BM560" s="110"/>
      <c r="BN560" s="110"/>
      <c r="BO560" s="110"/>
      <c r="BP560" s="110"/>
      <c r="BQ560" s="110"/>
      <c r="BR560" s="110"/>
      <c r="BS560" s="110"/>
      <c r="BT560" s="110"/>
      <c r="BU560" s="110"/>
      <c r="BV560" s="110"/>
      <c r="BW560" s="110"/>
      <c r="BX560" s="110"/>
      <c r="BY560" s="110"/>
      <c r="BZ560" s="110"/>
      <c r="CA560" s="110"/>
      <c r="CB560" s="110"/>
      <c r="CC560" s="110"/>
      <c r="CD560" s="110"/>
      <c r="CE560" s="110"/>
      <c r="CF560" s="110"/>
      <c r="CG560" s="110"/>
      <c r="CH560" s="110"/>
      <c r="CI560" s="110"/>
      <c r="CJ560" s="110"/>
      <c r="CK560" s="110"/>
      <c r="CL560" s="110"/>
      <c r="CM560" s="110"/>
      <c r="CN560" s="110"/>
      <c r="CO560" s="110"/>
      <c r="CP560" s="110"/>
      <c r="CQ560" s="110"/>
      <c r="CR560" s="110"/>
      <c r="CS560" s="110"/>
      <c r="CT560" s="110"/>
      <c r="CU560" s="110"/>
      <c r="CV560" s="110"/>
      <c r="CW560" s="110"/>
    </row>
    <row r="561" spans="1:101" x14ac:dyDescent="0.25">
      <c r="A561" s="110"/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0"/>
      <c r="BB561" s="110"/>
      <c r="BC561" s="110"/>
      <c r="BD561" s="110"/>
      <c r="BE561" s="110"/>
      <c r="BF561" s="110"/>
      <c r="BG561" s="110"/>
      <c r="BH561" s="110"/>
      <c r="BI561" s="110"/>
      <c r="BJ561" s="110"/>
      <c r="BK561" s="110"/>
      <c r="BL561" s="110"/>
      <c r="BM561" s="110"/>
      <c r="BN561" s="110"/>
      <c r="BO561" s="110"/>
      <c r="BP561" s="110"/>
      <c r="BQ561" s="110"/>
      <c r="BR561" s="110"/>
      <c r="BS561" s="110"/>
      <c r="BT561" s="110"/>
      <c r="BU561" s="110"/>
      <c r="BV561" s="110"/>
      <c r="BW561" s="110"/>
      <c r="BX561" s="110"/>
      <c r="BY561" s="110"/>
      <c r="BZ561" s="110"/>
      <c r="CA561" s="110"/>
      <c r="CB561" s="110"/>
      <c r="CC561" s="110"/>
      <c r="CD561" s="110"/>
      <c r="CE561" s="110"/>
      <c r="CF561" s="110"/>
      <c r="CG561" s="110"/>
      <c r="CH561" s="110"/>
      <c r="CI561" s="110"/>
      <c r="CJ561" s="110"/>
      <c r="CK561" s="110"/>
      <c r="CL561" s="110"/>
      <c r="CM561" s="110"/>
      <c r="CN561" s="110"/>
      <c r="CO561" s="110"/>
      <c r="CP561" s="110"/>
      <c r="CQ561" s="110"/>
      <c r="CR561" s="110"/>
      <c r="CS561" s="110"/>
      <c r="CT561" s="110"/>
      <c r="CU561" s="110"/>
      <c r="CV561" s="110"/>
      <c r="CW561" s="110"/>
    </row>
    <row r="562" spans="1:101" x14ac:dyDescent="0.25">
      <c r="A562" s="110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110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0"/>
      <c r="BB562" s="110"/>
      <c r="BC562" s="110"/>
      <c r="BD562" s="110"/>
      <c r="BE562" s="110"/>
      <c r="BF562" s="110"/>
      <c r="BG562" s="110"/>
      <c r="BH562" s="110"/>
      <c r="BI562" s="110"/>
      <c r="BJ562" s="110"/>
      <c r="BK562" s="110"/>
      <c r="BL562" s="110"/>
      <c r="BM562" s="110"/>
      <c r="BN562" s="110"/>
      <c r="BO562" s="110"/>
      <c r="BP562" s="110"/>
      <c r="BQ562" s="110"/>
      <c r="BR562" s="110"/>
      <c r="BS562" s="110"/>
      <c r="BT562" s="110"/>
      <c r="BU562" s="110"/>
      <c r="BV562" s="110"/>
      <c r="BW562" s="110"/>
      <c r="BX562" s="110"/>
      <c r="BY562" s="110"/>
      <c r="BZ562" s="110"/>
      <c r="CA562" s="110"/>
      <c r="CB562" s="110"/>
      <c r="CC562" s="110"/>
      <c r="CD562" s="110"/>
      <c r="CE562" s="110"/>
      <c r="CF562" s="110"/>
      <c r="CG562" s="110"/>
      <c r="CH562" s="110"/>
      <c r="CI562" s="110"/>
      <c r="CJ562" s="110"/>
      <c r="CK562" s="110"/>
      <c r="CL562" s="110"/>
      <c r="CM562" s="110"/>
      <c r="CN562" s="110"/>
      <c r="CO562" s="110"/>
      <c r="CP562" s="110"/>
      <c r="CQ562" s="110"/>
      <c r="CR562" s="110"/>
      <c r="CS562" s="110"/>
      <c r="CT562" s="110"/>
      <c r="CU562" s="110"/>
      <c r="CV562" s="110"/>
      <c r="CW562" s="110"/>
    </row>
    <row r="563" spans="1:101" x14ac:dyDescent="0.25">
      <c r="A563" s="110"/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110"/>
      <c r="AR563" s="110"/>
      <c r="AS563" s="110"/>
      <c r="AT563" s="110"/>
      <c r="AU563" s="110"/>
      <c r="AV563" s="110"/>
      <c r="AW563" s="110"/>
      <c r="AX563" s="110"/>
      <c r="AY563" s="110"/>
      <c r="AZ563" s="110"/>
      <c r="BA563" s="110"/>
      <c r="BB563" s="110"/>
      <c r="BC563" s="110"/>
      <c r="BD563" s="110"/>
      <c r="BE563" s="110"/>
      <c r="BF563" s="110"/>
      <c r="BG563" s="110"/>
      <c r="BH563" s="110"/>
      <c r="BI563" s="110"/>
      <c r="BJ563" s="110"/>
      <c r="BK563" s="110"/>
      <c r="BL563" s="110"/>
      <c r="BM563" s="110"/>
      <c r="BN563" s="110"/>
      <c r="BO563" s="110"/>
      <c r="BP563" s="110"/>
      <c r="BQ563" s="110"/>
      <c r="BR563" s="110"/>
      <c r="BS563" s="110"/>
      <c r="BT563" s="110"/>
      <c r="BU563" s="110"/>
      <c r="BV563" s="110"/>
      <c r="BW563" s="110"/>
      <c r="BX563" s="110"/>
      <c r="BY563" s="110"/>
      <c r="BZ563" s="110"/>
      <c r="CA563" s="110"/>
      <c r="CB563" s="110"/>
      <c r="CC563" s="110"/>
      <c r="CD563" s="110"/>
      <c r="CE563" s="110"/>
      <c r="CF563" s="110"/>
      <c r="CG563" s="110"/>
      <c r="CH563" s="110"/>
      <c r="CI563" s="110"/>
      <c r="CJ563" s="110"/>
      <c r="CK563" s="110"/>
      <c r="CL563" s="110"/>
      <c r="CM563" s="110"/>
      <c r="CN563" s="110"/>
      <c r="CO563" s="110"/>
      <c r="CP563" s="110"/>
      <c r="CQ563" s="110"/>
      <c r="CR563" s="110"/>
      <c r="CS563" s="110"/>
      <c r="CT563" s="110"/>
      <c r="CU563" s="110"/>
      <c r="CV563" s="110"/>
      <c r="CW563" s="110"/>
    </row>
    <row r="564" spans="1:101" x14ac:dyDescent="0.25">
      <c r="A564" s="110"/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0"/>
      <c r="BB564" s="110"/>
      <c r="BC564" s="110"/>
      <c r="BD564" s="110"/>
      <c r="BE564" s="110"/>
      <c r="BF564" s="110"/>
      <c r="BG564" s="110"/>
      <c r="BH564" s="110"/>
      <c r="BI564" s="110"/>
      <c r="BJ564" s="110"/>
      <c r="BK564" s="110"/>
      <c r="BL564" s="110"/>
      <c r="BM564" s="110"/>
      <c r="BN564" s="110"/>
      <c r="BO564" s="110"/>
      <c r="BP564" s="110"/>
      <c r="BQ564" s="110"/>
      <c r="BR564" s="110"/>
      <c r="BS564" s="110"/>
      <c r="BT564" s="110"/>
      <c r="BU564" s="110"/>
      <c r="BV564" s="110"/>
      <c r="BW564" s="110"/>
      <c r="BX564" s="110"/>
      <c r="BY564" s="110"/>
      <c r="BZ564" s="110"/>
      <c r="CA564" s="110"/>
      <c r="CB564" s="110"/>
      <c r="CC564" s="110"/>
      <c r="CD564" s="110"/>
      <c r="CE564" s="110"/>
      <c r="CF564" s="110"/>
      <c r="CG564" s="110"/>
      <c r="CH564" s="110"/>
      <c r="CI564" s="110"/>
      <c r="CJ564" s="110"/>
      <c r="CK564" s="110"/>
      <c r="CL564" s="110"/>
      <c r="CM564" s="110"/>
      <c r="CN564" s="110"/>
      <c r="CO564" s="110"/>
      <c r="CP564" s="110"/>
      <c r="CQ564" s="110"/>
      <c r="CR564" s="110"/>
      <c r="CS564" s="110"/>
      <c r="CT564" s="110"/>
      <c r="CU564" s="110"/>
      <c r="CV564" s="110"/>
      <c r="CW564" s="110"/>
    </row>
    <row r="565" spans="1:101" x14ac:dyDescent="0.25">
      <c r="A565" s="110"/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10"/>
      <c r="BF565" s="110"/>
      <c r="BG565" s="110"/>
      <c r="BH565" s="110"/>
      <c r="BI565" s="110"/>
      <c r="BJ565" s="110"/>
      <c r="BK565" s="110"/>
      <c r="BL565" s="110"/>
      <c r="BM565" s="110"/>
      <c r="BN565" s="110"/>
      <c r="BO565" s="110"/>
      <c r="BP565" s="110"/>
      <c r="BQ565" s="110"/>
      <c r="BR565" s="110"/>
      <c r="BS565" s="110"/>
      <c r="BT565" s="110"/>
      <c r="BU565" s="110"/>
      <c r="BV565" s="110"/>
      <c r="BW565" s="110"/>
      <c r="BX565" s="110"/>
      <c r="BY565" s="110"/>
      <c r="BZ565" s="110"/>
      <c r="CA565" s="110"/>
      <c r="CB565" s="110"/>
      <c r="CC565" s="110"/>
      <c r="CD565" s="110"/>
      <c r="CE565" s="110"/>
      <c r="CF565" s="110"/>
      <c r="CG565" s="110"/>
      <c r="CH565" s="110"/>
      <c r="CI565" s="110"/>
      <c r="CJ565" s="110"/>
      <c r="CK565" s="110"/>
      <c r="CL565" s="110"/>
      <c r="CM565" s="110"/>
      <c r="CN565" s="110"/>
      <c r="CO565" s="110"/>
      <c r="CP565" s="110"/>
      <c r="CQ565" s="110"/>
      <c r="CR565" s="110"/>
      <c r="CS565" s="110"/>
      <c r="CT565" s="110"/>
      <c r="CU565" s="110"/>
      <c r="CV565" s="110"/>
      <c r="CW565" s="110"/>
    </row>
    <row r="566" spans="1:101" x14ac:dyDescent="0.25">
      <c r="A566" s="110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0"/>
      <c r="BB566" s="110"/>
      <c r="BC566" s="110"/>
      <c r="BD566" s="110"/>
      <c r="BE566" s="110"/>
      <c r="BF566" s="110"/>
      <c r="BG566" s="110"/>
      <c r="BH566" s="110"/>
      <c r="BI566" s="110"/>
      <c r="BJ566" s="110"/>
      <c r="BK566" s="110"/>
      <c r="BL566" s="110"/>
      <c r="BM566" s="110"/>
      <c r="BN566" s="110"/>
      <c r="BO566" s="110"/>
      <c r="BP566" s="110"/>
      <c r="BQ566" s="110"/>
      <c r="BR566" s="110"/>
      <c r="BS566" s="110"/>
      <c r="BT566" s="110"/>
      <c r="BU566" s="110"/>
      <c r="BV566" s="110"/>
      <c r="BW566" s="110"/>
      <c r="BX566" s="110"/>
      <c r="BY566" s="110"/>
      <c r="BZ566" s="110"/>
      <c r="CA566" s="110"/>
      <c r="CB566" s="110"/>
      <c r="CC566" s="110"/>
      <c r="CD566" s="110"/>
      <c r="CE566" s="110"/>
      <c r="CF566" s="110"/>
      <c r="CG566" s="110"/>
      <c r="CH566" s="110"/>
      <c r="CI566" s="110"/>
      <c r="CJ566" s="110"/>
      <c r="CK566" s="110"/>
      <c r="CL566" s="110"/>
      <c r="CM566" s="110"/>
      <c r="CN566" s="110"/>
      <c r="CO566" s="110"/>
      <c r="CP566" s="110"/>
      <c r="CQ566" s="110"/>
      <c r="CR566" s="110"/>
      <c r="CS566" s="110"/>
      <c r="CT566" s="110"/>
      <c r="CU566" s="110"/>
      <c r="CV566" s="110"/>
      <c r="CW566" s="110"/>
    </row>
    <row r="567" spans="1:101" x14ac:dyDescent="0.25">
      <c r="A567" s="110"/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0"/>
      <c r="BB567" s="110"/>
      <c r="BC567" s="110"/>
      <c r="BD567" s="110"/>
      <c r="BE567" s="110"/>
      <c r="BF567" s="110"/>
      <c r="BG567" s="110"/>
      <c r="BH567" s="110"/>
      <c r="BI567" s="110"/>
      <c r="BJ567" s="110"/>
      <c r="BK567" s="110"/>
      <c r="BL567" s="110"/>
      <c r="BM567" s="110"/>
      <c r="BN567" s="110"/>
      <c r="BO567" s="110"/>
      <c r="BP567" s="110"/>
      <c r="BQ567" s="110"/>
      <c r="BR567" s="110"/>
      <c r="BS567" s="110"/>
      <c r="BT567" s="110"/>
      <c r="BU567" s="110"/>
      <c r="BV567" s="110"/>
      <c r="BW567" s="110"/>
      <c r="BX567" s="110"/>
      <c r="BY567" s="110"/>
      <c r="BZ567" s="110"/>
      <c r="CA567" s="110"/>
      <c r="CB567" s="110"/>
      <c r="CC567" s="110"/>
      <c r="CD567" s="110"/>
      <c r="CE567" s="110"/>
      <c r="CF567" s="110"/>
      <c r="CG567" s="110"/>
      <c r="CH567" s="110"/>
      <c r="CI567" s="110"/>
      <c r="CJ567" s="110"/>
      <c r="CK567" s="110"/>
      <c r="CL567" s="110"/>
      <c r="CM567" s="110"/>
      <c r="CN567" s="110"/>
      <c r="CO567" s="110"/>
      <c r="CP567" s="110"/>
      <c r="CQ567" s="110"/>
      <c r="CR567" s="110"/>
      <c r="CS567" s="110"/>
      <c r="CT567" s="110"/>
      <c r="CU567" s="110"/>
      <c r="CV567" s="110"/>
      <c r="CW567" s="110"/>
    </row>
    <row r="568" spans="1:101" x14ac:dyDescent="0.25">
      <c r="A568" s="110"/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0"/>
      <c r="BB568" s="110"/>
      <c r="BC568" s="110"/>
      <c r="BD568" s="110"/>
      <c r="BE568" s="110"/>
      <c r="BF568" s="110"/>
      <c r="BG568" s="110"/>
      <c r="BH568" s="110"/>
      <c r="BI568" s="110"/>
      <c r="BJ568" s="110"/>
      <c r="BK568" s="110"/>
      <c r="BL568" s="110"/>
      <c r="BM568" s="110"/>
      <c r="BN568" s="110"/>
      <c r="BO568" s="110"/>
      <c r="BP568" s="110"/>
      <c r="BQ568" s="110"/>
      <c r="BR568" s="110"/>
      <c r="BS568" s="110"/>
      <c r="BT568" s="110"/>
      <c r="BU568" s="110"/>
      <c r="BV568" s="110"/>
      <c r="BW568" s="110"/>
      <c r="BX568" s="110"/>
      <c r="BY568" s="110"/>
      <c r="BZ568" s="110"/>
      <c r="CA568" s="110"/>
      <c r="CB568" s="110"/>
      <c r="CC568" s="110"/>
      <c r="CD568" s="110"/>
      <c r="CE568" s="110"/>
      <c r="CF568" s="110"/>
      <c r="CG568" s="110"/>
      <c r="CH568" s="110"/>
      <c r="CI568" s="110"/>
      <c r="CJ568" s="110"/>
      <c r="CK568" s="110"/>
      <c r="CL568" s="110"/>
      <c r="CM568" s="110"/>
      <c r="CN568" s="110"/>
      <c r="CO568" s="110"/>
      <c r="CP568" s="110"/>
      <c r="CQ568" s="110"/>
      <c r="CR568" s="110"/>
      <c r="CS568" s="110"/>
      <c r="CT568" s="110"/>
      <c r="CU568" s="110"/>
      <c r="CV568" s="110"/>
      <c r="CW568" s="110"/>
    </row>
    <row r="569" spans="1:101" x14ac:dyDescent="0.25">
      <c r="A569" s="110"/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0"/>
      <c r="BB569" s="110"/>
      <c r="BC569" s="110"/>
      <c r="BD569" s="110"/>
      <c r="BE569" s="110"/>
      <c r="BF569" s="110"/>
      <c r="BG569" s="110"/>
      <c r="BH569" s="110"/>
      <c r="BI569" s="110"/>
      <c r="BJ569" s="110"/>
      <c r="BK569" s="110"/>
      <c r="BL569" s="110"/>
      <c r="BM569" s="110"/>
      <c r="BN569" s="110"/>
      <c r="BO569" s="110"/>
      <c r="BP569" s="110"/>
      <c r="BQ569" s="110"/>
      <c r="BR569" s="110"/>
      <c r="BS569" s="110"/>
      <c r="BT569" s="110"/>
      <c r="BU569" s="110"/>
      <c r="BV569" s="110"/>
      <c r="BW569" s="110"/>
      <c r="BX569" s="110"/>
      <c r="BY569" s="110"/>
      <c r="BZ569" s="110"/>
      <c r="CA569" s="110"/>
      <c r="CB569" s="110"/>
      <c r="CC569" s="110"/>
      <c r="CD569" s="110"/>
      <c r="CE569" s="110"/>
      <c r="CF569" s="110"/>
      <c r="CG569" s="110"/>
      <c r="CH569" s="110"/>
      <c r="CI569" s="110"/>
      <c r="CJ569" s="110"/>
      <c r="CK569" s="110"/>
      <c r="CL569" s="110"/>
      <c r="CM569" s="110"/>
      <c r="CN569" s="110"/>
      <c r="CO569" s="110"/>
      <c r="CP569" s="110"/>
      <c r="CQ569" s="110"/>
      <c r="CR569" s="110"/>
      <c r="CS569" s="110"/>
      <c r="CT569" s="110"/>
      <c r="CU569" s="110"/>
      <c r="CV569" s="110"/>
      <c r="CW569" s="110"/>
    </row>
    <row r="570" spans="1:101" x14ac:dyDescent="0.25">
      <c r="A570" s="110"/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0"/>
      <c r="BB570" s="110"/>
      <c r="BC570" s="110"/>
      <c r="BD570" s="110"/>
      <c r="BE570" s="110"/>
      <c r="BF570" s="110"/>
      <c r="BG570" s="110"/>
      <c r="BH570" s="110"/>
      <c r="BI570" s="110"/>
      <c r="BJ570" s="110"/>
      <c r="BK570" s="110"/>
      <c r="BL570" s="110"/>
      <c r="BM570" s="110"/>
      <c r="BN570" s="110"/>
      <c r="BO570" s="110"/>
      <c r="BP570" s="110"/>
      <c r="BQ570" s="110"/>
      <c r="BR570" s="110"/>
      <c r="BS570" s="110"/>
      <c r="BT570" s="110"/>
      <c r="BU570" s="110"/>
      <c r="BV570" s="110"/>
      <c r="BW570" s="110"/>
      <c r="BX570" s="110"/>
      <c r="BY570" s="110"/>
      <c r="BZ570" s="110"/>
      <c r="CA570" s="110"/>
      <c r="CB570" s="110"/>
      <c r="CC570" s="110"/>
      <c r="CD570" s="110"/>
      <c r="CE570" s="110"/>
      <c r="CF570" s="110"/>
      <c r="CG570" s="110"/>
      <c r="CH570" s="110"/>
      <c r="CI570" s="110"/>
      <c r="CJ570" s="110"/>
      <c r="CK570" s="110"/>
      <c r="CL570" s="110"/>
      <c r="CM570" s="110"/>
      <c r="CN570" s="110"/>
      <c r="CO570" s="110"/>
      <c r="CP570" s="110"/>
      <c r="CQ570" s="110"/>
      <c r="CR570" s="110"/>
      <c r="CS570" s="110"/>
      <c r="CT570" s="110"/>
      <c r="CU570" s="110"/>
      <c r="CV570" s="110"/>
      <c r="CW570" s="110"/>
    </row>
    <row r="571" spans="1:101" x14ac:dyDescent="0.25">
      <c r="A571" s="110"/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B571" s="110"/>
      <c r="BC571" s="110"/>
      <c r="BD571" s="110"/>
      <c r="BE571" s="110"/>
      <c r="BF571" s="110"/>
      <c r="BG571" s="110"/>
      <c r="BH571" s="110"/>
      <c r="BI571" s="110"/>
      <c r="BJ571" s="110"/>
      <c r="BK571" s="110"/>
      <c r="BL571" s="110"/>
      <c r="BM571" s="110"/>
      <c r="BN571" s="110"/>
      <c r="BO571" s="110"/>
      <c r="BP571" s="110"/>
      <c r="BQ571" s="110"/>
      <c r="BR571" s="110"/>
      <c r="BS571" s="110"/>
      <c r="BT571" s="110"/>
      <c r="BU571" s="110"/>
      <c r="BV571" s="110"/>
      <c r="BW571" s="110"/>
      <c r="BX571" s="110"/>
      <c r="BY571" s="110"/>
      <c r="BZ571" s="110"/>
      <c r="CA571" s="110"/>
      <c r="CB571" s="110"/>
      <c r="CC571" s="110"/>
      <c r="CD571" s="110"/>
      <c r="CE571" s="110"/>
      <c r="CF571" s="110"/>
      <c r="CG571" s="110"/>
      <c r="CH571" s="110"/>
      <c r="CI571" s="110"/>
      <c r="CJ571" s="110"/>
      <c r="CK571" s="110"/>
      <c r="CL571" s="110"/>
      <c r="CM571" s="110"/>
      <c r="CN571" s="110"/>
      <c r="CO571" s="110"/>
      <c r="CP571" s="110"/>
      <c r="CQ571" s="110"/>
      <c r="CR571" s="110"/>
      <c r="CS571" s="110"/>
      <c r="CT571" s="110"/>
      <c r="CU571" s="110"/>
      <c r="CV571" s="110"/>
      <c r="CW571" s="110"/>
    </row>
    <row r="572" spans="1:101" x14ac:dyDescent="0.25">
      <c r="A572" s="110"/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0"/>
      <c r="BB572" s="110"/>
      <c r="BC572" s="110"/>
      <c r="BD572" s="110"/>
      <c r="BE572" s="110"/>
      <c r="BF572" s="110"/>
      <c r="BG572" s="110"/>
      <c r="BH572" s="110"/>
      <c r="BI572" s="110"/>
      <c r="BJ572" s="110"/>
      <c r="BK572" s="110"/>
      <c r="BL572" s="110"/>
      <c r="BM572" s="110"/>
      <c r="BN572" s="110"/>
      <c r="BO572" s="110"/>
      <c r="BP572" s="110"/>
      <c r="BQ572" s="110"/>
      <c r="BR572" s="110"/>
      <c r="BS572" s="110"/>
      <c r="BT572" s="110"/>
      <c r="BU572" s="110"/>
      <c r="BV572" s="110"/>
      <c r="BW572" s="110"/>
      <c r="BX572" s="110"/>
      <c r="BY572" s="110"/>
      <c r="BZ572" s="110"/>
      <c r="CA572" s="110"/>
      <c r="CB572" s="110"/>
      <c r="CC572" s="110"/>
      <c r="CD572" s="110"/>
      <c r="CE572" s="110"/>
      <c r="CF572" s="110"/>
      <c r="CG572" s="110"/>
      <c r="CH572" s="110"/>
      <c r="CI572" s="110"/>
      <c r="CJ572" s="110"/>
      <c r="CK572" s="110"/>
      <c r="CL572" s="110"/>
      <c r="CM572" s="110"/>
      <c r="CN572" s="110"/>
      <c r="CO572" s="110"/>
      <c r="CP572" s="110"/>
      <c r="CQ572" s="110"/>
      <c r="CR572" s="110"/>
      <c r="CS572" s="110"/>
      <c r="CT572" s="110"/>
      <c r="CU572" s="110"/>
      <c r="CV572" s="110"/>
      <c r="CW572" s="110"/>
    </row>
    <row r="573" spans="1:101" x14ac:dyDescent="0.25">
      <c r="A573" s="110"/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0"/>
      <c r="BB573" s="110"/>
      <c r="BC573" s="110"/>
      <c r="BD573" s="110"/>
      <c r="BE573" s="110"/>
      <c r="BF573" s="110"/>
      <c r="BG573" s="110"/>
      <c r="BH573" s="110"/>
      <c r="BI573" s="110"/>
      <c r="BJ573" s="110"/>
      <c r="BK573" s="110"/>
      <c r="BL573" s="110"/>
      <c r="BM573" s="110"/>
      <c r="BN573" s="110"/>
      <c r="BO573" s="110"/>
      <c r="BP573" s="110"/>
      <c r="BQ573" s="110"/>
      <c r="BR573" s="110"/>
      <c r="BS573" s="110"/>
      <c r="BT573" s="110"/>
      <c r="BU573" s="110"/>
      <c r="BV573" s="110"/>
      <c r="BW573" s="110"/>
      <c r="BX573" s="110"/>
      <c r="BY573" s="110"/>
      <c r="BZ573" s="110"/>
      <c r="CA573" s="110"/>
      <c r="CB573" s="110"/>
      <c r="CC573" s="110"/>
      <c r="CD573" s="110"/>
      <c r="CE573" s="110"/>
      <c r="CF573" s="110"/>
      <c r="CG573" s="110"/>
      <c r="CH573" s="110"/>
      <c r="CI573" s="110"/>
      <c r="CJ573" s="110"/>
      <c r="CK573" s="110"/>
      <c r="CL573" s="110"/>
      <c r="CM573" s="110"/>
      <c r="CN573" s="110"/>
      <c r="CO573" s="110"/>
      <c r="CP573" s="110"/>
      <c r="CQ573" s="110"/>
      <c r="CR573" s="110"/>
      <c r="CS573" s="110"/>
      <c r="CT573" s="110"/>
      <c r="CU573" s="110"/>
      <c r="CV573" s="110"/>
      <c r="CW573" s="110"/>
    </row>
    <row r="574" spans="1:101" x14ac:dyDescent="0.25">
      <c r="A574" s="110"/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10"/>
      <c r="BF574" s="110"/>
      <c r="BG574" s="110"/>
      <c r="BH574" s="110"/>
      <c r="BI574" s="110"/>
      <c r="BJ574" s="110"/>
      <c r="BK574" s="110"/>
      <c r="BL574" s="110"/>
      <c r="BM574" s="110"/>
      <c r="BN574" s="110"/>
      <c r="BO574" s="110"/>
      <c r="BP574" s="110"/>
      <c r="BQ574" s="110"/>
      <c r="BR574" s="110"/>
      <c r="BS574" s="110"/>
      <c r="BT574" s="110"/>
      <c r="BU574" s="110"/>
      <c r="BV574" s="110"/>
      <c r="BW574" s="110"/>
      <c r="BX574" s="110"/>
      <c r="BY574" s="110"/>
      <c r="BZ574" s="110"/>
      <c r="CA574" s="110"/>
      <c r="CB574" s="110"/>
      <c r="CC574" s="110"/>
      <c r="CD574" s="110"/>
      <c r="CE574" s="110"/>
      <c r="CF574" s="110"/>
      <c r="CG574" s="110"/>
      <c r="CH574" s="110"/>
      <c r="CI574" s="110"/>
      <c r="CJ574" s="110"/>
      <c r="CK574" s="110"/>
      <c r="CL574" s="110"/>
      <c r="CM574" s="110"/>
      <c r="CN574" s="110"/>
      <c r="CO574" s="110"/>
      <c r="CP574" s="110"/>
      <c r="CQ574" s="110"/>
      <c r="CR574" s="110"/>
      <c r="CS574" s="110"/>
      <c r="CT574" s="110"/>
      <c r="CU574" s="110"/>
      <c r="CV574" s="110"/>
      <c r="CW574" s="110"/>
    </row>
    <row r="575" spans="1:101" x14ac:dyDescent="0.25">
      <c r="A575" s="110"/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10"/>
      <c r="BF575" s="110"/>
      <c r="BG575" s="110"/>
      <c r="BH575" s="110"/>
      <c r="BI575" s="110"/>
      <c r="BJ575" s="110"/>
      <c r="BK575" s="110"/>
      <c r="BL575" s="110"/>
      <c r="BM575" s="110"/>
      <c r="BN575" s="110"/>
      <c r="BO575" s="110"/>
      <c r="BP575" s="110"/>
      <c r="BQ575" s="110"/>
      <c r="BR575" s="110"/>
      <c r="BS575" s="110"/>
      <c r="BT575" s="110"/>
      <c r="BU575" s="110"/>
      <c r="BV575" s="110"/>
      <c r="BW575" s="110"/>
      <c r="BX575" s="110"/>
      <c r="BY575" s="110"/>
      <c r="BZ575" s="110"/>
      <c r="CA575" s="110"/>
      <c r="CB575" s="110"/>
      <c r="CC575" s="110"/>
      <c r="CD575" s="110"/>
      <c r="CE575" s="110"/>
      <c r="CF575" s="110"/>
      <c r="CG575" s="110"/>
      <c r="CH575" s="110"/>
      <c r="CI575" s="110"/>
      <c r="CJ575" s="110"/>
      <c r="CK575" s="110"/>
      <c r="CL575" s="110"/>
      <c r="CM575" s="110"/>
      <c r="CN575" s="110"/>
      <c r="CO575" s="110"/>
      <c r="CP575" s="110"/>
      <c r="CQ575" s="110"/>
      <c r="CR575" s="110"/>
      <c r="CS575" s="110"/>
      <c r="CT575" s="110"/>
      <c r="CU575" s="110"/>
      <c r="CV575" s="110"/>
      <c r="CW575" s="110"/>
    </row>
    <row r="576" spans="1:101" x14ac:dyDescent="0.25">
      <c r="A576" s="110"/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  <c r="BH576" s="110"/>
      <c r="BI576" s="110"/>
      <c r="BJ576" s="110"/>
      <c r="BK576" s="110"/>
      <c r="BL576" s="110"/>
      <c r="BM576" s="110"/>
      <c r="BN576" s="110"/>
      <c r="BO576" s="110"/>
      <c r="BP576" s="110"/>
      <c r="BQ576" s="110"/>
      <c r="BR576" s="110"/>
      <c r="BS576" s="110"/>
      <c r="BT576" s="110"/>
      <c r="BU576" s="110"/>
      <c r="BV576" s="110"/>
      <c r="BW576" s="110"/>
      <c r="BX576" s="110"/>
      <c r="BY576" s="110"/>
      <c r="BZ576" s="110"/>
      <c r="CA576" s="110"/>
      <c r="CB576" s="110"/>
      <c r="CC576" s="110"/>
      <c r="CD576" s="110"/>
      <c r="CE576" s="110"/>
      <c r="CF576" s="110"/>
      <c r="CG576" s="110"/>
      <c r="CH576" s="110"/>
      <c r="CI576" s="110"/>
      <c r="CJ576" s="110"/>
      <c r="CK576" s="110"/>
      <c r="CL576" s="110"/>
      <c r="CM576" s="110"/>
      <c r="CN576" s="110"/>
      <c r="CO576" s="110"/>
      <c r="CP576" s="110"/>
      <c r="CQ576" s="110"/>
      <c r="CR576" s="110"/>
      <c r="CS576" s="110"/>
      <c r="CT576" s="110"/>
      <c r="CU576" s="110"/>
      <c r="CV576" s="110"/>
      <c r="CW576" s="110"/>
    </row>
    <row r="577" spans="1:101" x14ac:dyDescent="0.25">
      <c r="A577" s="110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10"/>
      <c r="BF577" s="110"/>
      <c r="BG577" s="110"/>
      <c r="BH577" s="110"/>
      <c r="BI577" s="110"/>
      <c r="BJ577" s="110"/>
      <c r="BK577" s="110"/>
      <c r="BL577" s="110"/>
      <c r="BM577" s="110"/>
      <c r="BN577" s="110"/>
      <c r="BO577" s="110"/>
      <c r="BP577" s="110"/>
      <c r="BQ577" s="110"/>
      <c r="BR577" s="110"/>
      <c r="BS577" s="110"/>
      <c r="BT577" s="110"/>
      <c r="BU577" s="110"/>
      <c r="BV577" s="110"/>
      <c r="BW577" s="110"/>
      <c r="BX577" s="110"/>
      <c r="BY577" s="110"/>
      <c r="BZ577" s="110"/>
      <c r="CA577" s="110"/>
      <c r="CB577" s="110"/>
      <c r="CC577" s="110"/>
      <c r="CD577" s="110"/>
      <c r="CE577" s="110"/>
      <c r="CF577" s="110"/>
      <c r="CG577" s="110"/>
      <c r="CH577" s="110"/>
      <c r="CI577" s="110"/>
      <c r="CJ577" s="110"/>
      <c r="CK577" s="110"/>
      <c r="CL577" s="110"/>
      <c r="CM577" s="110"/>
      <c r="CN577" s="110"/>
      <c r="CO577" s="110"/>
      <c r="CP577" s="110"/>
      <c r="CQ577" s="110"/>
      <c r="CR577" s="110"/>
      <c r="CS577" s="110"/>
      <c r="CT577" s="110"/>
      <c r="CU577" s="110"/>
      <c r="CV577" s="110"/>
      <c r="CW577" s="110"/>
    </row>
    <row r="578" spans="1:101" x14ac:dyDescent="0.25">
      <c r="A578" s="110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10"/>
      <c r="BF578" s="110"/>
      <c r="BG578" s="110"/>
      <c r="BH578" s="110"/>
      <c r="BI578" s="110"/>
      <c r="BJ578" s="110"/>
      <c r="BK578" s="110"/>
      <c r="BL578" s="110"/>
      <c r="BM578" s="110"/>
      <c r="BN578" s="110"/>
      <c r="BO578" s="110"/>
      <c r="BP578" s="110"/>
      <c r="BQ578" s="110"/>
      <c r="BR578" s="110"/>
      <c r="BS578" s="110"/>
      <c r="BT578" s="110"/>
      <c r="BU578" s="110"/>
      <c r="BV578" s="110"/>
      <c r="BW578" s="110"/>
      <c r="BX578" s="110"/>
      <c r="BY578" s="110"/>
      <c r="BZ578" s="110"/>
      <c r="CA578" s="110"/>
      <c r="CB578" s="110"/>
      <c r="CC578" s="110"/>
      <c r="CD578" s="110"/>
      <c r="CE578" s="110"/>
      <c r="CF578" s="110"/>
      <c r="CG578" s="110"/>
      <c r="CH578" s="110"/>
      <c r="CI578" s="110"/>
      <c r="CJ578" s="110"/>
      <c r="CK578" s="110"/>
      <c r="CL578" s="110"/>
      <c r="CM578" s="110"/>
      <c r="CN578" s="110"/>
      <c r="CO578" s="110"/>
      <c r="CP578" s="110"/>
      <c r="CQ578" s="110"/>
      <c r="CR578" s="110"/>
      <c r="CS578" s="110"/>
      <c r="CT578" s="110"/>
      <c r="CU578" s="110"/>
      <c r="CV578" s="110"/>
      <c r="CW578" s="110"/>
    </row>
    <row r="579" spans="1:101" x14ac:dyDescent="0.25">
      <c r="A579" s="110"/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10"/>
      <c r="BF579" s="110"/>
      <c r="BG579" s="110"/>
      <c r="BH579" s="110"/>
      <c r="BI579" s="110"/>
      <c r="BJ579" s="110"/>
      <c r="BK579" s="110"/>
      <c r="BL579" s="110"/>
      <c r="BM579" s="110"/>
      <c r="BN579" s="110"/>
      <c r="BO579" s="110"/>
      <c r="BP579" s="110"/>
      <c r="BQ579" s="110"/>
      <c r="BR579" s="110"/>
      <c r="BS579" s="110"/>
      <c r="BT579" s="110"/>
      <c r="BU579" s="110"/>
      <c r="BV579" s="110"/>
      <c r="BW579" s="110"/>
      <c r="BX579" s="110"/>
      <c r="BY579" s="110"/>
      <c r="BZ579" s="110"/>
      <c r="CA579" s="110"/>
      <c r="CB579" s="110"/>
      <c r="CC579" s="110"/>
      <c r="CD579" s="110"/>
      <c r="CE579" s="110"/>
      <c r="CF579" s="110"/>
      <c r="CG579" s="110"/>
      <c r="CH579" s="110"/>
      <c r="CI579" s="110"/>
      <c r="CJ579" s="110"/>
      <c r="CK579" s="110"/>
      <c r="CL579" s="110"/>
      <c r="CM579" s="110"/>
      <c r="CN579" s="110"/>
      <c r="CO579" s="110"/>
      <c r="CP579" s="110"/>
      <c r="CQ579" s="110"/>
      <c r="CR579" s="110"/>
      <c r="CS579" s="110"/>
      <c r="CT579" s="110"/>
      <c r="CU579" s="110"/>
      <c r="CV579" s="110"/>
      <c r="CW579" s="110"/>
    </row>
    <row r="580" spans="1:101" x14ac:dyDescent="0.25">
      <c r="A580" s="110"/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10"/>
      <c r="BF580" s="110"/>
      <c r="BG580" s="110"/>
      <c r="BH580" s="110"/>
      <c r="BI580" s="110"/>
      <c r="BJ580" s="110"/>
      <c r="BK580" s="110"/>
      <c r="BL580" s="110"/>
      <c r="BM580" s="110"/>
      <c r="BN580" s="110"/>
      <c r="BO580" s="110"/>
      <c r="BP580" s="110"/>
      <c r="BQ580" s="110"/>
      <c r="BR580" s="110"/>
      <c r="BS580" s="110"/>
      <c r="BT580" s="110"/>
      <c r="BU580" s="110"/>
      <c r="BV580" s="110"/>
      <c r="BW580" s="110"/>
      <c r="BX580" s="110"/>
      <c r="BY580" s="110"/>
      <c r="BZ580" s="110"/>
      <c r="CA580" s="110"/>
      <c r="CB580" s="110"/>
      <c r="CC580" s="110"/>
      <c r="CD580" s="110"/>
      <c r="CE580" s="110"/>
      <c r="CF580" s="110"/>
      <c r="CG580" s="110"/>
      <c r="CH580" s="110"/>
      <c r="CI580" s="110"/>
      <c r="CJ580" s="110"/>
      <c r="CK580" s="110"/>
      <c r="CL580" s="110"/>
      <c r="CM580" s="110"/>
      <c r="CN580" s="110"/>
      <c r="CO580" s="110"/>
      <c r="CP580" s="110"/>
      <c r="CQ580" s="110"/>
      <c r="CR580" s="110"/>
      <c r="CS580" s="110"/>
      <c r="CT580" s="110"/>
      <c r="CU580" s="110"/>
      <c r="CV580" s="110"/>
      <c r="CW580" s="110"/>
    </row>
    <row r="581" spans="1:101" x14ac:dyDescent="0.25">
      <c r="A581" s="110"/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10"/>
      <c r="BF581" s="110"/>
      <c r="BG581" s="110"/>
      <c r="BH581" s="110"/>
      <c r="BI581" s="110"/>
      <c r="BJ581" s="110"/>
      <c r="BK581" s="110"/>
      <c r="BL581" s="110"/>
      <c r="BM581" s="110"/>
      <c r="BN581" s="110"/>
      <c r="BO581" s="110"/>
      <c r="BP581" s="110"/>
      <c r="BQ581" s="110"/>
      <c r="BR581" s="110"/>
      <c r="BS581" s="110"/>
      <c r="BT581" s="110"/>
      <c r="BU581" s="110"/>
      <c r="BV581" s="110"/>
      <c r="BW581" s="110"/>
      <c r="BX581" s="110"/>
      <c r="BY581" s="110"/>
      <c r="BZ581" s="110"/>
      <c r="CA581" s="110"/>
      <c r="CB581" s="110"/>
      <c r="CC581" s="110"/>
      <c r="CD581" s="110"/>
      <c r="CE581" s="110"/>
      <c r="CF581" s="110"/>
      <c r="CG581" s="110"/>
      <c r="CH581" s="110"/>
      <c r="CI581" s="110"/>
      <c r="CJ581" s="110"/>
      <c r="CK581" s="110"/>
      <c r="CL581" s="110"/>
      <c r="CM581" s="110"/>
      <c r="CN581" s="110"/>
      <c r="CO581" s="110"/>
      <c r="CP581" s="110"/>
      <c r="CQ581" s="110"/>
      <c r="CR581" s="110"/>
      <c r="CS581" s="110"/>
      <c r="CT581" s="110"/>
      <c r="CU581" s="110"/>
      <c r="CV581" s="110"/>
      <c r="CW581" s="110"/>
    </row>
    <row r="582" spans="1:101" x14ac:dyDescent="0.25">
      <c r="A582" s="110"/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10"/>
      <c r="BF582" s="110"/>
      <c r="BG582" s="110"/>
      <c r="BH582" s="110"/>
      <c r="BI582" s="110"/>
      <c r="BJ582" s="110"/>
      <c r="BK582" s="110"/>
      <c r="BL582" s="110"/>
      <c r="BM582" s="110"/>
      <c r="BN582" s="110"/>
      <c r="BO582" s="110"/>
      <c r="BP582" s="110"/>
      <c r="BQ582" s="110"/>
      <c r="BR582" s="110"/>
      <c r="BS582" s="110"/>
      <c r="BT582" s="110"/>
      <c r="BU582" s="110"/>
      <c r="BV582" s="110"/>
      <c r="BW582" s="110"/>
      <c r="BX582" s="110"/>
      <c r="BY582" s="110"/>
      <c r="BZ582" s="110"/>
      <c r="CA582" s="110"/>
      <c r="CB582" s="110"/>
      <c r="CC582" s="110"/>
      <c r="CD582" s="110"/>
      <c r="CE582" s="110"/>
      <c r="CF582" s="110"/>
      <c r="CG582" s="110"/>
      <c r="CH582" s="110"/>
      <c r="CI582" s="110"/>
      <c r="CJ582" s="110"/>
      <c r="CK582" s="110"/>
      <c r="CL582" s="110"/>
      <c r="CM582" s="110"/>
      <c r="CN582" s="110"/>
      <c r="CO582" s="110"/>
      <c r="CP582" s="110"/>
      <c r="CQ582" s="110"/>
      <c r="CR582" s="110"/>
      <c r="CS582" s="110"/>
      <c r="CT582" s="110"/>
      <c r="CU582" s="110"/>
      <c r="CV582" s="110"/>
      <c r="CW582" s="110"/>
    </row>
    <row r="583" spans="1:101" x14ac:dyDescent="0.25">
      <c r="A583" s="110"/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  <c r="BH583" s="110"/>
      <c r="BI583" s="110"/>
      <c r="BJ583" s="110"/>
      <c r="BK583" s="110"/>
      <c r="BL583" s="110"/>
      <c r="BM583" s="110"/>
      <c r="BN583" s="110"/>
      <c r="BO583" s="110"/>
      <c r="BP583" s="110"/>
      <c r="BQ583" s="110"/>
      <c r="BR583" s="110"/>
      <c r="BS583" s="110"/>
      <c r="BT583" s="110"/>
      <c r="BU583" s="110"/>
      <c r="BV583" s="110"/>
      <c r="BW583" s="110"/>
      <c r="BX583" s="110"/>
      <c r="BY583" s="110"/>
      <c r="BZ583" s="110"/>
      <c r="CA583" s="110"/>
      <c r="CB583" s="110"/>
      <c r="CC583" s="110"/>
      <c r="CD583" s="110"/>
      <c r="CE583" s="110"/>
      <c r="CF583" s="110"/>
      <c r="CG583" s="110"/>
      <c r="CH583" s="110"/>
      <c r="CI583" s="110"/>
      <c r="CJ583" s="110"/>
      <c r="CK583" s="110"/>
      <c r="CL583" s="110"/>
      <c r="CM583" s="110"/>
      <c r="CN583" s="110"/>
      <c r="CO583" s="110"/>
      <c r="CP583" s="110"/>
      <c r="CQ583" s="110"/>
      <c r="CR583" s="110"/>
      <c r="CS583" s="110"/>
      <c r="CT583" s="110"/>
      <c r="CU583" s="110"/>
      <c r="CV583" s="110"/>
      <c r="CW583" s="110"/>
    </row>
    <row r="584" spans="1:101" x14ac:dyDescent="0.25">
      <c r="A584" s="110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  <c r="BD584" s="110"/>
      <c r="BE584" s="110"/>
      <c r="BF584" s="110"/>
      <c r="BG584" s="110"/>
      <c r="BH584" s="110"/>
      <c r="BI584" s="110"/>
      <c r="BJ584" s="110"/>
      <c r="BK584" s="110"/>
      <c r="BL584" s="110"/>
      <c r="BM584" s="110"/>
      <c r="BN584" s="110"/>
      <c r="BO584" s="110"/>
      <c r="BP584" s="110"/>
      <c r="BQ584" s="110"/>
      <c r="BR584" s="110"/>
      <c r="BS584" s="110"/>
      <c r="BT584" s="110"/>
      <c r="BU584" s="110"/>
      <c r="BV584" s="110"/>
      <c r="BW584" s="110"/>
      <c r="BX584" s="110"/>
      <c r="BY584" s="110"/>
      <c r="BZ584" s="110"/>
      <c r="CA584" s="110"/>
      <c r="CB584" s="110"/>
      <c r="CC584" s="110"/>
      <c r="CD584" s="110"/>
      <c r="CE584" s="110"/>
      <c r="CF584" s="110"/>
      <c r="CG584" s="110"/>
      <c r="CH584" s="110"/>
      <c r="CI584" s="110"/>
      <c r="CJ584" s="110"/>
      <c r="CK584" s="110"/>
      <c r="CL584" s="110"/>
      <c r="CM584" s="110"/>
      <c r="CN584" s="110"/>
      <c r="CO584" s="110"/>
      <c r="CP584" s="110"/>
      <c r="CQ584" s="110"/>
      <c r="CR584" s="110"/>
      <c r="CS584" s="110"/>
      <c r="CT584" s="110"/>
      <c r="CU584" s="110"/>
      <c r="CV584" s="110"/>
      <c r="CW584" s="110"/>
    </row>
    <row r="585" spans="1:101" x14ac:dyDescent="0.25">
      <c r="A585" s="110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0"/>
      <c r="BB585" s="110"/>
      <c r="BC585" s="110"/>
      <c r="BD585" s="110"/>
      <c r="BE585" s="110"/>
      <c r="BF585" s="110"/>
      <c r="BG585" s="110"/>
      <c r="BH585" s="110"/>
      <c r="BI585" s="110"/>
      <c r="BJ585" s="110"/>
      <c r="BK585" s="110"/>
      <c r="BL585" s="110"/>
      <c r="BM585" s="110"/>
      <c r="BN585" s="110"/>
      <c r="BO585" s="110"/>
      <c r="BP585" s="110"/>
      <c r="BQ585" s="110"/>
      <c r="BR585" s="110"/>
      <c r="BS585" s="110"/>
      <c r="BT585" s="110"/>
      <c r="BU585" s="110"/>
      <c r="BV585" s="110"/>
      <c r="BW585" s="110"/>
      <c r="BX585" s="110"/>
      <c r="BY585" s="110"/>
      <c r="BZ585" s="110"/>
      <c r="CA585" s="110"/>
      <c r="CB585" s="110"/>
      <c r="CC585" s="110"/>
      <c r="CD585" s="110"/>
      <c r="CE585" s="110"/>
      <c r="CF585" s="110"/>
      <c r="CG585" s="110"/>
      <c r="CH585" s="110"/>
      <c r="CI585" s="110"/>
      <c r="CJ585" s="110"/>
      <c r="CK585" s="110"/>
      <c r="CL585" s="110"/>
      <c r="CM585" s="110"/>
      <c r="CN585" s="110"/>
      <c r="CO585" s="110"/>
      <c r="CP585" s="110"/>
      <c r="CQ585" s="110"/>
      <c r="CR585" s="110"/>
      <c r="CS585" s="110"/>
      <c r="CT585" s="110"/>
      <c r="CU585" s="110"/>
      <c r="CV585" s="110"/>
      <c r="CW585" s="110"/>
    </row>
    <row r="586" spans="1:101" x14ac:dyDescent="0.25">
      <c r="A586" s="110"/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0"/>
      <c r="BB586" s="110"/>
      <c r="BC586" s="110"/>
      <c r="BD586" s="110"/>
      <c r="BE586" s="110"/>
      <c r="BF586" s="110"/>
      <c r="BG586" s="110"/>
      <c r="BH586" s="110"/>
      <c r="BI586" s="110"/>
      <c r="BJ586" s="110"/>
      <c r="BK586" s="110"/>
      <c r="BL586" s="110"/>
      <c r="BM586" s="110"/>
      <c r="BN586" s="110"/>
      <c r="BO586" s="110"/>
      <c r="BP586" s="110"/>
      <c r="BQ586" s="110"/>
      <c r="BR586" s="110"/>
      <c r="BS586" s="110"/>
      <c r="BT586" s="110"/>
      <c r="BU586" s="110"/>
      <c r="BV586" s="110"/>
      <c r="BW586" s="110"/>
      <c r="BX586" s="110"/>
      <c r="BY586" s="110"/>
      <c r="BZ586" s="110"/>
      <c r="CA586" s="110"/>
      <c r="CB586" s="110"/>
      <c r="CC586" s="110"/>
      <c r="CD586" s="110"/>
      <c r="CE586" s="110"/>
      <c r="CF586" s="110"/>
      <c r="CG586" s="110"/>
      <c r="CH586" s="110"/>
      <c r="CI586" s="110"/>
      <c r="CJ586" s="110"/>
      <c r="CK586" s="110"/>
      <c r="CL586" s="110"/>
      <c r="CM586" s="110"/>
      <c r="CN586" s="110"/>
      <c r="CO586" s="110"/>
      <c r="CP586" s="110"/>
      <c r="CQ586" s="110"/>
      <c r="CR586" s="110"/>
      <c r="CS586" s="110"/>
      <c r="CT586" s="110"/>
      <c r="CU586" s="110"/>
      <c r="CV586" s="110"/>
      <c r="CW586" s="110"/>
    </row>
    <row r="587" spans="1:101" x14ac:dyDescent="0.25">
      <c r="A587" s="110"/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B587" s="110"/>
      <c r="BC587" s="110"/>
      <c r="BD587" s="110"/>
      <c r="BE587" s="110"/>
      <c r="BF587" s="110"/>
      <c r="BG587" s="110"/>
      <c r="BH587" s="110"/>
      <c r="BI587" s="110"/>
      <c r="BJ587" s="110"/>
      <c r="BK587" s="110"/>
      <c r="BL587" s="110"/>
      <c r="BM587" s="110"/>
      <c r="BN587" s="110"/>
      <c r="BO587" s="110"/>
      <c r="BP587" s="110"/>
      <c r="BQ587" s="110"/>
      <c r="BR587" s="110"/>
      <c r="BS587" s="110"/>
      <c r="BT587" s="110"/>
      <c r="BU587" s="110"/>
      <c r="BV587" s="110"/>
      <c r="BW587" s="110"/>
      <c r="BX587" s="110"/>
      <c r="BY587" s="110"/>
      <c r="BZ587" s="110"/>
      <c r="CA587" s="110"/>
      <c r="CB587" s="110"/>
      <c r="CC587" s="110"/>
      <c r="CD587" s="110"/>
      <c r="CE587" s="110"/>
      <c r="CF587" s="110"/>
      <c r="CG587" s="110"/>
      <c r="CH587" s="110"/>
      <c r="CI587" s="110"/>
      <c r="CJ587" s="110"/>
      <c r="CK587" s="110"/>
      <c r="CL587" s="110"/>
      <c r="CM587" s="110"/>
      <c r="CN587" s="110"/>
      <c r="CO587" s="110"/>
      <c r="CP587" s="110"/>
      <c r="CQ587" s="110"/>
      <c r="CR587" s="110"/>
      <c r="CS587" s="110"/>
      <c r="CT587" s="110"/>
      <c r="CU587" s="110"/>
      <c r="CV587" s="110"/>
      <c r="CW587" s="110"/>
    </row>
    <row r="588" spans="1:101" x14ac:dyDescent="0.25">
      <c r="A588" s="110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B588" s="110"/>
      <c r="BC588" s="110"/>
      <c r="BD588" s="110"/>
      <c r="BE588" s="110"/>
      <c r="BF588" s="110"/>
      <c r="BG588" s="110"/>
      <c r="BH588" s="110"/>
      <c r="BI588" s="110"/>
      <c r="BJ588" s="110"/>
      <c r="BK588" s="110"/>
      <c r="BL588" s="110"/>
      <c r="BM588" s="110"/>
      <c r="BN588" s="110"/>
      <c r="BO588" s="110"/>
      <c r="BP588" s="110"/>
      <c r="BQ588" s="110"/>
      <c r="BR588" s="110"/>
      <c r="BS588" s="110"/>
      <c r="BT588" s="110"/>
      <c r="BU588" s="110"/>
      <c r="BV588" s="110"/>
      <c r="BW588" s="110"/>
      <c r="BX588" s="110"/>
      <c r="BY588" s="110"/>
      <c r="BZ588" s="110"/>
      <c r="CA588" s="110"/>
      <c r="CB588" s="110"/>
      <c r="CC588" s="110"/>
      <c r="CD588" s="110"/>
      <c r="CE588" s="110"/>
      <c r="CF588" s="110"/>
      <c r="CG588" s="110"/>
      <c r="CH588" s="110"/>
      <c r="CI588" s="110"/>
      <c r="CJ588" s="110"/>
      <c r="CK588" s="110"/>
      <c r="CL588" s="110"/>
      <c r="CM588" s="110"/>
      <c r="CN588" s="110"/>
      <c r="CO588" s="110"/>
      <c r="CP588" s="110"/>
      <c r="CQ588" s="110"/>
      <c r="CR588" s="110"/>
      <c r="CS588" s="110"/>
      <c r="CT588" s="110"/>
      <c r="CU588" s="110"/>
      <c r="CV588" s="110"/>
      <c r="CW588" s="110"/>
    </row>
    <row r="589" spans="1:101" x14ac:dyDescent="0.25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0"/>
      <c r="BD589" s="110"/>
      <c r="BE589" s="110"/>
      <c r="BF589" s="110"/>
      <c r="BG589" s="110"/>
      <c r="BH589" s="110"/>
      <c r="BI589" s="110"/>
      <c r="BJ589" s="110"/>
      <c r="BK589" s="110"/>
      <c r="BL589" s="110"/>
      <c r="BM589" s="110"/>
      <c r="BN589" s="110"/>
      <c r="BO589" s="110"/>
      <c r="BP589" s="110"/>
      <c r="BQ589" s="110"/>
      <c r="BR589" s="110"/>
      <c r="BS589" s="110"/>
      <c r="BT589" s="110"/>
      <c r="BU589" s="110"/>
      <c r="BV589" s="110"/>
      <c r="BW589" s="110"/>
      <c r="BX589" s="110"/>
      <c r="BY589" s="110"/>
      <c r="BZ589" s="110"/>
      <c r="CA589" s="110"/>
      <c r="CB589" s="110"/>
      <c r="CC589" s="110"/>
      <c r="CD589" s="110"/>
      <c r="CE589" s="110"/>
      <c r="CF589" s="110"/>
      <c r="CG589" s="110"/>
      <c r="CH589" s="110"/>
      <c r="CI589" s="110"/>
      <c r="CJ589" s="110"/>
      <c r="CK589" s="110"/>
      <c r="CL589" s="110"/>
      <c r="CM589" s="110"/>
      <c r="CN589" s="110"/>
      <c r="CO589" s="110"/>
      <c r="CP589" s="110"/>
      <c r="CQ589" s="110"/>
      <c r="CR589" s="110"/>
      <c r="CS589" s="110"/>
      <c r="CT589" s="110"/>
      <c r="CU589" s="110"/>
      <c r="CV589" s="110"/>
      <c r="CW589" s="110"/>
    </row>
    <row r="590" spans="1:101" x14ac:dyDescent="0.25">
      <c r="A590" s="110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0"/>
      <c r="BD590" s="110"/>
      <c r="BE590" s="110"/>
      <c r="BF590" s="110"/>
      <c r="BG590" s="110"/>
      <c r="BH590" s="110"/>
      <c r="BI590" s="110"/>
      <c r="BJ590" s="110"/>
      <c r="BK590" s="110"/>
      <c r="BL590" s="110"/>
      <c r="BM590" s="110"/>
      <c r="BN590" s="110"/>
      <c r="BO590" s="110"/>
      <c r="BP590" s="110"/>
      <c r="BQ590" s="110"/>
      <c r="BR590" s="110"/>
      <c r="BS590" s="110"/>
      <c r="BT590" s="110"/>
      <c r="BU590" s="110"/>
      <c r="BV590" s="110"/>
      <c r="BW590" s="110"/>
      <c r="BX590" s="110"/>
      <c r="BY590" s="110"/>
      <c r="BZ590" s="110"/>
      <c r="CA590" s="110"/>
      <c r="CB590" s="110"/>
      <c r="CC590" s="110"/>
      <c r="CD590" s="110"/>
      <c r="CE590" s="110"/>
      <c r="CF590" s="110"/>
      <c r="CG590" s="110"/>
      <c r="CH590" s="110"/>
      <c r="CI590" s="110"/>
      <c r="CJ590" s="110"/>
      <c r="CK590" s="110"/>
      <c r="CL590" s="110"/>
      <c r="CM590" s="110"/>
      <c r="CN590" s="110"/>
      <c r="CO590" s="110"/>
      <c r="CP590" s="110"/>
      <c r="CQ590" s="110"/>
      <c r="CR590" s="110"/>
      <c r="CS590" s="110"/>
      <c r="CT590" s="110"/>
      <c r="CU590" s="110"/>
      <c r="CV590" s="110"/>
      <c r="CW590" s="110"/>
    </row>
    <row r="591" spans="1:101" x14ac:dyDescent="0.25">
      <c r="A591" s="110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0"/>
      <c r="BD591" s="110"/>
      <c r="BE591" s="110"/>
      <c r="BF591" s="110"/>
      <c r="BG591" s="110"/>
      <c r="BH591" s="110"/>
      <c r="BI591" s="110"/>
      <c r="BJ591" s="110"/>
      <c r="BK591" s="110"/>
      <c r="BL591" s="110"/>
      <c r="BM591" s="110"/>
      <c r="BN591" s="110"/>
      <c r="BO591" s="110"/>
      <c r="BP591" s="110"/>
      <c r="BQ591" s="110"/>
      <c r="BR591" s="110"/>
      <c r="BS591" s="110"/>
      <c r="BT591" s="110"/>
      <c r="BU591" s="110"/>
      <c r="BV591" s="110"/>
      <c r="BW591" s="110"/>
      <c r="BX591" s="110"/>
      <c r="BY591" s="110"/>
      <c r="BZ591" s="110"/>
      <c r="CA591" s="110"/>
      <c r="CB591" s="110"/>
      <c r="CC591" s="110"/>
      <c r="CD591" s="110"/>
      <c r="CE591" s="110"/>
      <c r="CF591" s="110"/>
      <c r="CG591" s="110"/>
      <c r="CH591" s="110"/>
      <c r="CI591" s="110"/>
      <c r="CJ591" s="110"/>
      <c r="CK591" s="110"/>
      <c r="CL591" s="110"/>
      <c r="CM591" s="110"/>
      <c r="CN591" s="110"/>
      <c r="CO591" s="110"/>
      <c r="CP591" s="110"/>
      <c r="CQ591" s="110"/>
      <c r="CR591" s="110"/>
      <c r="CS591" s="110"/>
      <c r="CT591" s="110"/>
      <c r="CU591" s="110"/>
      <c r="CV591" s="110"/>
      <c r="CW591" s="110"/>
    </row>
    <row r="592" spans="1:101" x14ac:dyDescent="0.25">
      <c r="A592" s="110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0"/>
      <c r="BD592" s="110"/>
      <c r="BE592" s="110"/>
      <c r="BF592" s="110"/>
      <c r="BG592" s="110"/>
      <c r="BH592" s="110"/>
      <c r="BI592" s="110"/>
      <c r="BJ592" s="110"/>
      <c r="BK592" s="110"/>
      <c r="BL592" s="110"/>
      <c r="BM592" s="110"/>
      <c r="BN592" s="110"/>
      <c r="BO592" s="110"/>
      <c r="BP592" s="110"/>
      <c r="BQ592" s="110"/>
      <c r="BR592" s="110"/>
      <c r="BS592" s="110"/>
      <c r="BT592" s="110"/>
      <c r="BU592" s="110"/>
      <c r="BV592" s="110"/>
      <c r="BW592" s="110"/>
      <c r="BX592" s="110"/>
      <c r="BY592" s="110"/>
      <c r="BZ592" s="110"/>
      <c r="CA592" s="110"/>
      <c r="CB592" s="110"/>
      <c r="CC592" s="110"/>
      <c r="CD592" s="110"/>
      <c r="CE592" s="110"/>
      <c r="CF592" s="110"/>
      <c r="CG592" s="110"/>
      <c r="CH592" s="110"/>
      <c r="CI592" s="110"/>
      <c r="CJ592" s="110"/>
      <c r="CK592" s="110"/>
      <c r="CL592" s="110"/>
      <c r="CM592" s="110"/>
      <c r="CN592" s="110"/>
      <c r="CO592" s="110"/>
      <c r="CP592" s="110"/>
      <c r="CQ592" s="110"/>
      <c r="CR592" s="110"/>
      <c r="CS592" s="110"/>
      <c r="CT592" s="110"/>
      <c r="CU592" s="110"/>
      <c r="CV592" s="110"/>
      <c r="CW592" s="110"/>
    </row>
    <row r="593" spans="1:101" x14ac:dyDescent="0.25">
      <c r="A593" s="110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0"/>
      <c r="BD593" s="110"/>
      <c r="BE593" s="110"/>
      <c r="BF593" s="110"/>
      <c r="BG593" s="110"/>
      <c r="BH593" s="110"/>
      <c r="BI593" s="110"/>
      <c r="BJ593" s="110"/>
      <c r="BK593" s="110"/>
      <c r="BL593" s="110"/>
      <c r="BM593" s="110"/>
      <c r="BN593" s="110"/>
      <c r="BO593" s="110"/>
      <c r="BP593" s="110"/>
      <c r="BQ593" s="110"/>
      <c r="BR593" s="110"/>
      <c r="BS593" s="110"/>
      <c r="BT593" s="110"/>
      <c r="BU593" s="110"/>
      <c r="BV593" s="110"/>
      <c r="BW593" s="110"/>
      <c r="BX593" s="110"/>
      <c r="BY593" s="110"/>
      <c r="BZ593" s="110"/>
      <c r="CA593" s="110"/>
      <c r="CB593" s="110"/>
      <c r="CC593" s="110"/>
      <c r="CD593" s="110"/>
      <c r="CE593" s="110"/>
      <c r="CF593" s="110"/>
      <c r="CG593" s="110"/>
      <c r="CH593" s="110"/>
      <c r="CI593" s="110"/>
      <c r="CJ593" s="110"/>
      <c r="CK593" s="110"/>
      <c r="CL593" s="110"/>
      <c r="CM593" s="110"/>
      <c r="CN593" s="110"/>
      <c r="CO593" s="110"/>
      <c r="CP593" s="110"/>
      <c r="CQ593" s="110"/>
      <c r="CR593" s="110"/>
      <c r="CS593" s="110"/>
      <c r="CT593" s="110"/>
      <c r="CU593" s="110"/>
      <c r="CV593" s="110"/>
      <c r="CW593" s="110"/>
    </row>
    <row r="594" spans="1:101" x14ac:dyDescent="0.25">
      <c r="A594" s="110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0"/>
      <c r="BD594" s="110"/>
      <c r="BE594" s="110"/>
      <c r="BF594" s="110"/>
      <c r="BG594" s="110"/>
      <c r="BH594" s="110"/>
      <c r="BI594" s="110"/>
      <c r="BJ594" s="110"/>
      <c r="BK594" s="110"/>
      <c r="BL594" s="110"/>
      <c r="BM594" s="110"/>
      <c r="BN594" s="110"/>
      <c r="BO594" s="110"/>
      <c r="BP594" s="110"/>
      <c r="BQ594" s="110"/>
      <c r="BR594" s="110"/>
      <c r="BS594" s="110"/>
      <c r="BT594" s="110"/>
      <c r="BU594" s="110"/>
      <c r="BV594" s="110"/>
      <c r="BW594" s="110"/>
      <c r="BX594" s="110"/>
      <c r="BY594" s="110"/>
      <c r="BZ594" s="110"/>
      <c r="CA594" s="110"/>
      <c r="CB594" s="110"/>
      <c r="CC594" s="110"/>
      <c r="CD594" s="110"/>
      <c r="CE594" s="110"/>
      <c r="CF594" s="110"/>
      <c r="CG594" s="110"/>
      <c r="CH594" s="110"/>
      <c r="CI594" s="110"/>
      <c r="CJ594" s="110"/>
      <c r="CK594" s="110"/>
      <c r="CL594" s="110"/>
      <c r="CM594" s="110"/>
      <c r="CN594" s="110"/>
      <c r="CO594" s="110"/>
      <c r="CP594" s="110"/>
      <c r="CQ594" s="110"/>
      <c r="CR594" s="110"/>
      <c r="CS594" s="110"/>
      <c r="CT594" s="110"/>
      <c r="CU594" s="110"/>
      <c r="CV594" s="110"/>
      <c r="CW594" s="110"/>
    </row>
    <row r="595" spans="1:101" x14ac:dyDescent="0.25">
      <c r="A595" s="110"/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B595" s="110"/>
      <c r="BC595" s="110"/>
      <c r="BD595" s="110"/>
      <c r="BE595" s="110"/>
      <c r="BF595" s="110"/>
      <c r="BG595" s="110"/>
      <c r="BH595" s="110"/>
      <c r="BI595" s="110"/>
      <c r="BJ595" s="110"/>
      <c r="BK595" s="110"/>
      <c r="BL595" s="110"/>
      <c r="BM595" s="110"/>
      <c r="BN595" s="110"/>
      <c r="BO595" s="110"/>
      <c r="BP595" s="110"/>
      <c r="BQ595" s="110"/>
      <c r="BR595" s="110"/>
      <c r="BS595" s="110"/>
      <c r="BT595" s="110"/>
      <c r="BU595" s="110"/>
      <c r="BV595" s="110"/>
      <c r="BW595" s="110"/>
      <c r="BX595" s="110"/>
      <c r="BY595" s="110"/>
      <c r="BZ595" s="110"/>
      <c r="CA595" s="110"/>
      <c r="CB595" s="110"/>
      <c r="CC595" s="110"/>
      <c r="CD595" s="110"/>
      <c r="CE595" s="110"/>
      <c r="CF595" s="110"/>
      <c r="CG595" s="110"/>
      <c r="CH595" s="110"/>
      <c r="CI595" s="110"/>
      <c r="CJ595" s="110"/>
      <c r="CK595" s="110"/>
      <c r="CL595" s="110"/>
      <c r="CM595" s="110"/>
      <c r="CN595" s="110"/>
      <c r="CO595" s="110"/>
      <c r="CP595" s="110"/>
      <c r="CQ595" s="110"/>
      <c r="CR595" s="110"/>
      <c r="CS595" s="110"/>
      <c r="CT595" s="110"/>
      <c r="CU595" s="110"/>
      <c r="CV595" s="110"/>
      <c r="CW595" s="110"/>
    </row>
    <row r="596" spans="1:101" x14ac:dyDescent="0.25">
      <c r="A596" s="110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B596" s="110"/>
      <c r="BC596" s="110"/>
      <c r="BD596" s="110"/>
      <c r="BE596" s="110"/>
      <c r="BF596" s="110"/>
      <c r="BG596" s="110"/>
      <c r="BH596" s="110"/>
      <c r="BI596" s="110"/>
      <c r="BJ596" s="110"/>
      <c r="BK596" s="110"/>
      <c r="BL596" s="110"/>
      <c r="BM596" s="110"/>
      <c r="BN596" s="110"/>
      <c r="BO596" s="110"/>
      <c r="BP596" s="110"/>
      <c r="BQ596" s="110"/>
      <c r="BR596" s="110"/>
      <c r="BS596" s="110"/>
      <c r="BT596" s="110"/>
      <c r="BU596" s="110"/>
      <c r="BV596" s="110"/>
      <c r="BW596" s="110"/>
      <c r="BX596" s="110"/>
      <c r="BY596" s="110"/>
      <c r="BZ596" s="110"/>
      <c r="CA596" s="110"/>
      <c r="CB596" s="110"/>
      <c r="CC596" s="110"/>
      <c r="CD596" s="110"/>
      <c r="CE596" s="110"/>
      <c r="CF596" s="110"/>
      <c r="CG596" s="110"/>
      <c r="CH596" s="110"/>
      <c r="CI596" s="110"/>
      <c r="CJ596" s="110"/>
      <c r="CK596" s="110"/>
      <c r="CL596" s="110"/>
      <c r="CM596" s="110"/>
      <c r="CN596" s="110"/>
      <c r="CO596" s="110"/>
      <c r="CP596" s="110"/>
      <c r="CQ596" s="110"/>
      <c r="CR596" s="110"/>
      <c r="CS596" s="110"/>
      <c r="CT596" s="110"/>
      <c r="CU596" s="110"/>
      <c r="CV596" s="110"/>
      <c r="CW596" s="110"/>
    </row>
    <row r="597" spans="1:101" x14ac:dyDescent="0.25">
      <c r="A597" s="110"/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B597" s="110"/>
      <c r="BC597" s="110"/>
      <c r="BD597" s="110"/>
      <c r="BE597" s="110"/>
      <c r="BF597" s="110"/>
      <c r="BG597" s="110"/>
      <c r="BH597" s="110"/>
      <c r="BI597" s="110"/>
      <c r="BJ597" s="110"/>
      <c r="BK597" s="110"/>
      <c r="BL597" s="110"/>
      <c r="BM597" s="110"/>
      <c r="BN597" s="110"/>
      <c r="BO597" s="110"/>
      <c r="BP597" s="110"/>
      <c r="BQ597" s="110"/>
      <c r="BR597" s="110"/>
      <c r="BS597" s="110"/>
      <c r="BT597" s="110"/>
      <c r="BU597" s="110"/>
      <c r="BV597" s="110"/>
      <c r="BW597" s="110"/>
      <c r="BX597" s="110"/>
      <c r="BY597" s="110"/>
      <c r="BZ597" s="110"/>
      <c r="CA597" s="110"/>
      <c r="CB597" s="110"/>
      <c r="CC597" s="110"/>
      <c r="CD597" s="110"/>
      <c r="CE597" s="110"/>
      <c r="CF597" s="110"/>
      <c r="CG597" s="110"/>
      <c r="CH597" s="110"/>
      <c r="CI597" s="110"/>
      <c r="CJ597" s="110"/>
      <c r="CK597" s="110"/>
      <c r="CL597" s="110"/>
      <c r="CM597" s="110"/>
      <c r="CN597" s="110"/>
      <c r="CO597" s="110"/>
      <c r="CP597" s="110"/>
      <c r="CQ597" s="110"/>
      <c r="CR597" s="110"/>
      <c r="CS597" s="110"/>
      <c r="CT597" s="110"/>
      <c r="CU597" s="110"/>
      <c r="CV597" s="110"/>
      <c r="CW597" s="110"/>
    </row>
    <row r="598" spans="1:101" x14ac:dyDescent="0.25">
      <c r="A598" s="110"/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  <c r="BD598" s="110"/>
      <c r="BE598" s="110"/>
      <c r="BF598" s="110"/>
      <c r="BG598" s="110"/>
      <c r="BH598" s="110"/>
      <c r="BI598" s="110"/>
      <c r="BJ598" s="110"/>
      <c r="BK598" s="110"/>
      <c r="BL598" s="110"/>
      <c r="BM598" s="110"/>
      <c r="BN598" s="110"/>
      <c r="BO598" s="110"/>
      <c r="BP598" s="110"/>
      <c r="BQ598" s="110"/>
      <c r="BR598" s="110"/>
      <c r="BS598" s="110"/>
      <c r="BT598" s="110"/>
      <c r="BU598" s="110"/>
      <c r="BV598" s="110"/>
      <c r="BW598" s="110"/>
      <c r="BX598" s="110"/>
      <c r="BY598" s="110"/>
      <c r="BZ598" s="110"/>
      <c r="CA598" s="110"/>
      <c r="CB598" s="110"/>
      <c r="CC598" s="110"/>
      <c r="CD598" s="110"/>
      <c r="CE598" s="110"/>
      <c r="CF598" s="110"/>
      <c r="CG598" s="110"/>
      <c r="CH598" s="110"/>
      <c r="CI598" s="110"/>
      <c r="CJ598" s="110"/>
      <c r="CK598" s="110"/>
      <c r="CL598" s="110"/>
      <c r="CM598" s="110"/>
      <c r="CN598" s="110"/>
      <c r="CO598" s="110"/>
      <c r="CP598" s="110"/>
      <c r="CQ598" s="110"/>
      <c r="CR598" s="110"/>
      <c r="CS598" s="110"/>
      <c r="CT598" s="110"/>
      <c r="CU598" s="110"/>
      <c r="CV598" s="110"/>
      <c r="CW598" s="110"/>
    </row>
    <row r="599" spans="1:101" x14ac:dyDescent="0.25">
      <c r="A599" s="110"/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0"/>
      <c r="BB599" s="110"/>
      <c r="BC599" s="110"/>
      <c r="BD599" s="110"/>
      <c r="BE599" s="110"/>
      <c r="BF599" s="110"/>
      <c r="BG599" s="110"/>
      <c r="BH599" s="110"/>
      <c r="BI599" s="110"/>
      <c r="BJ599" s="110"/>
      <c r="BK599" s="110"/>
      <c r="BL599" s="110"/>
      <c r="BM599" s="110"/>
      <c r="BN599" s="110"/>
      <c r="BO599" s="110"/>
      <c r="BP599" s="110"/>
      <c r="BQ599" s="110"/>
      <c r="BR599" s="110"/>
      <c r="BS599" s="110"/>
      <c r="BT599" s="110"/>
      <c r="BU599" s="110"/>
      <c r="BV599" s="110"/>
      <c r="BW599" s="110"/>
      <c r="BX599" s="110"/>
      <c r="BY599" s="110"/>
      <c r="BZ599" s="110"/>
      <c r="CA599" s="110"/>
      <c r="CB599" s="110"/>
      <c r="CC599" s="110"/>
      <c r="CD599" s="110"/>
      <c r="CE599" s="110"/>
      <c r="CF599" s="110"/>
      <c r="CG599" s="110"/>
      <c r="CH599" s="110"/>
      <c r="CI599" s="110"/>
      <c r="CJ599" s="110"/>
      <c r="CK599" s="110"/>
      <c r="CL599" s="110"/>
      <c r="CM599" s="110"/>
      <c r="CN599" s="110"/>
      <c r="CO599" s="110"/>
      <c r="CP599" s="110"/>
      <c r="CQ599" s="110"/>
      <c r="CR599" s="110"/>
      <c r="CS599" s="110"/>
      <c r="CT599" s="110"/>
      <c r="CU599" s="110"/>
      <c r="CV599" s="110"/>
      <c r="CW599" s="110"/>
    </row>
    <row r="600" spans="1:101" x14ac:dyDescent="0.25">
      <c r="A600" s="110"/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  <c r="BD600" s="110"/>
      <c r="BE600" s="110"/>
      <c r="BF600" s="110"/>
      <c r="BG600" s="110"/>
      <c r="BH600" s="110"/>
      <c r="BI600" s="110"/>
      <c r="BJ600" s="110"/>
      <c r="BK600" s="110"/>
      <c r="BL600" s="110"/>
      <c r="BM600" s="110"/>
      <c r="BN600" s="110"/>
      <c r="BO600" s="110"/>
      <c r="BP600" s="110"/>
      <c r="BQ600" s="110"/>
      <c r="BR600" s="110"/>
      <c r="BS600" s="110"/>
      <c r="BT600" s="110"/>
      <c r="BU600" s="110"/>
      <c r="BV600" s="110"/>
      <c r="BW600" s="110"/>
      <c r="BX600" s="110"/>
      <c r="BY600" s="110"/>
      <c r="BZ600" s="110"/>
      <c r="CA600" s="110"/>
      <c r="CB600" s="110"/>
      <c r="CC600" s="110"/>
      <c r="CD600" s="110"/>
      <c r="CE600" s="110"/>
      <c r="CF600" s="110"/>
      <c r="CG600" s="110"/>
      <c r="CH600" s="110"/>
      <c r="CI600" s="110"/>
      <c r="CJ600" s="110"/>
      <c r="CK600" s="110"/>
      <c r="CL600" s="110"/>
      <c r="CM600" s="110"/>
      <c r="CN600" s="110"/>
      <c r="CO600" s="110"/>
      <c r="CP600" s="110"/>
      <c r="CQ600" s="110"/>
      <c r="CR600" s="110"/>
      <c r="CS600" s="110"/>
      <c r="CT600" s="110"/>
      <c r="CU600" s="110"/>
      <c r="CV600" s="110"/>
      <c r="CW600" s="110"/>
    </row>
    <row r="601" spans="1:101" x14ac:dyDescent="0.25">
      <c r="A601" s="110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  <c r="BD601" s="110"/>
      <c r="BE601" s="110"/>
      <c r="BF601" s="110"/>
      <c r="BG601" s="110"/>
      <c r="BH601" s="110"/>
      <c r="BI601" s="110"/>
      <c r="BJ601" s="110"/>
      <c r="BK601" s="110"/>
      <c r="BL601" s="110"/>
      <c r="BM601" s="110"/>
      <c r="BN601" s="110"/>
      <c r="BO601" s="110"/>
      <c r="BP601" s="110"/>
      <c r="BQ601" s="110"/>
      <c r="BR601" s="110"/>
      <c r="BS601" s="110"/>
      <c r="BT601" s="110"/>
      <c r="BU601" s="110"/>
      <c r="BV601" s="110"/>
      <c r="BW601" s="110"/>
      <c r="BX601" s="110"/>
      <c r="BY601" s="110"/>
      <c r="BZ601" s="110"/>
      <c r="CA601" s="110"/>
      <c r="CB601" s="110"/>
      <c r="CC601" s="110"/>
      <c r="CD601" s="110"/>
      <c r="CE601" s="110"/>
      <c r="CF601" s="110"/>
      <c r="CG601" s="110"/>
      <c r="CH601" s="110"/>
      <c r="CI601" s="110"/>
      <c r="CJ601" s="110"/>
      <c r="CK601" s="110"/>
      <c r="CL601" s="110"/>
      <c r="CM601" s="110"/>
      <c r="CN601" s="110"/>
      <c r="CO601" s="110"/>
      <c r="CP601" s="110"/>
      <c r="CQ601" s="110"/>
      <c r="CR601" s="110"/>
      <c r="CS601" s="110"/>
      <c r="CT601" s="110"/>
      <c r="CU601" s="110"/>
      <c r="CV601" s="110"/>
      <c r="CW601" s="110"/>
    </row>
    <row r="602" spans="1:101" x14ac:dyDescent="0.25">
      <c r="A602" s="110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  <c r="BD602" s="110"/>
      <c r="BE602" s="110"/>
      <c r="BF602" s="110"/>
      <c r="BG602" s="110"/>
      <c r="BH602" s="110"/>
      <c r="BI602" s="110"/>
      <c r="BJ602" s="110"/>
      <c r="BK602" s="110"/>
      <c r="BL602" s="110"/>
      <c r="BM602" s="110"/>
      <c r="BN602" s="110"/>
      <c r="BO602" s="110"/>
      <c r="BP602" s="110"/>
      <c r="BQ602" s="110"/>
      <c r="BR602" s="110"/>
      <c r="BS602" s="110"/>
      <c r="BT602" s="110"/>
      <c r="BU602" s="110"/>
      <c r="BV602" s="110"/>
      <c r="BW602" s="110"/>
      <c r="BX602" s="110"/>
      <c r="BY602" s="110"/>
      <c r="BZ602" s="110"/>
      <c r="CA602" s="110"/>
      <c r="CB602" s="110"/>
      <c r="CC602" s="110"/>
      <c r="CD602" s="110"/>
      <c r="CE602" s="110"/>
      <c r="CF602" s="110"/>
      <c r="CG602" s="110"/>
      <c r="CH602" s="110"/>
      <c r="CI602" s="110"/>
      <c r="CJ602" s="110"/>
      <c r="CK602" s="110"/>
      <c r="CL602" s="110"/>
      <c r="CM602" s="110"/>
      <c r="CN602" s="110"/>
      <c r="CO602" s="110"/>
      <c r="CP602" s="110"/>
      <c r="CQ602" s="110"/>
      <c r="CR602" s="110"/>
      <c r="CS602" s="110"/>
      <c r="CT602" s="110"/>
      <c r="CU602" s="110"/>
      <c r="CV602" s="110"/>
      <c r="CW602" s="110"/>
    </row>
    <row r="603" spans="1:101" x14ac:dyDescent="0.25">
      <c r="A603" s="110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  <c r="BD603" s="110"/>
      <c r="BE603" s="110"/>
      <c r="BF603" s="110"/>
      <c r="BG603" s="110"/>
      <c r="BH603" s="110"/>
      <c r="BI603" s="110"/>
      <c r="BJ603" s="110"/>
      <c r="BK603" s="110"/>
      <c r="BL603" s="110"/>
      <c r="BM603" s="110"/>
      <c r="BN603" s="110"/>
      <c r="BO603" s="110"/>
      <c r="BP603" s="110"/>
      <c r="BQ603" s="110"/>
      <c r="BR603" s="110"/>
      <c r="BS603" s="110"/>
      <c r="BT603" s="110"/>
      <c r="BU603" s="110"/>
      <c r="BV603" s="110"/>
      <c r="BW603" s="110"/>
      <c r="BX603" s="110"/>
      <c r="BY603" s="110"/>
      <c r="BZ603" s="110"/>
      <c r="CA603" s="110"/>
      <c r="CB603" s="110"/>
      <c r="CC603" s="110"/>
      <c r="CD603" s="110"/>
      <c r="CE603" s="110"/>
      <c r="CF603" s="110"/>
      <c r="CG603" s="110"/>
      <c r="CH603" s="110"/>
      <c r="CI603" s="110"/>
      <c r="CJ603" s="110"/>
      <c r="CK603" s="110"/>
      <c r="CL603" s="110"/>
      <c r="CM603" s="110"/>
      <c r="CN603" s="110"/>
      <c r="CO603" s="110"/>
      <c r="CP603" s="110"/>
      <c r="CQ603" s="110"/>
      <c r="CR603" s="110"/>
      <c r="CS603" s="110"/>
      <c r="CT603" s="110"/>
      <c r="CU603" s="110"/>
      <c r="CV603" s="110"/>
      <c r="CW603" s="110"/>
    </row>
    <row r="604" spans="1:101" x14ac:dyDescent="0.25">
      <c r="A604" s="110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  <c r="BD604" s="110"/>
      <c r="BE604" s="110"/>
      <c r="BF604" s="110"/>
      <c r="BG604" s="110"/>
      <c r="BH604" s="110"/>
      <c r="BI604" s="110"/>
      <c r="BJ604" s="110"/>
      <c r="BK604" s="110"/>
      <c r="BL604" s="110"/>
      <c r="BM604" s="110"/>
      <c r="BN604" s="110"/>
      <c r="BO604" s="110"/>
      <c r="BP604" s="110"/>
      <c r="BQ604" s="110"/>
      <c r="BR604" s="110"/>
      <c r="BS604" s="110"/>
      <c r="BT604" s="110"/>
      <c r="BU604" s="110"/>
      <c r="BV604" s="110"/>
      <c r="BW604" s="110"/>
      <c r="BX604" s="110"/>
      <c r="BY604" s="110"/>
      <c r="BZ604" s="110"/>
      <c r="CA604" s="110"/>
      <c r="CB604" s="110"/>
      <c r="CC604" s="110"/>
      <c r="CD604" s="110"/>
      <c r="CE604" s="110"/>
      <c r="CF604" s="110"/>
      <c r="CG604" s="110"/>
      <c r="CH604" s="110"/>
      <c r="CI604" s="110"/>
      <c r="CJ604" s="110"/>
      <c r="CK604" s="110"/>
      <c r="CL604" s="110"/>
      <c r="CM604" s="110"/>
      <c r="CN604" s="110"/>
      <c r="CO604" s="110"/>
      <c r="CP604" s="110"/>
      <c r="CQ604" s="110"/>
      <c r="CR604" s="110"/>
      <c r="CS604" s="110"/>
      <c r="CT604" s="110"/>
      <c r="CU604" s="110"/>
      <c r="CV604" s="110"/>
      <c r="CW604" s="110"/>
    </row>
    <row r="605" spans="1:101" x14ac:dyDescent="0.25">
      <c r="A605" s="110"/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  <c r="BD605" s="110"/>
      <c r="BE605" s="110"/>
      <c r="BF605" s="110"/>
      <c r="BG605" s="110"/>
      <c r="BH605" s="110"/>
      <c r="BI605" s="110"/>
      <c r="BJ605" s="110"/>
      <c r="BK605" s="110"/>
      <c r="BL605" s="110"/>
      <c r="BM605" s="110"/>
      <c r="BN605" s="110"/>
      <c r="BO605" s="110"/>
      <c r="BP605" s="110"/>
      <c r="BQ605" s="110"/>
      <c r="BR605" s="110"/>
      <c r="BS605" s="110"/>
      <c r="BT605" s="110"/>
      <c r="BU605" s="110"/>
      <c r="BV605" s="110"/>
      <c r="BW605" s="110"/>
      <c r="BX605" s="110"/>
      <c r="BY605" s="110"/>
      <c r="BZ605" s="110"/>
      <c r="CA605" s="110"/>
      <c r="CB605" s="110"/>
      <c r="CC605" s="110"/>
      <c r="CD605" s="110"/>
      <c r="CE605" s="110"/>
      <c r="CF605" s="110"/>
      <c r="CG605" s="110"/>
      <c r="CH605" s="110"/>
      <c r="CI605" s="110"/>
      <c r="CJ605" s="110"/>
      <c r="CK605" s="110"/>
      <c r="CL605" s="110"/>
      <c r="CM605" s="110"/>
      <c r="CN605" s="110"/>
      <c r="CO605" s="110"/>
      <c r="CP605" s="110"/>
      <c r="CQ605" s="110"/>
      <c r="CR605" s="110"/>
      <c r="CS605" s="110"/>
      <c r="CT605" s="110"/>
      <c r="CU605" s="110"/>
      <c r="CV605" s="110"/>
      <c r="CW605" s="110"/>
    </row>
    <row r="606" spans="1:101" x14ac:dyDescent="0.25">
      <c r="A606" s="110"/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  <c r="BD606" s="110"/>
      <c r="BE606" s="110"/>
      <c r="BF606" s="110"/>
      <c r="BG606" s="110"/>
      <c r="BH606" s="110"/>
      <c r="BI606" s="110"/>
      <c r="BJ606" s="110"/>
      <c r="BK606" s="110"/>
      <c r="BL606" s="110"/>
      <c r="BM606" s="110"/>
      <c r="BN606" s="110"/>
      <c r="BO606" s="110"/>
      <c r="BP606" s="110"/>
      <c r="BQ606" s="110"/>
      <c r="BR606" s="110"/>
      <c r="BS606" s="110"/>
      <c r="BT606" s="110"/>
      <c r="BU606" s="110"/>
      <c r="BV606" s="110"/>
      <c r="BW606" s="110"/>
      <c r="BX606" s="110"/>
      <c r="BY606" s="110"/>
      <c r="BZ606" s="110"/>
      <c r="CA606" s="110"/>
      <c r="CB606" s="110"/>
      <c r="CC606" s="110"/>
      <c r="CD606" s="110"/>
      <c r="CE606" s="110"/>
      <c r="CF606" s="110"/>
      <c r="CG606" s="110"/>
      <c r="CH606" s="110"/>
      <c r="CI606" s="110"/>
      <c r="CJ606" s="110"/>
      <c r="CK606" s="110"/>
      <c r="CL606" s="110"/>
      <c r="CM606" s="110"/>
      <c r="CN606" s="110"/>
      <c r="CO606" s="110"/>
      <c r="CP606" s="110"/>
      <c r="CQ606" s="110"/>
      <c r="CR606" s="110"/>
      <c r="CS606" s="110"/>
      <c r="CT606" s="110"/>
      <c r="CU606" s="110"/>
      <c r="CV606" s="110"/>
      <c r="CW606" s="110"/>
    </row>
    <row r="607" spans="1:101" x14ac:dyDescent="0.25">
      <c r="A607" s="110"/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  <c r="BD607" s="110"/>
      <c r="BE607" s="110"/>
      <c r="BF607" s="110"/>
      <c r="BG607" s="110"/>
      <c r="BH607" s="110"/>
      <c r="BI607" s="110"/>
      <c r="BJ607" s="110"/>
      <c r="BK607" s="110"/>
      <c r="BL607" s="110"/>
      <c r="BM607" s="110"/>
      <c r="BN607" s="110"/>
      <c r="BO607" s="110"/>
      <c r="BP607" s="110"/>
      <c r="BQ607" s="110"/>
      <c r="BR607" s="110"/>
      <c r="BS607" s="110"/>
      <c r="BT607" s="110"/>
      <c r="BU607" s="110"/>
      <c r="BV607" s="110"/>
      <c r="BW607" s="110"/>
      <c r="BX607" s="110"/>
      <c r="BY607" s="110"/>
      <c r="BZ607" s="110"/>
      <c r="CA607" s="110"/>
      <c r="CB607" s="110"/>
      <c r="CC607" s="110"/>
      <c r="CD607" s="110"/>
      <c r="CE607" s="110"/>
      <c r="CF607" s="110"/>
      <c r="CG607" s="110"/>
      <c r="CH607" s="110"/>
      <c r="CI607" s="110"/>
      <c r="CJ607" s="110"/>
      <c r="CK607" s="110"/>
      <c r="CL607" s="110"/>
      <c r="CM607" s="110"/>
      <c r="CN607" s="110"/>
      <c r="CO607" s="110"/>
      <c r="CP607" s="110"/>
      <c r="CQ607" s="110"/>
      <c r="CR607" s="110"/>
      <c r="CS607" s="110"/>
      <c r="CT607" s="110"/>
      <c r="CU607" s="110"/>
      <c r="CV607" s="110"/>
      <c r="CW607" s="110"/>
    </row>
    <row r="608" spans="1:101" x14ac:dyDescent="0.25">
      <c r="A608" s="110"/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0"/>
      <c r="BB608" s="110"/>
      <c r="BC608" s="110"/>
      <c r="BD608" s="110"/>
      <c r="BE608" s="110"/>
      <c r="BF608" s="110"/>
      <c r="BG608" s="110"/>
      <c r="BH608" s="110"/>
      <c r="BI608" s="110"/>
      <c r="BJ608" s="110"/>
      <c r="BK608" s="110"/>
      <c r="BL608" s="110"/>
      <c r="BM608" s="110"/>
      <c r="BN608" s="110"/>
      <c r="BO608" s="110"/>
      <c r="BP608" s="110"/>
      <c r="BQ608" s="110"/>
      <c r="BR608" s="110"/>
      <c r="BS608" s="110"/>
      <c r="BT608" s="110"/>
      <c r="BU608" s="110"/>
      <c r="BV608" s="110"/>
      <c r="BW608" s="110"/>
      <c r="BX608" s="110"/>
      <c r="BY608" s="110"/>
      <c r="BZ608" s="110"/>
      <c r="CA608" s="110"/>
      <c r="CB608" s="110"/>
      <c r="CC608" s="110"/>
      <c r="CD608" s="110"/>
      <c r="CE608" s="110"/>
      <c r="CF608" s="110"/>
      <c r="CG608" s="110"/>
      <c r="CH608" s="110"/>
      <c r="CI608" s="110"/>
      <c r="CJ608" s="110"/>
      <c r="CK608" s="110"/>
      <c r="CL608" s="110"/>
      <c r="CM608" s="110"/>
      <c r="CN608" s="110"/>
      <c r="CO608" s="110"/>
      <c r="CP608" s="110"/>
      <c r="CQ608" s="110"/>
      <c r="CR608" s="110"/>
      <c r="CS608" s="110"/>
      <c r="CT608" s="110"/>
      <c r="CU608" s="110"/>
      <c r="CV608" s="110"/>
      <c r="CW608" s="110"/>
    </row>
    <row r="609" spans="1:101" x14ac:dyDescent="0.25">
      <c r="A609" s="110"/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  <c r="BD609" s="110"/>
      <c r="BE609" s="110"/>
      <c r="BF609" s="110"/>
      <c r="BG609" s="110"/>
      <c r="BH609" s="110"/>
      <c r="BI609" s="110"/>
      <c r="BJ609" s="110"/>
      <c r="BK609" s="110"/>
      <c r="BL609" s="110"/>
      <c r="BM609" s="110"/>
      <c r="BN609" s="110"/>
      <c r="BO609" s="110"/>
      <c r="BP609" s="110"/>
      <c r="BQ609" s="110"/>
      <c r="BR609" s="110"/>
      <c r="BS609" s="110"/>
      <c r="BT609" s="110"/>
      <c r="BU609" s="110"/>
      <c r="BV609" s="110"/>
      <c r="BW609" s="110"/>
      <c r="BX609" s="110"/>
      <c r="BY609" s="110"/>
      <c r="BZ609" s="110"/>
      <c r="CA609" s="110"/>
      <c r="CB609" s="110"/>
      <c r="CC609" s="110"/>
      <c r="CD609" s="110"/>
      <c r="CE609" s="110"/>
      <c r="CF609" s="110"/>
      <c r="CG609" s="110"/>
      <c r="CH609" s="110"/>
      <c r="CI609" s="110"/>
      <c r="CJ609" s="110"/>
      <c r="CK609" s="110"/>
      <c r="CL609" s="110"/>
      <c r="CM609" s="110"/>
      <c r="CN609" s="110"/>
      <c r="CO609" s="110"/>
      <c r="CP609" s="110"/>
      <c r="CQ609" s="110"/>
      <c r="CR609" s="110"/>
      <c r="CS609" s="110"/>
      <c r="CT609" s="110"/>
      <c r="CU609" s="110"/>
      <c r="CV609" s="110"/>
      <c r="CW609" s="110"/>
    </row>
    <row r="610" spans="1:101" x14ac:dyDescent="0.25">
      <c r="A610" s="110"/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  <c r="BD610" s="110"/>
      <c r="BE610" s="110"/>
      <c r="BF610" s="110"/>
      <c r="BG610" s="110"/>
      <c r="BH610" s="110"/>
      <c r="BI610" s="110"/>
      <c r="BJ610" s="110"/>
      <c r="BK610" s="110"/>
      <c r="BL610" s="110"/>
      <c r="BM610" s="110"/>
      <c r="BN610" s="110"/>
      <c r="BO610" s="110"/>
      <c r="BP610" s="110"/>
      <c r="BQ610" s="110"/>
      <c r="BR610" s="110"/>
      <c r="BS610" s="110"/>
      <c r="BT610" s="110"/>
      <c r="BU610" s="110"/>
      <c r="BV610" s="110"/>
      <c r="BW610" s="110"/>
      <c r="BX610" s="110"/>
      <c r="BY610" s="110"/>
      <c r="BZ610" s="110"/>
      <c r="CA610" s="110"/>
      <c r="CB610" s="110"/>
      <c r="CC610" s="110"/>
      <c r="CD610" s="110"/>
      <c r="CE610" s="110"/>
      <c r="CF610" s="110"/>
      <c r="CG610" s="110"/>
      <c r="CH610" s="110"/>
      <c r="CI610" s="110"/>
      <c r="CJ610" s="110"/>
      <c r="CK610" s="110"/>
      <c r="CL610" s="110"/>
      <c r="CM610" s="110"/>
      <c r="CN610" s="110"/>
      <c r="CO610" s="110"/>
      <c r="CP610" s="110"/>
      <c r="CQ610" s="110"/>
      <c r="CR610" s="110"/>
      <c r="CS610" s="110"/>
      <c r="CT610" s="110"/>
      <c r="CU610" s="110"/>
      <c r="CV610" s="110"/>
      <c r="CW610" s="110"/>
    </row>
    <row r="611" spans="1:101" x14ac:dyDescent="0.25">
      <c r="A611" s="110"/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  <c r="BD611" s="110"/>
      <c r="BE611" s="110"/>
      <c r="BF611" s="110"/>
      <c r="BG611" s="110"/>
      <c r="BH611" s="110"/>
      <c r="BI611" s="110"/>
      <c r="BJ611" s="110"/>
      <c r="BK611" s="110"/>
      <c r="BL611" s="110"/>
      <c r="BM611" s="110"/>
      <c r="BN611" s="110"/>
      <c r="BO611" s="110"/>
      <c r="BP611" s="110"/>
      <c r="BQ611" s="110"/>
      <c r="BR611" s="110"/>
      <c r="BS611" s="110"/>
      <c r="BT611" s="110"/>
      <c r="BU611" s="110"/>
      <c r="BV611" s="110"/>
      <c r="BW611" s="110"/>
      <c r="BX611" s="110"/>
      <c r="BY611" s="110"/>
      <c r="BZ611" s="110"/>
      <c r="CA611" s="110"/>
      <c r="CB611" s="110"/>
      <c r="CC611" s="110"/>
      <c r="CD611" s="110"/>
      <c r="CE611" s="110"/>
      <c r="CF611" s="110"/>
      <c r="CG611" s="110"/>
      <c r="CH611" s="110"/>
      <c r="CI611" s="110"/>
      <c r="CJ611" s="110"/>
      <c r="CK611" s="110"/>
      <c r="CL611" s="110"/>
      <c r="CM611" s="110"/>
      <c r="CN611" s="110"/>
      <c r="CO611" s="110"/>
      <c r="CP611" s="110"/>
      <c r="CQ611" s="110"/>
      <c r="CR611" s="110"/>
      <c r="CS611" s="110"/>
      <c r="CT611" s="110"/>
      <c r="CU611" s="110"/>
      <c r="CV611" s="110"/>
      <c r="CW611" s="110"/>
    </row>
    <row r="612" spans="1:101" x14ac:dyDescent="0.25">
      <c r="A612" s="110"/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0"/>
      <c r="BB612" s="110"/>
      <c r="BC612" s="110"/>
      <c r="BD612" s="110"/>
      <c r="BE612" s="110"/>
      <c r="BF612" s="110"/>
      <c r="BG612" s="110"/>
      <c r="BH612" s="110"/>
      <c r="BI612" s="110"/>
      <c r="BJ612" s="110"/>
      <c r="BK612" s="110"/>
      <c r="BL612" s="110"/>
      <c r="BM612" s="110"/>
      <c r="BN612" s="110"/>
      <c r="BO612" s="110"/>
      <c r="BP612" s="110"/>
      <c r="BQ612" s="110"/>
      <c r="BR612" s="110"/>
      <c r="BS612" s="110"/>
      <c r="BT612" s="110"/>
      <c r="BU612" s="110"/>
      <c r="BV612" s="110"/>
      <c r="BW612" s="110"/>
      <c r="BX612" s="110"/>
      <c r="BY612" s="110"/>
      <c r="BZ612" s="110"/>
      <c r="CA612" s="110"/>
      <c r="CB612" s="110"/>
      <c r="CC612" s="110"/>
      <c r="CD612" s="110"/>
      <c r="CE612" s="110"/>
      <c r="CF612" s="110"/>
      <c r="CG612" s="110"/>
      <c r="CH612" s="110"/>
      <c r="CI612" s="110"/>
      <c r="CJ612" s="110"/>
      <c r="CK612" s="110"/>
      <c r="CL612" s="110"/>
      <c r="CM612" s="110"/>
      <c r="CN612" s="110"/>
      <c r="CO612" s="110"/>
      <c r="CP612" s="110"/>
      <c r="CQ612" s="110"/>
      <c r="CR612" s="110"/>
      <c r="CS612" s="110"/>
      <c r="CT612" s="110"/>
      <c r="CU612" s="110"/>
      <c r="CV612" s="110"/>
      <c r="CW612" s="110"/>
    </row>
    <row r="613" spans="1:101" x14ac:dyDescent="0.25">
      <c r="A613" s="110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10"/>
      <c r="BE613" s="110"/>
      <c r="BF613" s="110"/>
      <c r="BG613" s="110"/>
      <c r="BH613" s="110"/>
      <c r="BI613" s="110"/>
      <c r="BJ613" s="110"/>
      <c r="BK613" s="110"/>
      <c r="BL613" s="110"/>
      <c r="BM613" s="110"/>
      <c r="BN613" s="110"/>
      <c r="BO613" s="110"/>
      <c r="BP613" s="110"/>
      <c r="BQ613" s="110"/>
      <c r="BR613" s="110"/>
      <c r="BS613" s="110"/>
      <c r="BT613" s="110"/>
      <c r="BU613" s="110"/>
      <c r="BV613" s="110"/>
      <c r="BW613" s="110"/>
      <c r="BX613" s="110"/>
      <c r="BY613" s="110"/>
      <c r="BZ613" s="110"/>
      <c r="CA613" s="110"/>
      <c r="CB613" s="110"/>
      <c r="CC613" s="110"/>
      <c r="CD613" s="110"/>
      <c r="CE613" s="110"/>
      <c r="CF613" s="110"/>
      <c r="CG613" s="110"/>
      <c r="CH613" s="110"/>
      <c r="CI613" s="110"/>
      <c r="CJ613" s="110"/>
      <c r="CK613" s="110"/>
      <c r="CL613" s="110"/>
      <c r="CM613" s="110"/>
      <c r="CN613" s="110"/>
      <c r="CO613" s="110"/>
      <c r="CP613" s="110"/>
      <c r="CQ613" s="110"/>
      <c r="CR613" s="110"/>
      <c r="CS613" s="110"/>
      <c r="CT613" s="110"/>
      <c r="CU613" s="110"/>
      <c r="CV613" s="110"/>
      <c r="CW613" s="110"/>
    </row>
    <row r="614" spans="1:101" x14ac:dyDescent="0.25">
      <c r="A614" s="110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0"/>
      <c r="BB614" s="110"/>
      <c r="BC614" s="110"/>
      <c r="BD614" s="110"/>
      <c r="BE614" s="110"/>
      <c r="BF614" s="110"/>
      <c r="BG614" s="110"/>
      <c r="BH614" s="110"/>
      <c r="BI614" s="110"/>
      <c r="BJ614" s="110"/>
      <c r="BK614" s="110"/>
      <c r="BL614" s="110"/>
      <c r="BM614" s="110"/>
      <c r="BN614" s="110"/>
      <c r="BO614" s="110"/>
      <c r="BP614" s="110"/>
      <c r="BQ614" s="110"/>
      <c r="BR614" s="110"/>
      <c r="BS614" s="110"/>
      <c r="BT614" s="110"/>
      <c r="BU614" s="110"/>
      <c r="BV614" s="110"/>
      <c r="BW614" s="110"/>
      <c r="BX614" s="110"/>
      <c r="BY614" s="110"/>
      <c r="BZ614" s="110"/>
      <c r="CA614" s="110"/>
      <c r="CB614" s="110"/>
      <c r="CC614" s="110"/>
      <c r="CD614" s="110"/>
      <c r="CE614" s="110"/>
      <c r="CF614" s="110"/>
      <c r="CG614" s="110"/>
      <c r="CH614" s="110"/>
      <c r="CI614" s="110"/>
      <c r="CJ614" s="110"/>
      <c r="CK614" s="110"/>
      <c r="CL614" s="110"/>
      <c r="CM614" s="110"/>
      <c r="CN614" s="110"/>
      <c r="CO614" s="110"/>
      <c r="CP614" s="110"/>
      <c r="CQ614" s="110"/>
      <c r="CR614" s="110"/>
      <c r="CS614" s="110"/>
      <c r="CT614" s="110"/>
      <c r="CU614" s="110"/>
      <c r="CV614" s="110"/>
      <c r="CW614" s="110"/>
    </row>
    <row r="615" spans="1:101" x14ac:dyDescent="0.25">
      <c r="A615" s="110"/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0"/>
      <c r="BB615" s="110"/>
      <c r="BC615" s="110"/>
      <c r="BD615" s="110"/>
      <c r="BE615" s="110"/>
      <c r="BF615" s="110"/>
      <c r="BG615" s="110"/>
      <c r="BH615" s="110"/>
      <c r="BI615" s="110"/>
      <c r="BJ615" s="110"/>
      <c r="BK615" s="110"/>
      <c r="BL615" s="110"/>
      <c r="BM615" s="110"/>
      <c r="BN615" s="110"/>
      <c r="BO615" s="110"/>
      <c r="BP615" s="110"/>
      <c r="BQ615" s="110"/>
      <c r="BR615" s="110"/>
      <c r="BS615" s="110"/>
      <c r="BT615" s="110"/>
      <c r="BU615" s="110"/>
      <c r="BV615" s="110"/>
      <c r="BW615" s="110"/>
      <c r="BX615" s="110"/>
      <c r="BY615" s="110"/>
      <c r="BZ615" s="110"/>
      <c r="CA615" s="110"/>
      <c r="CB615" s="110"/>
      <c r="CC615" s="110"/>
      <c r="CD615" s="110"/>
      <c r="CE615" s="110"/>
      <c r="CF615" s="110"/>
      <c r="CG615" s="110"/>
      <c r="CH615" s="110"/>
      <c r="CI615" s="110"/>
      <c r="CJ615" s="110"/>
      <c r="CK615" s="110"/>
      <c r="CL615" s="110"/>
      <c r="CM615" s="110"/>
      <c r="CN615" s="110"/>
      <c r="CO615" s="110"/>
      <c r="CP615" s="110"/>
      <c r="CQ615" s="110"/>
      <c r="CR615" s="110"/>
      <c r="CS615" s="110"/>
      <c r="CT615" s="110"/>
      <c r="CU615" s="110"/>
      <c r="CV615" s="110"/>
      <c r="CW615" s="110"/>
    </row>
    <row r="616" spans="1:101" x14ac:dyDescent="0.25">
      <c r="A616" s="110"/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0"/>
      <c r="BB616" s="110"/>
      <c r="BC616" s="110"/>
      <c r="BD616" s="110"/>
      <c r="BE616" s="110"/>
      <c r="BF616" s="110"/>
      <c r="BG616" s="110"/>
      <c r="BH616" s="110"/>
      <c r="BI616" s="110"/>
      <c r="BJ616" s="110"/>
      <c r="BK616" s="110"/>
      <c r="BL616" s="110"/>
      <c r="BM616" s="110"/>
      <c r="BN616" s="110"/>
      <c r="BO616" s="110"/>
      <c r="BP616" s="110"/>
      <c r="BQ616" s="110"/>
      <c r="BR616" s="110"/>
      <c r="BS616" s="110"/>
      <c r="BT616" s="110"/>
      <c r="BU616" s="110"/>
      <c r="BV616" s="110"/>
      <c r="BW616" s="110"/>
      <c r="BX616" s="110"/>
      <c r="BY616" s="110"/>
      <c r="BZ616" s="110"/>
      <c r="CA616" s="110"/>
      <c r="CB616" s="110"/>
      <c r="CC616" s="110"/>
      <c r="CD616" s="110"/>
      <c r="CE616" s="110"/>
      <c r="CF616" s="110"/>
      <c r="CG616" s="110"/>
      <c r="CH616" s="110"/>
      <c r="CI616" s="110"/>
      <c r="CJ616" s="110"/>
      <c r="CK616" s="110"/>
      <c r="CL616" s="110"/>
      <c r="CM616" s="110"/>
      <c r="CN616" s="110"/>
      <c r="CO616" s="110"/>
      <c r="CP616" s="110"/>
      <c r="CQ616" s="110"/>
      <c r="CR616" s="110"/>
      <c r="CS616" s="110"/>
      <c r="CT616" s="110"/>
      <c r="CU616" s="110"/>
      <c r="CV616" s="110"/>
      <c r="CW616" s="110"/>
    </row>
    <row r="617" spans="1:101" x14ac:dyDescent="0.25">
      <c r="A617" s="110"/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0"/>
      <c r="BB617" s="110"/>
      <c r="BC617" s="110"/>
      <c r="BD617" s="110"/>
      <c r="BE617" s="110"/>
      <c r="BF617" s="110"/>
      <c r="BG617" s="110"/>
      <c r="BH617" s="110"/>
      <c r="BI617" s="110"/>
      <c r="BJ617" s="110"/>
      <c r="BK617" s="110"/>
      <c r="BL617" s="110"/>
      <c r="BM617" s="110"/>
      <c r="BN617" s="110"/>
      <c r="BO617" s="110"/>
      <c r="BP617" s="110"/>
      <c r="BQ617" s="110"/>
      <c r="BR617" s="110"/>
      <c r="BS617" s="110"/>
      <c r="BT617" s="110"/>
      <c r="BU617" s="110"/>
      <c r="BV617" s="110"/>
      <c r="BW617" s="110"/>
      <c r="BX617" s="110"/>
      <c r="BY617" s="110"/>
      <c r="BZ617" s="110"/>
      <c r="CA617" s="110"/>
      <c r="CB617" s="110"/>
      <c r="CC617" s="110"/>
      <c r="CD617" s="110"/>
      <c r="CE617" s="110"/>
      <c r="CF617" s="110"/>
      <c r="CG617" s="110"/>
      <c r="CH617" s="110"/>
      <c r="CI617" s="110"/>
      <c r="CJ617" s="110"/>
      <c r="CK617" s="110"/>
      <c r="CL617" s="110"/>
      <c r="CM617" s="110"/>
      <c r="CN617" s="110"/>
      <c r="CO617" s="110"/>
      <c r="CP617" s="110"/>
      <c r="CQ617" s="110"/>
      <c r="CR617" s="110"/>
      <c r="CS617" s="110"/>
      <c r="CT617" s="110"/>
      <c r="CU617" s="110"/>
      <c r="CV617" s="110"/>
      <c r="CW617" s="110"/>
    </row>
    <row r="618" spans="1:101" x14ac:dyDescent="0.25">
      <c r="A618" s="110"/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0"/>
      <c r="BB618" s="110"/>
      <c r="BC618" s="110"/>
      <c r="BD618" s="110"/>
      <c r="BE618" s="110"/>
      <c r="BF618" s="110"/>
      <c r="BG618" s="110"/>
      <c r="BH618" s="110"/>
      <c r="BI618" s="110"/>
      <c r="BJ618" s="110"/>
      <c r="BK618" s="110"/>
      <c r="BL618" s="110"/>
      <c r="BM618" s="110"/>
      <c r="BN618" s="110"/>
      <c r="BO618" s="110"/>
      <c r="BP618" s="110"/>
      <c r="BQ618" s="110"/>
      <c r="BR618" s="110"/>
      <c r="BS618" s="110"/>
      <c r="BT618" s="110"/>
      <c r="BU618" s="110"/>
      <c r="BV618" s="110"/>
      <c r="BW618" s="110"/>
      <c r="BX618" s="110"/>
      <c r="BY618" s="110"/>
      <c r="BZ618" s="110"/>
      <c r="CA618" s="110"/>
      <c r="CB618" s="110"/>
      <c r="CC618" s="110"/>
      <c r="CD618" s="110"/>
      <c r="CE618" s="110"/>
      <c r="CF618" s="110"/>
      <c r="CG618" s="110"/>
      <c r="CH618" s="110"/>
      <c r="CI618" s="110"/>
      <c r="CJ618" s="110"/>
      <c r="CK618" s="110"/>
      <c r="CL618" s="110"/>
      <c r="CM618" s="110"/>
      <c r="CN618" s="110"/>
      <c r="CO618" s="110"/>
      <c r="CP618" s="110"/>
      <c r="CQ618" s="110"/>
      <c r="CR618" s="110"/>
      <c r="CS618" s="110"/>
      <c r="CT618" s="110"/>
      <c r="CU618" s="110"/>
      <c r="CV618" s="110"/>
      <c r="CW618" s="110"/>
    </row>
    <row r="619" spans="1:101" x14ac:dyDescent="0.25">
      <c r="A619" s="110"/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0"/>
      <c r="BB619" s="110"/>
      <c r="BC619" s="110"/>
      <c r="BD619" s="110"/>
      <c r="BE619" s="110"/>
      <c r="BF619" s="110"/>
      <c r="BG619" s="110"/>
      <c r="BH619" s="110"/>
      <c r="BI619" s="110"/>
      <c r="BJ619" s="110"/>
      <c r="BK619" s="110"/>
      <c r="BL619" s="110"/>
      <c r="BM619" s="110"/>
      <c r="BN619" s="110"/>
      <c r="BO619" s="110"/>
      <c r="BP619" s="110"/>
      <c r="BQ619" s="110"/>
      <c r="BR619" s="110"/>
      <c r="BS619" s="110"/>
      <c r="BT619" s="110"/>
      <c r="BU619" s="110"/>
      <c r="BV619" s="110"/>
      <c r="BW619" s="110"/>
      <c r="BX619" s="110"/>
      <c r="BY619" s="110"/>
      <c r="BZ619" s="110"/>
      <c r="CA619" s="110"/>
      <c r="CB619" s="110"/>
      <c r="CC619" s="110"/>
      <c r="CD619" s="110"/>
      <c r="CE619" s="110"/>
      <c r="CF619" s="110"/>
      <c r="CG619" s="110"/>
      <c r="CH619" s="110"/>
      <c r="CI619" s="110"/>
      <c r="CJ619" s="110"/>
      <c r="CK619" s="110"/>
      <c r="CL619" s="110"/>
      <c r="CM619" s="110"/>
      <c r="CN619" s="110"/>
      <c r="CO619" s="110"/>
      <c r="CP619" s="110"/>
      <c r="CQ619" s="110"/>
      <c r="CR619" s="110"/>
      <c r="CS619" s="110"/>
      <c r="CT619" s="110"/>
      <c r="CU619" s="110"/>
      <c r="CV619" s="110"/>
      <c r="CW619" s="110"/>
    </row>
    <row r="620" spans="1:101" x14ac:dyDescent="0.25">
      <c r="A620" s="110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  <c r="BD620" s="110"/>
      <c r="BE620" s="110"/>
      <c r="BF620" s="110"/>
      <c r="BG620" s="110"/>
      <c r="BH620" s="110"/>
      <c r="BI620" s="110"/>
      <c r="BJ620" s="110"/>
      <c r="BK620" s="110"/>
      <c r="BL620" s="110"/>
      <c r="BM620" s="110"/>
      <c r="BN620" s="110"/>
      <c r="BO620" s="110"/>
      <c r="BP620" s="110"/>
      <c r="BQ620" s="110"/>
      <c r="BR620" s="110"/>
      <c r="BS620" s="110"/>
      <c r="BT620" s="110"/>
      <c r="BU620" s="110"/>
      <c r="BV620" s="110"/>
      <c r="BW620" s="110"/>
      <c r="BX620" s="110"/>
      <c r="BY620" s="110"/>
      <c r="BZ620" s="110"/>
      <c r="CA620" s="110"/>
      <c r="CB620" s="110"/>
      <c r="CC620" s="110"/>
      <c r="CD620" s="110"/>
      <c r="CE620" s="110"/>
      <c r="CF620" s="110"/>
      <c r="CG620" s="110"/>
      <c r="CH620" s="110"/>
      <c r="CI620" s="110"/>
      <c r="CJ620" s="110"/>
      <c r="CK620" s="110"/>
      <c r="CL620" s="110"/>
      <c r="CM620" s="110"/>
      <c r="CN620" s="110"/>
      <c r="CO620" s="110"/>
      <c r="CP620" s="110"/>
      <c r="CQ620" s="110"/>
      <c r="CR620" s="110"/>
      <c r="CS620" s="110"/>
      <c r="CT620" s="110"/>
      <c r="CU620" s="110"/>
      <c r="CV620" s="110"/>
      <c r="CW620" s="110"/>
    </row>
    <row r="621" spans="1:101" x14ac:dyDescent="0.25">
      <c r="A621" s="110"/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0"/>
      <c r="BB621" s="110"/>
      <c r="BC621" s="110"/>
      <c r="BD621" s="110"/>
      <c r="BE621" s="110"/>
      <c r="BF621" s="110"/>
      <c r="BG621" s="110"/>
      <c r="BH621" s="110"/>
      <c r="BI621" s="110"/>
      <c r="BJ621" s="110"/>
      <c r="BK621" s="110"/>
      <c r="BL621" s="110"/>
      <c r="BM621" s="110"/>
      <c r="BN621" s="110"/>
      <c r="BO621" s="110"/>
      <c r="BP621" s="110"/>
      <c r="BQ621" s="110"/>
      <c r="BR621" s="110"/>
      <c r="BS621" s="110"/>
      <c r="BT621" s="110"/>
      <c r="BU621" s="110"/>
      <c r="BV621" s="110"/>
      <c r="BW621" s="110"/>
      <c r="BX621" s="110"/>
      <c r="BY621" s="110"/>
      <c r="BZ621" s="110"/>
      <c r="CA621" s="110"/>
      <c r="CB621" s="110"/>
      <c r="CC621" s="110"/>
      <c r="CD621" s="110"/>
      <c r="CE621" s="110"/>
      <c r="CF621" s="110"/>
      <c r="CG621" s="110"/>
      <c r="CH621" s="110"/>
      <c r="CI621" s="110"/>
      <c r="CJ621" s="110"/>
      <c r="CK621" s="110"/>
      <c r="CL621" s="110"/>
      <c r="CM621" s="110"/>
      <c r="CN621" s="110"/>
      <c r="CO621" s="110"/>
      <c r="CP621" s="110"/>
      <c r="CQ621" s="110"/>
      <c r="CR621" s="110"/>
      <c r="CS621" s="110"/>
      <c r="CT621" s="110"/>
      <c r="CU621" s="110"/>
      <c r="CV621" s="110"/>
      <c r="CW621" s="110"/>
    </row>
    <row r="622" spans="1:101" x14ac:dyDescent="0.25">
      <c r="A622" s="110"/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0"/>
      <c r="BB622" s="110"/>
      <c r="BC622" s="110"/>
      <c r="BD622" s="110"/>
      <c r="BE622" s="110"/>
      <c r="BF622" s="110"/>
      <c r="BG622" s="110"/>
      <c r="BH622" s="110"/>
      <c r="BI622" s="110"/>
      <c r="BJ622" s="110"/>
      <c r="BK622" s="110"/>
      <c r="BL622" s="110"/>
      <c r="BM622" s="110"/>
      <c r="BN622" s="110"/>
      <c r="BO622" s="110"/>
      <c r="BP622" s="110"/>
      <c r="BQ622" s="110"/>
      <c r="BR622" s="110"/>
      <c r="BS622" s="110"/>
      <c r="BT622" s="110"/>
      <c r="BU622" s="110"/>
      <c r="BV622" s="110"/>
      <c r="BW622" s="110"/>
      <c r="BX622" s="110"/>
      <c r="BY622" s="110"/>
      <c r="BZ622" s="110"/>
      <c r="CA622" s="110"/>
      <c r="CB622" s="110"/>
      <c r="CC622" s="110"/>
      <c r="CD622" s="110"/>
      <c r="CE622" s="110"/>
      <c r="CF622" s="110"/>
      <c r="CG622" s="110"/>
      <c r="CH622" s="110"/>
      <c r="CI622" s="110"/>
      <c r="CJ622" s="110"/>
      <c r="CK622" s="110"/>
      <c r="CL622" s="110"/>
      <c r="CM622" s="110"/>
      <c r="CN622" s="110"/>
      <c r="CO622" s="110"/>
      <c r="CP622" s="110"/>
      <c r="CQ622" s="110"/>
      <c r="CR622" s="110"/>
      <c r="CS622" s="110"/>
      <c r="CT622" s="110"/>
      <c r="CU622" s="110"/>
      <c r="CV622" s="110"/>
      <c r="CW622" s="110"/>
    </row>
    <row r="623" spans="1:101" x14ac:dyDescent="0.25">
      <c r="A623" s="110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0"/>
      <c r="BB623" s="110"/>
      <c r="BC623" s="110"/>
      <c r="BD623" s="110"/>
      <c r="BE623" s="110"/>
      <c r="BF623" s="110"/>
      <c r="BG623" s="110"/>
      <c r="BH623" s="110"/>
      <c r="BI623" s="110"/>
      <c r="BJ623" s="110"/>
      <c r="BK623" s="110"/>
      <c r="BL623" s="110"/>
      <c r="BM623" s="110"/>
      <c r="BN623" s="110"/>
      <c r="BO623" s="110"/>
      <c r="BP623" s="110"/>
      <c r="BQ623" s="110"/>
      <c r="BR623" s="110"/>
      <c r="BS623" s="110"/>
      <c r="BT623" s="110"/>
      <c r="BU623" s="110"/>
      <c r="BV623" s="110"/>
      <c r="BW623" s="110"/>
      <c r="BX623" s="110"/>
      <c r="BY623" s="110"/>
      <c r="BZ623" s="110"/>
      <c r="CA623" s="110"/>
      <c r="CB623" s="110"/>
      <c r="CC623" s="110"/>
      <c r="CD623" s="110"/>
      <c r="CE623" s="110"/>
      <c r="CF623" s="110"/>
      <c r="CG623" s="110"/>
      <c r="CH623" s="110"/>
      <c r="CI623" s="110"/>
      <c r="CJ623" s="110"/>
      <c r="CK623" s="110"/>
      <c r="CL623" s="110"/>
      <c r="CM623" s="110"/>
      <c r="CN623" s="110"/>
      <c r="CO623" s="110"/>
      <c r="CP623" s="110"/>
      <c r="CQ623" s="110"/>
      <c r="CR623" s="110"/>
      <c r="CS623" s="110"/>
      <c r="CT623" s="110"/>
      <c r="CU623" s="110"/>
      <c r="CV623" s="110"/>
      <c r="CW623" s="110"/>
    </row>
    <row r="624" spans="1:101" x14ac:dyDescent="0.25">
      <c r="A624" s="110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0"/>
      <c r="BB624" s="110"/>
      <c r="BC624" s="110"/>
      <c r="BD624" s="110"/>
      <c r="BE624" s="110"/>
      <c r="BF624" s="110"/>
      <c r="BG624" s="110"/>
      <c r="BH624" s="110"/>
      <c r="BI624" s="110"/>
      <c r="BJ624" s="110"/>
      <c r="BK624" s="110"/>
      <c r="BL624" s="110"/>
      <c r="BM624" s="110"/>
      <c r="BN624" s="110"/>
      <c r="BO624" s="110"/>
      <c r="BP624" s="110"/>
      <c r="BQ624" s="110"/>
      <c r="BR624" s="110"/>
      <c r="BS624" s="110"/>
      <c r="BT624" s="110"/>
      <c r="BU624" s="110"/>
      <c r="BV624" s="110"/>
      <c r="BW624" s="110"/>
      <c r="BX624" s="110"/>
      <c r="BY624" s="110"/>
      <c r="BZ624" s="110"/>
      <c r="CA624" s="110"/>
      <c r="CB624" s="110"/>
      <c r="CC624" s="110"/>
      <c r="CD624" s="110"/>
      <c r="CE624" s="110"/>
      <c r="CF624" s="110"/>
      <c r="CG624" s="110"/>
      <c r="CH624" s="110"/>
      <c r="CI624" s="110"/>
      <c r="CJ624" s="110"/>
      <c r="CK624" s="110"/>
      <c r="CL624" s="110"/>
      <c r="CM624" s="110"/>
      <c r="CN624" s="110"/>
      <c r="CO624" s="110"/>
      <c r="CP624" s="110"/>
      <c r="CQ624" s="110"/>
      <c r="CR624" s="110"/>
      <c r="CS624" s="110"/>
      <c r="CT624" s="110"/>
      <c r="CU624" s="110"/>
      <c r="CV624" s="110"/>
      <c r="CW624" s="110"/>
    </row>
    <row r="625" spans="1:101" x14ac:dyDescent="0.25">
      <c r="A625" s="110"/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0"/>
      <c r="BB625" s="110"/>
      <c r="BC625" s="110"/>
      <c r="BD625" s="110"/>
      <c r="BE625" s="110"/>
      <c r="BF625" s="110"/>
      <c r="BG625" s="110"/>
      <c r="BH625" s="110"/>
      <c r="BI625" s="110"/>
      <c r="BJ625" s="110"/>
      <c r="BK625" s="110"/>
      <c r="BL625" s="110"/>
      <c r="BM625" s="110"/>
      <c r="BN625" s="110"/>
      <c r="BO625" s="110"/>
      <c r="BP625" s="110"/>
      <c r="BQ625" s="110"/>
      <c r="BR625" s="110"/>
      <c r="BS625" s="110"/>
      <c r="BT625" s="110"/>
      <c r="BU625" s="110"/>
      <c r="BV625" s="110"/>
      <c r="BW625" s="110"/>
      <c r="BX625" s="110"/>
      <c r="BY625" s="110"/>
      <c r="BZ625" s="110"/>
      <c r="CA625" s="110"/>
      <c r="CB625" s="110"/>
      <c r="CC625" s="110"/>
      <c r="CD625" s="110"/>
      <c r="CE625" s="110"/>
      <c r="CF625" s="110"/>
      <c r="CG625" s="110"/>
      <c r="CH625" s="110"/>
      <c r="CI625" s="110"/>
      <c r="CJ625" s="110"/>
      <c r="CK625" s="110"/>
      <c r="CL625" s="110"/>
      <c r="CM625" s="110"/>
      <c r="CN625" s="110"/>
      <c r="CO625" s="110"/>
      <c r="CP625" s="110"/>
      <c r="CQ625" s="110"/>
      <c r="CR625" s="110"/>
      <c r="CS625" s="110"/>
      <c r="CT625" s="110"/>
      <c r="CU625" s="110"/>
      <c r="CV625" s="110"/>
      <c r="CW625" s="110"/>
    </row>
    <row r="626" spans="1:101" x14ac:dyDescent="0.25">
      <c r="A626" s="110"/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  <c r="BD626" s="110"/>
      <c r="BE626" s="110"/>
      <c r="BF626" s="110"/>
      <c r="BG626" s="110"/>
      <c r="BH626" s="110"/>
      <c r="BI626" s="110"/>
      <c r="BJ626" s="110"/>
      <c r="BK626" s="110"/>
      <c r="BL626" s="110"/>
      <c r="BM626" s="110"/>
      <c r="BN626" s="110"/>
      <c r="BO626" s="110"/>
      <c r="BP626" s="110"/>
      <c r="BQ626" s="110"/>
      <c r="BR626" s="110"/>
      <c r="BS626" s="110"/>
      <c r="BT626" s="110"/>
      <c r="BU626" s="110"/>
      <c r="BV626" s="110"/>
      <c r="BW626" s="110"/>
      <c r="BX626" s="110"/>
      <c r="BY626" s="110"/>
      <c r="BZ626" s="110"/>
      <c r="CA626" s="110"/>
      <c r="CB626" s="110"/>
      <c r="CC626" s="110"/>
      <c r="CD626" s="110"/>
      <c r="CE626" s="110"/>
      <c r="CF626" s="110"/>
      <c r="CG626" s="110"/>
      <c r="CH626" s="110"/>
      <c r="CI626" s="110"/>
      <c r="CJ626" s="110"/>
      <c r="CK626" s="110"/>
      <c r="CL626" s="110"/>
      <c r="CM626" s="110"/>
      <c r="CN626" s="110"/>
      <c r="CO626" s="110"/>
      <c r="CP626" s="110"/>
      <c r="CQ626" s="110"/>
      <c r="CR626" s="110"/>
      <c r="CS626" s="110"/>
      <c r="CT626" s="110"/>
      <c r="CU626" s="110"/>
      <c r="CV626" s="110"/>
      <c r="CW626" s="110"/>
    </row>
    <row r="627" spans="1:101" x14ac:dyDescent="0.25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10"/>
      <c r="BE627" s="110"/>
      <c r="BF627" s="110"/>
      <c r="BG627" s="110"/>
      <c r="BH627" s="110"/>
      <c r="BI627" s="110"/>
      <c r="BJ627" s="110"/>
      <c r="BK627" s="110"/>
      <c r="BL627" s="110"/>
      <c r="BM627" s="110"/>
      <c r="BN627" s="110"/>
      <c r="BO627" s="110"/>
      <c r="BP627" s="110"/>
      <c r="BQ627" s="110"/>
      <c r="BR627" s="110"/>
      <c r="BS627" s="110"/>
      <c r="BT627" s="110"/>
      <c r="BU627" s="110"/>
      <c r="BV627" s="110"/>
      <c r="BW627" s="110"/>
      <c r="BX627" s="110"/>
      <c r="BY627" s="110"/>
      <c r="BZ627" s="110"/>
      <c r="CA627" s="110"/>
      <c r="CB627" s="110"/>
      <c r="CC627" s="110"/>
      <c r="CD627" s="110"/>
      <c r="CE627" s="110"/>
      <c r="CF627" s="110"/>
      <c r="CG627" s="110"/>
      <c r="CH627" s="110"/>
      <c r="CI627" s="110"/>
      <c r="CJ627" s="110"/>
      <c r="CK627" s="110"/>
      <c r="CL627" s="110"/>
      <c r="CM627" s="110"/>
      <c r="CN627" s="110"/>
      <c r="CO627" s="110"/>
      <c r="CP627" s="110"/>
      <c r="CQ627" s="110"/>
      <c r="CR627" s="110"/>
      <c r="CS627" s="110"/>
      <c r="CT627" s="110"/>
      <c r="CU627" s="110"/>
      <c r="CV627" s="110"/>
      <c r="CW627" s="110"/>
    </row>
    <row r="628" spans="1:101" x14ac:dyDescent="0.25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  <c r="BD628" s="110"/>
      <c r="BE628" s="110"/>
      <c r="BF628" s="110"/>
      <c r="BG628" s="110"/>
      <c r="BH628" s="110"/>
      <c r="BI628" s="110"/>
      <c r="BJ628" s="110"/>
      <c r="BK628" s="110"/>
      <c r="BL628" s="110"/>
      <c r="BM628" s="110"/>
      <c r="BN628" s="110"/>
      <c r="BO628" s="110"/>
      <c r="BP628" s="110"/>
      <c r="BQ628" s="110"/>
      <c r="BR628" s="110"/>
      <c r="BS628" s="110"/>
      <c r="BT628" s="110"/>
      <c r="BU628" s="110"/>
      <c r="BV628" s="110"/>
      <c r="BW628" s="110"/>
      <c r="BX628" s="110"/>
      <c r="BY628" s="110"/>
      <c r="BZ628" s="110"/>
      <c r="CA628" s="110"/>
      <c r="CB628" s="110"/>
      <c r="CC628" s="110"/>
      <c r="CD628" s="110"/>
      <c r="CE628" s="110"/>
      <c r="CF628" s="110"/>
      <c r="CG628" s="110"/>
      <c r="CH628" s="110"/>
      <c r="CI628" s="110"/>
      <c r="CJ628" s="110"/>
      <c r="CK628" s="110"/>
      <c r="CL628" s="110"/>
      <c r="CM628" s="110"/>
      <c r="CN628" s="110"/>
      <c r="CO628" s="110"/>
      <c r="CP628" s="110"/>
      <c r="CQ628" s="110"/>
      <c r="CR628" s="110"/>
      <c r="CS628" s="110"/>
      <c r="CT628" s="110"/>
      <c r="CU628" s="110"/>
      <c r="CV628" s="110"/>
      <c r="CW628" s="110"/>
    </row>
    <row r="629" spans="1:101" x14ac:dyDescent="0.25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  <c r="BD629" s="110"/>
      <c r="BE629" s="110"/>
      <c r="BF629" s="110"/>
      <c r="BG629" s="110"/>
      <c r="BH629" s="110"/>
      <c r="BI629" s="110"/>
      <c r="BJ629" s="110"/>
      <c r="BK629" s="110"/>
      <c r="BL629" s="110"/>
      <c r="BM629" s="110"/>
      <c r="BN629" s="110"/>
      <c r="BO629" s="110"/>
      <c r="BP629" s="110"/>
      <c r="BQ629" s="110"/>
      <c r="BR629" s="110"/>
      <c r="BS629" s="110"/>
      <c r="BT629" s="110"/>
      <c r="BU629" s="110"/>
      <c r="BV629" s="110"/>
      <c r="BW629" s="110"/>
      <c r="BX629" s="110"/>
      <c r="BY629" s="110"/>
      <c r="BZ629" s="110"/>
      <c r="CA629" s="110"/>
      <c r="CB629" s="110"/>
      <c r="CC629" s="110"/>
      <c r="CD629" s="110"/>
      <c r="CE629" s="110"/>
      <c r="CF629" s="110"/>
      <c r="CG629" s="110"/>
      <c r="CH629" s="110"/>
      <c r="CI629" s="110"/>
      <c r="CJ629" s="110"/>
      <c r="CK629" s="110"/>
      <c r="CL629" s="110"/>
      <c r="CM629" s="110"/>
      <c r="CN629" s="110"/>
      <c r="CO629" s="110"/>
      <c r="CP629" s="110"/>
      <c r="CQ629" s="110"/>
      <c r="CR629" s="110"/>
      <c r="CS629" s="110"/>
      <c r="CT629" s="110"/>
      <c r="CU629" s="110"/>
      <c r="CV629" s="110"/>
      <c r="CW629" s="110"/>
    </row>
    <row r="630" spans="1:101" x14ac:dyDescent="0.25">
      <c r="A630" s="110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  <c r="BD630" s="110"/>
      <c r="BE630" s="110"/>
      <c r="BF630" s="110"/>
      <c r="BG630" s="110"/>
      <c r="BH630" s="110"/>
      <c r="BI630" s="110"/>
      <c r="BJ630" s="110"/>
      <c r="BK630" s="110"/>
      <c r="BL630" s="110"/>
      <c r="BM630" s="110"/>
      <c r="BN630" s="110"/>
      <c r="BO630" s="110"/>
      <c r="BP630" s="110"/>
      <c r="BQ630" s="110"/>
      <c r="BR630" s="110"/>
      <c r="BS630" s="110"/>
      <c r="BT630" s="110"/>
      <c r="BU630" s="110"/>
      <c r="BV630" s="110"/>
      <c r="BW630" s="110"/>
      <c r="BX630" s="110"/>
      <c r="BY630" s="110"/>
      <c r="BZ630" s="110"/>
      <c r="CA630" s="110"/>
      <c r="CB630" s="110"/>
      <c r="CC630" s="110"/>
      <c r="CD630" s="110"/>
      <c r="CE630" s="110"/>
      <c r="CF630" s="110"/>
      <c r="CG630" s="110"/>
      <c r="CH630" s="110"/>
      <c r="CI630" s="110"/>
      <c r="CJ630" s="110"/>
      <c r="CK630" s="110"/>
      <c r="CL630" s="110"/>
      <c r="CM630" s="110"/>
      <c r="CN630" s="110"/>
      <c r="CO630" s="110"/>
      <c r="CP630" s="110"/>
      <c r="CQ630" s="110"/>
      <c r="CR630" s="110"/>
      <c r="CS630" s="110"/>
      <c r="CT630" s="110"/>
      <c r="CU630" s="110"/>
      <c r="CV630" s="110"/>
      <c r="CW630" s="110"/>
    </row>
    <row r="631" spans="1:101" x14ac:dyDescent="0.25">
      <c r="A631" s="110"/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  <c r="BD631" s="110"/>
      <c r="BE631" s="110"/>
      <c r="BF631" s="110"/>
      <c r="BG631" s="110"/>
      <c r="BH631" s="110"/>
      <c r="BI631" s="110"/>
      <c r="BJ631" s="110"/>
      <c r="BK631" s="110"/>
      <c r="BL631" s="110"/>
      <c r="BM631" s="110"/>
      <c r="BN631" s="110"/>
      <c r="BO631" s="110"/>
      <c r="BP631" s="110"/>
      <c r="BQ631" s="110"/>
      <c r="BR631" s="110"/>
      <c r="BS631" s="110"/>
      <c r="BT631" s="110"/>
      <c r="BU631" s="110"/>
      <c r="BV631" s="110"/>
      <c r="BW631" s="110"/>
      <c r="BX631" s="110"/>
      <c r="BY631" s="110"/>
      <c r="BZ631" s="110"/>
      <c r="CA631" s="110"/>
      <c r="CB631" s="110"/>
      <c r="CC631" s="110"/>
      <c r="CD631" s="110"/>
      <c r="CE631" s="110"/>
      <c r="CF631" s="110"/>
      <c r="CG631" s="110"/>
      <c r="CH631" s="110"/>
      <c r="CI631" s="110"/>
      <c r="CJ631" s="110"/>
      <c r="CK631" s="110"/>
      <c r="CL631" s="110"/>
      <c r="CM631" s="110"/>
      <c r="CN631" s="110"/>
      <c r="CO631" s="110"/>
      <c r="CP631" s="110"/>
      <c r="CQ631" s="110"/>
      <c r="CR631" s="110"/>
      <c r="CS631" s="110"/>
      <c r="CT631" s="110"/>
      <c r="CU631" s="110"/>
      <c r="CV631" s="110"/>
      <c r="CW631" s="110"/>
    </row>
    <row r="632" spans="1:101" x14ac:dyDescent="0.25">
      <c r="A632" s="110"/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  <c r="BD632" s="110"/>
      <c r="BE632" s="110"/>
      <c r="BF632" s="110"/>
      <c r="BG632" s="110"/>
      <c r="BH632" s="110"/>
      <c r="BI632" s="110"/>
      <c r="BJ632" s="110"/>
      <c r="BK632" s="110"/>
      <c r="BL632" s="110"/>
      <c r="BM632" s="110"/>
      <c r="BN632" s="110"/>
      <c r="BO632" s="110"/>
      <c r="BP632" s="110"/>
      <c r="BQ632" s="110"/>
      <c r="BR632" s="110"/>
      <c r="BS632" s="110"/>
      <c r="BT632" s="110"/>
      <c r="BU632" s="110"/>
      <c r="BV632" s="110"/>
      <c r="BW632" s="110"/>
      <c r="BX632" s="110"/>
      <c r="BY632" s="110"/>
      <c r="BZ632" s="110"/>
      <c r="CA632" s="110"/>
      <c r="CB632" s="110"/>
      <c r="CC632" s="110"/>
      <c r="CD632" s="110"/>
      <c r="CE632" s="110"/>
      <c r="CF632" s="110"/>
      <c r="CG632" s="110"/>
      <c r="CH632" s="110"/>
      <c r="CI632" s="110"/>
      <c r="CJ632" s="110"/>
      <c r="CK632" s="110"/>
      <c r="CL632" s="110"/>
      <c r="CM632" s="110"/>
      <c r="CN632" s="110"/>
      <c r="CO632" s="110"/>
      <c r="CP632" s="110"/>
      <c r="CQ632" s="110"/>
      <c r="CR632" s="110"/>
      <c r="CS632" s="110"/>
      <c r="CT632" s="110"/>
      <c r="CU632" s="110"/>
      <c r="CV632" s="110"/>
      <c r="CW632" s="110"/>
    </row>
    <row r="633" spans="1:101" x14ac:dyDescent="0.25">
      <c r="A633" s="110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  <c r="BD633" s="110"/>
      <c r="BE633" s="110"/>
      <c r="BF633" s="110"/>
      <c r="BG633" s="110"/>
      <c r="BH633" s="110"/>
      <c r="BI633" s="110"/>
      <c r="BJ633" s="110"/>
      <c r="BK633" s="110"/>
      <c r="BL633" s="110"/>
      <c r="BM633" s="110"/>
      <c r="BN633" s="110"/>
      <c r="BO633" s="110"/>
      <c r="BP633" s="110"/>
      <c r="BQ633" s="110"/>
      <c r="BR633" s="110"/>
      <c r="BS633" s="110"/>
      <c r="BT633" s="110"/>
      <c r="BU633" s="110"/>
      <c r="BV633" s="110"/>
      <c r="BW633" s="110"/>
      <c r="BX633" s="110"/>
      <c r="BY633" s="110"/>
      <c r="BZ633" s="110"/>
      <c r="CA633" s="110"/>
      <c r="CB633" s="110"/>
      <c r="CC633" s="110"/>
      <c r="CD633" s="110"/>
      <c r="CE633" s="110"/>
      <c r="CF633" s="110"/>
      <c r="CG633" s="110"/>
      <c r="CH633" s="110"/>
      <c r="CI633" s="110"/>
      <c r="CJ633" s="110"/>
      <c r="CK633" s="110"/>
      <c r="CL633" s="110"/>
      <c r="CM633" s="110"/>
      <c r="CN633" s="110"/>
      <c r="CO633" s="110"/>
      <c r="CP633" s="110"/>
      <c r="CQ633" s="110"/>
      <c r="CR633" s="110"/>
      <c r="CS633" s="110"/>
      <c r="CT633" s="110"/>
      <c r="CU633" s="110"/>
      <c r="CV633" s="110"/>
      <c r="CW633" s="110"/>
    </row>
    <row r="634" spans="1:101" x14ac:dyDescent="0.25">
      <c r="A634" s="110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  <c r="BD634" s="110"/>
      <c r="BE634" s="110"/>
      <c r="BF634" s="110"/>
      <c r="BG634" s="110"/>
      <c r="BH634" s="110"/>
      <c r="BI634" s="110"/>
      <c r="BJ634" s="110"/>
      <c r="BK634" s="110"/>
      <c r="BL634" s="110"/>
      <c r="BM634" s="110"/>
      <c r="BN634" s="110"/>
      <c r="BO634" s="110"/>
      <c r="BP634" s="110"/>
      <c r="BQ634" s="110"/>
      <c r="BR634" s="110"/>
      <c r="BS634" s="110"/>
      <c r="BT634" s="110"/>
      <c r="BU634" s="110"/>
      <c r="BV634" s="110"/>
      <c r="BW634" s="110"/>
      <c r="BX634" s="110"/>
      <c r="BY634" s="110"/>
      <c r="BZ634" s="110"/>
      <c r="CA634" s="110"/>
      <c r="CB634" s="110"/>
      <c r="CC634" s="110"/>
      <c r="CD634" s="110"/>
      <c r="CE634" s="110"/>
      <c r="CF634" s="110"/>
      <c r="CG634" s="110"/>
      <c r="CH634" s="110"/>
      <c r="CI634" s="110"/>
      <c r="CJ634" s="110"/>
      <c r="CK634" s="110"/>
      <c r="CL634" s="110"/>
      <c r="CM634" s="110"/>
      <c r="CN634" s="110"/>
      <c r="CO634" s="110"/>
      <c r="CP634" s="110"/>
      <c r="CQ634" s="110"/>
      <c r="CR634" s="110"/>
      <c r="CS634" s="110"/>
      <c r="CT634" s="110"/>
      <c r="CU634" s="110"/>
      <c r="CV634" s="110"/>
      <c r="CW634" s="110"/>
    </row>
    <row r="635" spans="1:101" x14ac:dyDescent="0.25">
      <c r="A635" s="110"/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0"/>
      <c r="BB635" s="110"/>
      <c r="BC635" s="110"/>
      <c r="BD635" s="110"/>
      <c r="BE635" s="110"/>
      <c r="BF635" s="110"/>
      <c r="BG635" s="110"/>
      <c r="BH635" s="110"/>
      <c r="BI635" s="110"/>
      <c r="BJ635" s="110"/>
      <c r="BK635" s="110"/>
      <c r="BL635" s="110"/>
      <c r="BM635" s="110"/>
      <c r="BN635" s="110"/>
      <c r="BO635" s="110"/>
      <c r="BP635" s="110"/>
      <c r="BQ635" s="110"/>
      <c r="BR635" s="110"/>
      <c r="BS635" s="110"/>
      <c r="BT635" s="110"/>
      <c r="BU635" s="110"/>
      <c r="BV635" s="110"/>
      <c r="BW635" s="110"/>
      <c r="BX635" s="110"/>
      <c r="BY635" s="110"/>
      <c r="BZ635" s="110"/>
      <c r="CA635" s="110"/>
      <c r="CB635" s="110"/>
      <c r="CC635" s="110"/>
      <c r="CD635" s="110"/>
      <c r="CE635" s="110"/>
      <c r="CF635" s="110"/>
      <c r="CG635" s="110"/>
      <c r="CH635" s="110"/>
      <c r="CI635" s="110"/>
      <c r="CJ635" s="110"/>
      <c r="CK635" s="110"/>
      <c r="CL635" s="110"/>
      <c r="CM635" s="110"/>
      <c r="CN635" s="110"/>
      <c r="CO635" s="110"/>
      <c r="CP635" s="110"/>
      <c r="CQ635" s="110"/>
      <c r="CR635" s="110"/>
      <c r="CS635" s="110"/>
      <c r="CT635" s="110"/>
      <c r="CU635" s="110"/>
      <c r="CV635" s="110"/>
      <c r="CW635" s="110"/>
    </row>
    <row r="636" spans="1:101" x14ac:dyDescent="0.25">
      <c r="A636" s="110"/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10"/>
      <c r="BF636" s="110"/>
      <c r="BG636" s="110"/>
      <c r="BH636" s="110"/>
      <c r="BI636" s="110"/>
      <c r="BJ636" s="110"/>
      <c r="BK636" s="110"/>
      <c r="BL636" s="110"/>
      <c r="BM636" s="110"/>
      <c r="BN636" s="110"/>
      <c r="BO636" s="110"/>
      <c r="BP636" s="110"/>
      <c r="BQ636" s="110"/>
      <c r="BR636" s="110"/>
      <c r="BS636" s="110"/>
      <c r="BT636" s="110"/>
      <c r="BU636" s="110"/>
      <c r="BV636" s="110"/>
      <c r="BW636" s="110"/>
      <c r="BX636" s="110"/>
      <c r="BY636" s="110"/>
      <c r="BZ636" s="110"/>
      <c r="CA636" s="110"/>
      <c r="CB636" s="110"/>
      <c r="CC636" s="110"/>
      <c r="CD636" s="110"/>
      <c r="CE636" s="110"/>
      <c r="CF636" s="110"/>
      <c r="CG636" s="110"/>
      <c r="CH636" s="110"/>
      <c r="CI636" s="110"/>
      <c r="CJ636" s="110"/>
      <c r="CK636" s="110"/>
      <c r="CL636" s="110"/>
      <c r="CM636" s="110"/>
      <c r="CN636" s="110"/>
      <c r="CO636" s="110"/>
      <c r="CP636" s="110"/>
      <c r="CQ636" s="110"/>
      <c r="CR636" s="110"/>
      <c r="CS636" s="110"/>
      <c r="CT636" s="110"/>
      <c r="CU636" s="110"/>
      <c r="CV636" s="110"/>
      <c r="CW636" s="110"/>
    </row>
    <row r="637" spans="1:101" x14ac:dyDescent="0.25">
      <c r="A637" s="110"/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10"/>
      <c r="BF637" s="110"/>
      <c r="BG637" s="110"/>
      <c r="BH637" s="110"/>
      <c r="BI637" s="110"/>
      <c r="BJ637" s="110"/>
      <c r="BK637" s="110"/>
      <c r="BL637" s="110"/>
      <c r="BM637" s="110"/>
      <c r="BN637" s="110"/>
      <c r="BO637" s="110"/>
      <c r="BP637" s="110"/>
      <c r="BQ637" s="110"/>
      <c r="BR637" s="110"/>
      <c r="BS637" s="110"/>
      <c r="BT637" s="110"/>
      <c r="BU637" s="110"/>
      <c r="BV637" s="110"/>
      <c r="BW637" s="110"/>
      <c r="BX637" s="110"/>
      <c r="BY637" s="110"/>
      <c r="BZ637" s="110"/>
      <c r="CA637" s="110"/>
      <c r="CB637" s="110"/>
      <c r="CC637" s="110"/>
      <c r="CD637" s="110"/>
      <c r="CE637" s="110"/>
      <c r="CF637" s="110"/>
      <c r="CG637" s="110"/>
      <c r="CH637" s="110"/>
      <c r="CI637" s="110"/>
      <c r="CJ637" s="110"/>
      <c r="CK637" s="110"/>
      <c r="CL637" s="110"/>
      <c r="CM637" s="110"/>
      <c r="CN637" s="110"/>
      <c r="CO637" s="110"/>
      <c r="CP637" s="110"/>
      <c r="CQ637" s="110"/>
      <c r="CR637" s="110"/>
      <c r="CS637" s="110"/>
      <c r="CT637" s="110"/>
      <c r="CU637" s="110"/>
      <c r="CV637" s="110"/>
      <c r="CW637" s="110"/>
    </row>
    <row r="638" spans="1:101" x14ac:dyDescent="0.25">
      <c r="A638" s="110"/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0"/>
      <c r="BB638" s="110"/>
      <c r="BC638" s="110"/>
      <c r="BD638" s="110"/>
      <c r="BE638" s="110"/>
      <c r="BF638" s="110"/>
      <c r="BG638" s="110"/>
      <c r="BH638" s="110"/>
      <c r="BI638" s="110"/>
      <c r="BJ638" s="110"/>
      <c r="BK638" s="110"/>
      <c r="BL638" s="110"/>
      <c r="BM638" s="110"/>
      <c r="BN638" s="110"/>
      <c r="BO638" s="110"/>
      <c r="BP638" s="110"/>
      <c r="BQ638" s="110"/>
      <c r="BR638" s="110"/>
      <c r="BS638" s="110"/>
      <c r="BT638" s="110"/>
      <c r="BU638" s="110"/>
      <c r="BV638" s="110"/>
      <c r="BW638" s="110"/>
      <c r="BX638" s="110"/>
      <c r="BY638" s="110"/>
      <c r="BZ638" s="110"/>
      <c r="CA638" s="110"/>
      <c r="CB638" s="110"/>
      <c r="CC638" s="110"/>
      <c r="CD638" s="110"/>
      <c r="CE638" s="110"/>
      <c r="CF638" s="110"/>
      <c r="CG638" s="110"/>
      <c r="CH638" s="110"/>
      <c r="CI638" s="110"/>
      <c r="CJ638" s="110"/>
      <c r="CK638" s="110"/>
      <c r="CL638" s="110"/>
      <c r="CM638" s="110"/>
      <c r="CN638" s="110"/>
      <c r="CO638" s="110"/>
      <c r="CP638" s="110"/>
      <c r="CQ638" s="110"/>
      <c r="CR638" s="110"/>
      <c r="CS638" s="110"/>
      <c r="CT638" s="110"/>
      <c r="CU638" s="110"/>
      <c r="CV638" s="110"/>
      <c r="CW638" s="110"/>
    </row>
    <row r="639" spans="1:101" x14ac:dyDescent="0.25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  <c r="BD639" s="110"/>
      <c r="BE639" s="110"/>
      <c r="BF639" s="110"/>
      <c r="BG639" s="110"/>
      <c r="BH639" s="110"/>
      <c r="BI639" s="110"/>
      <c r="BJ639" s="110"/>
      <c r="BK639" s="110"/>
      <c r="BL639" s="110"/>
      <c r="BM639" s="110"/>
      <c r="BN639" s="110"/>
      <c r="BO639" s="110"/>
      <c r="BP639" s="110"/>
      <c r="BQ639" s="110"/>
      <c r="BR639" s="110"/>
      <c r="BS639" s="110"/>
      <c r="BT639" s="110"/>
      <c r="BU639" s="110"/>
      <c r="BV639" s="110"/>
      <c r="BW639" s="110"/>
      <c r="BX639" s="110"/>
      <c r="BY639" s="110"/>
      <c r="BZ639" s="110"/>
      <c r="CA639" s="110"/>
      <c r="CB639" s="110"/>
      <c r="CC639" s="110"/>
      <c r="CD639" s="110"/>
      <c r="CE639" s="110"/>
      <c r="CF639" s="110"/>
      <c r="CG639" s="110"/>
      <c r="CH639" s="110"/>
      <c r="CI639" s="110"/>
      <c r="CJ639" s="110"/>
      <c r="CK639" s="110"/>
      <c r="CL639" s="110"/>
      <c r="CM639" s="110"/>
      <c r="CN639" s="110"/>
      <c r="CO639" s="110"/>
      <c r="CP639" s="110"/>
      <c r="CQ639" s="110"/>
      <c r="CR639" s="110"/>
      <c r="CS639" s="110"/>
      <c r="CT639" s="110"/>
      <c r="CU639" s="110"/>
      <c r="CV639" s="110"/>
      <c r="CW639" s="110"/>
    </row>
    <row r="640" spans="1:101" x14ac:dyDescent="0.25">
      <c r="A640" s="110"/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  <c r="BD640" s="110"/>
      <c r="BE640" s="110"/>
      <c r="BF640" s="110"/>
      <c r="BG640" s="110"/>
      <c r="BH640" s="110"/>
      <c r="BI640" s="110"/>
      <c r="BJ640" s="110"/>
      <c r="BK640" s="110"/>
      <c r="BL640" s="110"/>
      <c r="BM640" s="110"/>
      <c r="BN640" s="110"/>
      <c r="BO640" s="110"/>
      <c r="BP640" s="110"/>
      <c r="BQ640" s="110"/>
      <c r="BR640" s="110"/>
      <c r="BS640" s="110"/>
      <c r="BT640" s="110"/>
      <c r="BU640" s="110"/>
      <c r="BV640" s="110"/>
      <c r="BW640" s="110"/>
      <c r="BX640" s="110"/>
      <c r="BY640" s="110"/>
      <c r="BZ640" s="110"/>
      <c r="CA640" s="110"/>
      <c r="CB640" s="110"/>
      <c r="CC640" s="110"/>
      <c r="CD640" s="110"/>
      <c r="CE640" s="110"/>
      <c r="CF640" s="110"/>
      <c r="CG640" s="110"/>
      <c r="CH640" s="110"/>
      <c r="CI640" s="110"/>
      <c r="CJ640" s="110"/>
      <c r="CK640" s="110"/>
      <c r="CL640" s="110"/>
      <c r="CM640" s="110"/>
      <c r="CN640" s="110"/>
      <c r="CO640" s="110"/>
      <c r="CP640" s="110"/>
      <c r="CQ640" s="110"/>
      <c r="CR640" s="110"/>
      <c r="CS640" s="110"/>
      <c r="CT640" s="110"/>
      <c r="CU640" s="110"/>
      <c r="CV640" s="110"/>
      <c r="CW640" s="110"/>
    </row>
    <row r="641" spans="1:101" x14ac:dyDescent="0.25">
      <c r="A641" s="110"/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  <c r="BD641" s="110"/>
      <c r="BE641" s="110"/>
      <c r="BF641" s="110"/>
      <c r="BG641" s="110"/>
      <c r="BH641" s="110"/>
      <c r="BI641" s="110"/>
      <c r="BJ641" s="110"/>
      <c r="BK641" s="110"/>
      <c r="BL641" s="110"/>
      <c r="BM641" s="110"/>
      <c r="BN641" s="110"/>
      <c r="BO641" s="110"/>
      <c r="BP641" s="110"/>
      <c r="BQ641" s="110"/>
      <c r="BR641" s="110"/>
      <c r="BS641" s="110"/>
      <c r="BT641" s="110"/>
      <c r="BU641" s="110"/>
      <c r="BV641" s="110"/>
      <c r="BW641" s="110"/>
      <c r="BX641" s="110"/>
      <c r="BY641" s="110"/>
      <c r="BZ641" s="110"/>
      <c r="CA641" s="110"/>
      <c r="CB641" s="110"/>
      <c r="CC641" s="110"/>
      <c r="CD641" s="110"/>
      <c r="CE641" s="110"/>
      <c r="CF641" s="110"/>
      <c r="CG641" s="110"/>
      <c r="CH641" s="110"/>
      <c r="CI641" s="110"/>
      <c r="CJ641" s="110"/>
      <c r="CK641" s="110"/>
      <c r="CL641" s="110"/>
      <c r="CM641" s="110"/>
      <c r="CN641" s="110"/>
      <c r="CO641" s="110"/>
      <c r="CP641" s="110"/>
      <c r="CQ641" s="110"/>
      <c r="CR641" s="110"/>
      <c r="CS641" s="110"/>
      <c r="CT641" s="110"/>
      <c r="CU641" s="110"/>
      <c r="CV641" s="110"/>
      <c r="CW641" s="110"/>
    </row>
    <row r="642" spans="1:101" x14ac:dyDescent="0.25">
      <c r="A642" s="110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  <c r="BD642" s="110"/>
      <c r="BE642" s="110"/>
      <c r="BF642" s="110"/>
      <c r="BG642" s="110"/>
      <c r="BH642" s="110"/>
      <c r="BI642" s="110"/>
      <c r="BJ642" s="110"/>
      <c r="BK642" s="110"/>
      <c r="BL642" s="110"/>
      <c r="BM642" s="110"/>
      <c r="BN642" s="110"/>
      <c r="BO642" s="110"/>
      <c r="BP642" s="110"/>
      <c r="BQ642" s="110"/>
      <c r="BR642" s="110"/>
      <c r="BS642" s="110"/>
      <c r="BT642" s="110"/>
      <c r="BU642" s="110"/>
      <c r="BV642" s="110"/>
      <c r="BW642" s="110"/>
      <c r="BX642" s="110"/>
      <c r="BY642" s="110"/>
      <c r="BZ642" s="110"/>
      <c r="CA642" s="110"/>
      <c r="CB642" s="110"/>
      <c r="CC642" s="110"/>
      <c r="CD642" s="110"/>
      <c r="CE642" s="110"/>
      <c r="CF642" s="110"/>
      <c r="CG642" s="110"/>
      <c r="CH642" s="110"/>
      <c r="CI642" s="110"/>
      <c r="CJ642" s="110"/>
      <c r="CK642" s="110"/>
      <c r="CL642" s="110"/>
      <c r="CM642" s="110"/>
      <c r="CN642" s="110"/>
      <c r="CO642" s="110"/>
      <c r="CP642" s="110"/>
      <c r="CQ642" s="110"/>
      <c r="CR642" s="110"/>
      <c r="CS642" s="110"/>
      <c r="CT642" s="110"/>
      <c r="CU642" s="110"/>
      <c r="CV642" s="110"/>
      <c r="CW642" s="110"/>
    </row>
    <row r="643" spans="1:101" x14ac:dyDescent="0.25">
      <c r="A643" s="110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  <c r="BD643" s="110"/>
      <c r="BE643" s="110"/>
      <c r="BF643" s="110"/>
      <c r="BG643" s="110"/>
      <c r="BH643" s="110"/>
      <c r="BI643" s="110"/>
      <c r="BJ643" s="110"/>
      <c r="BK643" s="110"/>
      <c r="BL643" s="110"/>
      <c r="BM643" s="110"/>
      <c r="BN643" s="110"/>
      <c r="BO643" s="110"/>
      <c r="BP643" s="110"/>
      <c r="BQ643" s="110"/>
      <c r="BR643" s="110"/>
      <c r="BS643" s="110"/>
      <c r="BT643" s="110"/>
      <c r="BU643" s="110"/>
      <c r="BV643" s="110"/>
      <c r="BW643" s="110"/>
      <c r="BX643" s="110"/>
      <c r="BY643" s="110"/>
      <c r="BZ643" s="110"/>
      <c r="CA643" s="110"/>
      <c r="CB643" s="110"/>
      <c r="CC643" s="110"/>
      <c r="CD643" s="110"/>
      <c r="CE643" s="110"/>
      <c r="CF643" s="110"/>
      <c r="CG643" s="110"/>
      <c r="CH643" s="110"/>
      <c r="CI643" s="110"/>
      <c r="CJ643" s="110"/>
      <c r="CK643" s="110"/>
      <c r="CL643" s="110"/>
      <c r="CM643" s="110"/>
      <c r="CN643" s="110"/>
      <c r="CO643" s="110"/>
      <c r="CP643" s="110"/>
      <c r="CQ643" s="110"/>
      <c r="CR643" s="110"/>
      <c r="CS643" s="110"/>
      <c r="CT643" s="110"/>
      <c r="CU643" s="110"/>
      <c r="CV643" s="110"/>
      <c r="CW643" s="110"/>
    </row>
    <row r="644" spans="1:101" x14ac:dyDescent="0.25">
      <c r="A644" s="110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0"/>
      <c r="BB644" s="110"/>
      <c r="BC644" s="110"/>
      <c r="BD644" s="110"/>
      <c r="BE644" s="110"/>
      <c r="BF644" s="110"/>
      <c r="BG644" s="110"/>
      <c r="BH644" s="110"/>
      <c r="BI644" s="110"/>
      <c r="BJ644" s="110"/>
      <c r="BK644" s="110"/>
      <c r="BL644" s="110"/>
      <c r="BM644" s="110"/>
      <c r="BN644" s="110"/>
      <c r="BO644" s="110"/>
      <c r="BP644" s="110"/>
      <c r="BQ644" s="110"/>
      <c r="BR644" s="110"/>
      <c r="BS644" s="110"/>
      <c r="BT644" s="110"/>
      <c r="BU644" s="110"/>
      <c r="BV644" s="110"/>
      <c r="BW644" s="110"/>
      <c r="BX644" s="110"/>
      <c r="BY644" s="110"/>
      <c r="BZ644" s="110"/>
      <c r="CA644" s="110"/>
      <c r="CB644" s="110"/>
      <c r="CC644" s="110"/>
      <c r="CD644" s="110"/>
      <c r="CE644" s="110"/>
      <c r="CF644" s="110"/>
      <c r="CG644" s="110"/>
      <c r="CH644" s="110"/>
      <c r="CI644" s="110"/>
      <c r="CJ644" s="110"/>
      <c r="CK644" s="110"/>
      <c r="CL644" s="110"/>
      <c r="CM644" s="110"/>
      <c r="CN644" s="110"/>
      <c r="CO644" s="110"/>
      <c r="CP644" s="110"/>
      <c r="CQ644" s="110"/>
      <c r="CR644" s="110"/>
      <c r="CS644" s="110"/>
      <c r="CT644" s="110"/>
      <c r="CU644" s="110"/>
      <c r="CV644" s="110"/>
      <c r="CW644" s="110"/>
    </row>
    <row r="645" spans="1:101" x14ac:dyDescent="0.25">
      <c r="A645" s="110"/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B645" s="110"/>
      <c r="BC645" s="110"/>
      <c r="BD645" s="110"/>
      <c r="BE645" s="110"/>
      <c r="BF645" s="110"/>
      <c r="BG645" s="110"/>
      <c r="BH645" s="110"/>
      <c r="BI645" s="110"/>
      <c r="BJ645" s="110"/>
      <c r="BK645" s="110"/>
      <c r="BL645" s="110"/>
      <c r="BM645" s="110"/>
      <c r="BN645" s="110"/>
      <c r="BO645" s="110"/>
      <c r="BP645" s="110"/>
      <c r="BQ645" s="110"/>
      <c r="BR645" s="110"/>
      <c r="BS645" s="110"/>
      <c r="BT645" s="110"/>
      <c r="BU645" s="110"/>
      <c r="BV645" s="110"/>
      <c r="BW645" s="110"/>
      <c r="BX645" s="110"/>
      <c r="BY645" s="110"/>
      <c r="BZ645" s="110"/>
      <c r="CA645" s="110"/>
      <c r="CB645" s="110"/>
      <c r="CC645" s="110"/>
      <c r="CD645" s="110"/>
      <c r="CE645" s="110"/>
      <c r="CF645" s="110"/>
      <c r="CG645" s="110"/>
      <c r="CH645" s="110"/>
      <c r="CI645" s="110"/>
      <c r="CJ645" s="110"/>
      <c r="CK645" s="110"/>
      <c r="CL645" s="110"/>
      <c r="CM645" s="110"/>
      <c r="CN645" s="110"/>
      <c r="CO645" s="110"/>
      <c r="CP645" s="110"/>
      <c r="CQ645" s="110"/>
      <c r="CR645" s="110"/>
      <c r="CS645" s="110"/>
      <c r="CT645" s="110"/>
      <c r="CU645" s="110"/>
      <c r="CV645" s="110"/>
      <c r="CW645" s="110"/>
    </row>
    <row r="646" spans="1:101" x14ac:dyDescent="0.25">
      <c r="A646" s="110"/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B646" s="110"/>
      <c r="BC646" s="110"/>
      <c r="BD646" s="110"/>
      <c r="BE646" s="110"/>
      <c r="BF646" s="110"/>
      <c r="BG646" s="110"/>
      <c r="BH646" s="110"/>
      <c r="BI646" s="110"/>
      <c r="BJ646" s="110"/>
      <c r="BK646" s="110"/>
      <c r="BL646" s="110"/>
      <c r="BM646" s="110"/>
      <c r="BN646" s="110"/>
      <c r="BO646" s="110"/>
      <c r="BP646" s="110"/>
      <c r="BQ646" s="110"/>
      <c r="BR646" s="110"/>
      <c r="BS646" s="110"/>
      <c r="BT646" s="110"/>
      <c r="BU646" s="110"/>
      <c r="BV646" s="110"/>
      <c r="BW646" s="110"/>
      <c r="BX646" s="110"/>
      <c r="BY646" s="110"/>
      <c r="BZ646" s="110"/>
      <c r="CA646" s="110"/>
      <c r="CB646" s="110"/>
      <c r="CC646" s="110"/>
      <c r="CD646" s="110"/>
      <c r="CE646" s="110"/>
      <c r="CF646" s="110"/>
      <c r="CG646" s="110"/>
      <c r="CH646" s="110"/>
      <c r="CI646" s="110"/>
      <c r="CJ646" s="110"/>
      <c r="CK646" s="110"/>
      <c r="CL646" s="110"/>
      <c r="CM646" s="110"/>
      <c r="CN646" s="110"/>
      <c r="CO646" s="110"/>
      <c r="CP646" s="110"/>
      <c r="CQ646" s="110"/>
      <c r="CR646" s="110"/>
      <c r="CS646" s="110"/>
      <c r="CT646" s="110"/>
      <c r="CU646" s="110"/>
      <c r="CV646" s="110"/>
      <c r="CW646" s="110"/>
    </row>
    <row r="647" spans="1:101" x14ac:dyDescent="0.25">
      <c r="A647" s="110"/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0"/>
      <c r="BB647" s="110"/>
      <c r="BC647" s="110"/>
      <c r="BD647" s="110"/>
      <c r="BE647" s="110"/>
      <c r="BF647" s="110"/>
      <c r="BG647" s="110"/>
      <c r="BH647" s="110"/>
      <c r="BI647" s="110"/>
      <c r="BJ647" s="110"/>
      <c r="BK647" s="110"/>
      <c r="BL647" s="110"/>
      <c r="BM647" s="110"/>
      <c r="BN647" s="110"/>
      <c r="BO647" s="110"/>
      <c r="BP647" s="110"/>
      <c r="BQ647" s="110"/>
      <c r="BR647" s="110"/>
      <c r="BS647" s="110"/>
      <c r="BT647" s="110"/>
      <c r="BU647" s="110"/>
      <c r="BV647" s="110"/>
      <c r="BW647" s="110"/>
      <c r="BX647" s="110"/>
      <c r="BY647" s="110"/>
      <c r="BZ647" s="110"/>
      <c r="CA647" s="110"/>
      <c r="CB647" s="110"/>
      <c r="CC647" s="110"/>
      <c r="CD647" s="110"/>
      <c r="CE647" s="110"/>
      <c r="CF647" s="110"/>
      <c r="CG647" s="110"/>
      <c r="CH647" s="110"/>
      <c r="CI647" s="110"/>
      <c r="CJ647" s="110"/>
      <c r="CK647" s="110"/>
      <c r="CL647" s="110"/>
      <c r="CM647" s="110"/>
      <c r="CN647" s="110"/>
      <c r="CO647" s="110"/>
      <c r="CP647" s="110"/>
      <c r="CQ647" s="110"/>
      <c r="CR647" s="110"/>
      <c r="CS647" s="110"/>
      <c r="CT647" s="110"/>
      <c r="CU647" s="110"/>
      <c r="CV647" s="110"/>
      <c r="CW647" s="110"/>
    </row>
    <row r="648" spans="1:101" x14ac:dyDescent="0.25">
      <c r="A648" s="110"/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0"/>
      <c r="BB648" s="110"/>
      <c r="BC648" s="110"/>
      <c r="BD648" s="110"/>
      <c r="BE648" s="110"/>
      <c r="BF648" s="110"/>
      <c r="BG648" s="110"/>
      <c r="BH648" s="110"/>
      <c r="BI648" s="110"/>
      <c r="BJ648" s="110"/>
      <c r="BK648" s="110"/>
      <c r="BL648" s="110"/>
      <c r="BM648" s="110"/>
      <c r="BN648" s="110"/>
      <c r="BO648" s="110"/>
      <c r="BP648" s="110"/>
      <c r="BQ648" s="110"/>
      <c r="BR648" s="110"/>
      <c r="BS648" s="110"/>
      <c r="BT648" s="110"/>
      <c r="BU648" s="110"/>
      <c r="BV648" s="110"/>
      <c r="BW648" s="110"/>
      <c r="BX648" s="110"/>
      <c r="BY648" s="110"/>
      <c r="BZ648" s="110"/>
      <c r="CA648" s="110"/>
      <c r="CB648" s="110"/>
      <c r="CC648" s="110"/>
      <c r="CD648" s="110"/>
      <c r="CE648" s="110"/>
      <c r="CF648" s="110"/>
      <c r="CG648" s="110"/>
      <c r="CH648" s="110"/>
      <c r="CI648" s="110"/>
      <c r="CJ648" s="110"/>
      <c r="CK648" s="110"/>
      <c r="CL648" s="110"/>
      <c r="CM648" s="110"/>
      <c r="CN648" s="110"/>
      <c r="CO648" s="110"/>
      <c r="CP648" s="110"/>
      <c r="CQ648" s="110"/>
      <c r="CR648" s="110"/>
      <c r="CS648" s="110"/>
      <c r="CT648" s="110"/>
      <c r="CU648" s="110"/>
      <c r="CV648" s="110"/>
      <c r="CW648" s="110"/>
    </row>
    <row r="649" spans="1:101" x14ac:dyDescent="0.25">
      <c r="A649" s="110"/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0"/>
      <c r="BB649" s="110"/>
      <c r="BC649" s="110"/>
      <c r="BD649" s="110"/>
      <c r="BE649" s="110"/>
      <c r="BF649" s="110"/>
      <c r="BG649" s="110"/>
      <c r="BH649" s="110"/>
      <c r="BI649" s="110"/>
      <c r="BJ649" s="110"/>
      <c r="BK649" s="110"/>
      <c r="BL649" s="110"/>
      <c r="BM649" s="110"/>
      <c r="BN649" s="110"/>
      <c r="BO649" s="110"/>
      <c r="BP649" s="110"/>
      <c r="BQ649" s="110"/>
      <c r="BR649" s="110"/>
      <c r="BS649" s="110"/>
      <c r="BT649" s="110"/>
      <c r="BU649" s="110"/>
      <c r="BV649" s="110"/>
      <c r="BW649" s="110"/>
      <c r="BX649" s="110"/>
      <c r="BY649" s="110"/>
      <c r="BZ649" s="110"/>
      <c r="CA649" s="110"/>
      <c r="CB649" s="110"/>
      <c r="CC649" s="110"/>
      <c r="CD649" s="110"/>
      <c r="CE649" s="110"/>
      <c r="CF649" s="110"/>
      <c r="CG649" s="110"/>
      <c r="CH649" s="110"/>
      <c r="CI649" s="110"/>
      <c r="CJ649" s="110"/>
      <c r="CK649" s="110"/>
      <c r="CL649" s="110"/>
      <c r="CM649" s="110"/>
      <c r="CN649" s="110"/>
      <c r="CO649" s="110"/>
      <c r="CP649" s="110"/>
      <c r="CQ649" s="110"/>
      <c r="CR649" s="110"/>
      <c r="CS649" s="110"/>
      <c r="CT649" s="110"/>
      <c r="CU649" s="110"/>
      <c r="CV649" s="110"/>
      <c r="CW649" s="110"/>
    </row>
    <row r="650" spans="1:101" x14ac:dyDescent="0.25">
      <c r="A650" s="110"/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110"/>
      <c r="AR650" s="110"/>
      <c r="AS650" s="110"/>
      <c r="AT650" s="110"/>
      <c r="AU650" s="110"/>
      <c r="AV650" s="110"/>
      <c r="AW650" s="110"/>
      <c r="AX650" s="110"/>
      <c r="AY650" s="110"/>
      <c r="AZ650" s="110"/>
      <c r="BA650" s="110"/>
      <c r="BB650" s="110"/>
      <c r="BC650" s="110"/>
      <c r="BD650" s="110"/>
      <c r="BE650" s="110"/>
      <c r="BF650" s="110"/>
      <c r="BG650" s="110"/>
      <c r="BH650" s="110"/>
      <c r="BI650" s="110"/>
      <c r="BJ650" s="110"/>
      <c r="BK650" s="110"/>
      <c r="BL650" s="110"/>
      <c r="BM650" s="110"/>
      <c r="BN650" s="110"/>
      <c r="BO650" s="110"/>
      <c r="BP650" s="110"/>
      <c r="BQ650" s="110"/>
      <c r="BR650" s="110"/>
      <c r="BS650" s="110"/>
      <c r="BT650" s="110"/>
      <c r="BU650" s="110"/>
      <c r="BV650" s="110"/>
      <c r="BW650" s="110"/>
      <c r="BX650" s="110"/>
      <c r="BY650" s="110"/>
      <c r="BZ650" s="110"/>
      <c r="CA650" s="110"/>
      <c r="CB650" s="110"/>
      <c r="CC650" s="110"/>
      <c r="CD650" s="110"/>
      <c r="CE650" s="110"/>
      <c r="CF650" s="110"/>
      <c r="CG650" s="110"/>
      <c r="CH650" s="110"/>
      <c r="CI650" s="110"/>
      <c r="CJ650" s="110"/>
      <c r="CK650" s="110"/>
      <c r="CL650" s="110"/>
      <c r="CM650" s="110"/>
      <c r="CN650" s="110"/>
      <c r="CO650" s="110"/>
      <c r="CP650" s="110"/>
      <c r="CQ650" s="110"/>
      <c r="CR650" s="110"/>
      <c r="CS650" s="110"/>
      <c r="CT650" s="110"/>
      <c r="CU650" s="110"/>
      <c r="CV650" s="110"/>
      <c r="CW650" s="110"/>
    </row>
    <row r="651" spans="1:101" x14ac:dyDescent="0.25">
      <c r="A651" s="110"/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0"/>
      <c r="BB651" s="110"/>
      <c r="BC651" s="110"/>
      <c r="BD651" s="110"/>
      <c r="BE651" s="110"/>
      <c r="BF651" s="110"/>
      <c r="BG651" s="110"/>
      <c r="BH651" s="110"/>
      <c r="BI651" s="110"/>
      <c r="BJ651" s="110"/>
      <c r="BK651" s="110"/>
      <c r="BL651" s="110"/>
      <c r="BM651" s="110"/>
      <c r="BN651" s="110"/>
      <c r="BO651" s="110"/>
      <c r="BP651" s="110"/>
      <c r="BQ651" s="110"/>
      <c r="BR651" s="110"/>
      <c r="BS651" s="110"/>
      <c r="BT651" s="110"/>
      <c r="BU651" s="110"/>
      <c r="BV651" s="110"/>
      <c r="BW651" s="110"/>
      <c r="BX651" s="110"/>
      <c r="BY651" s="110"/>
      <c r="BZ651" s="110"/>
      <c r="CA651" s="110"/>
      <c r="CB651" s="110"/>
      <c r="CC651" s="110"/>
      <c r="CD651" s="110"/>
      <c r="CE651" s="110"/>
      <c r="CF651" s="110"/>
      <c r="CG651" s="110"/>
      <c r="CH651" s="110"/>
      <c r="CI651" s="110"/>
      <c r="CJ651" s="110"/>
      <c r="CK651" s="110"/>
      <c r="CL651" s="110"/>
      <c r="CM651" s="110"/>
      <c r="CN651" s="110"/>
      <c r="CO651" s="110"/>
      <c r="CP651" s="110"/>
      <c r="CQ651" s="110"/>
      <c r="CR651" s="110"/>
      <c r="CS651" s="110"/>
      <c r="CT651" s="110"/>
      <c r="CU651" s="110"/>
      <c r="CV651" s="110"/>
      <c r="CW651" s="110"/>
    </row>
    <row r="652" spans="1:101" x14ac:dyDescent="0.25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0"/>
      <c r="BB652" s="110"/>
      <c r="BC652" s="110"/>
      <c r="BD652" s="110"/>
      <c r="BE652" s="110"/>
      <c r="BF652" s="110"/>
      <c r="BG652" s="110"/>
      <c r="BH652" s="110"/>
      <c r="BI652" s="110"/>
      <c r="BJ652" s="110"/>
      <c r="BK652" s="110"/>
      <c r="BL652" s="110"/>
      <c r="BM652" s="110"/>
      <c r="BN652" s="110"/>
      <c r="BO652" s="110"/>
      <c r="BP652" s="110"/>
      <c r="BQ652" s="110"/>
      <c r="BR652" s="110"/>
      <c r="BS652" s="110"/>
      <c r="BT652" s="110"/>
      <c r="BU652" s="110"/>
      <c r="BV652" s="110"/>
      <c r="BW652" s="110"/>
      <c r="BX652" s="110"/>
      <c r="BY652" s="110"/>
      <c r="BZ652" s="110"/>
      <c r="CA652" s="110"/>
      <c r="CB652" s="110"/>
      <c r="CC652" s="110"/>
      <c r="CD652" s="110"/>
      <c r="CE652" s="110"/>
      <c r="CF652" s="110"/>
      <c r="CG652" s="110"/>
      <c r="CH652" s="110"/>
      <c r="CI652" s="110"/>
      <c r="CJ652" s="110"/>
      <c r="CK652" s="110"/>
      <c r="CL652" s="110"/>
      <c r="CM652" s="110"/>
      <c r="CN652" s="110"/>
      <c r="CO652" s="110"/>
      <c r="CP652" s="110"/>
      <c r="CQ652" s="110"/>
      <c r="CR652" s="110"/>
      <c r="CS652" s="110"/>
      <c r="CT652" s="110"/>
      <c r="CU652" s="110"/>
      <c r="CV652" s="110"/>
      <c r="CW652" s="110"/>
    </row>
    <row r="653" spans="1:101" x14ac:dyDescent="0.25">
      <c r="A653" s="110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110"/>
      <c r="AR653" s="110"/>
      <c r="AS653" s="110"/>
      <c r="AT653" s="110"/>
      <c r="AU653" s="110"/>
      <c r="AV653" s="110"/>
      <c r="AW653" s="110"/>
      <c r="AX653" s="110"/>
      <c r="AY653" s="110"/>
      <c r="AZ653" s="110"/>
      <c r="BA653" s="110"/>
      <c r="BB653" s="110"/>
      <c r="BC653" s="110"/>
      <c r="BD653" s="110"/>
      <c r="BE653" s="110"/>
      <c r="BF653" s="110"/>
      <c r="BG653" s="110"/>
      <c r="BH653" s="110"/>
      <c r="BI653" s="110"/>
      <c r="BJ653" s="110"/>
      <c r="BK653" s="110"/>
      <c r="BL653" s="110"/>
      <c r="BM653" s="110"/>
      <c r="BN653" s="110"/>
      <c r="BO653" s="110"/>
      <c r="BP653" s="110"/>
      <c r="BQ653" s="110"/>
      <c r="BR653" s="110"/>
      <c r="BS653" s="110"/>
      <c r="BT653" s="110"/>
      <c r="BU653" s="110"/>
      <c r="BV653" s="110"/>
      <c r="BW653" s="110"/>
      <c r="BX653" s="110"/>
      <c r="BY653" s="110"/>
      <c r="BZ653" s="110"/>
      <c r="CA653" s="110"/>
      <c r="CB653" s="110"/>
      <c r="CC653" s="110"/>
      <c r="CD653" s="110"/>
      <c r="CE653" s="110"/>
      <c r="CF653" s="110"/>
      <c r="CG653" s="110"/>
      <c r="CH653" s="110"/>
      <c r="CI653" s="110"/>
      <c r="CJ653" s="110"/>
      <c r="CK653" s="110"/>
      <c r="CL653" s="110"/>
      <c r="CM653" s="110"/>
      <c r="CN653" s="110"/>
      <c r="CO653" s="110"/>
      <c r="CP653" s="110"/>
      <c r="CQ653" s="110"/>
      <c r="CR653" s="110"/>
      <c r="CS653" s="110"/>
      <c r="CT653" s="110"/>
      <c r="CU653" s="110"/>
      <c r="CV653" s="110"/>
      <c r="CW653" s="110"/>
    </row>
    <row r="654" spans="1:101" x14ac:dyDescent="0.25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10"/>
      <c r="AR654" s="110"/>
      <c r="AS654" s="110"/>
      <c r="AT654" s="110"/>
      <c r="AU654" s="110"/>
      <c r="AV654" s="110"/>
      <c r="AW654" s="110"/>
      <c r="AX654" s="110"/>
      <c r="AY654" s="110"/>
      <c r="AZ654" s="110"/>
      <c r="BA654" s="110"/>
      <c r="BB654" s="110"/>
      <c r="BC654" s="110"/>
      <c r="BD654" s="110"/>
      <c r="BE654" s="110"/>
      <c r="BF654" s="110"/>
      <c r="BG654" s="110"/>
      <c r="BH654" s="110"/>
      <c r="BI654" s="110"/>
      <c r="BJ654" s="110"/>
      <c r="BK654" s="110"/>
      <c r="BL654" s="110"/>
      <c r="BM654" s="110"/>
      <c r="BN654" s="110"/>
      <c r="BO654" s="110"/>
      <c r="BP654" s="110"/>
      <c r="BQ654" s="110"/>
      <c r="BR654" s="110"/>
      <c r="BS654" s="110"/>
      <c r="BT654" s="110"/>
      <c r="BU654" s="110"/>
      <c r="BV654" s="110"/>
      <c r="BW654" s="110"/>
      <c r="BX654" s="110"/>
      <c r="BY654" s="110"/>
      <c r="BZ654" s="110"/>
      <c r="CA654" s="110"/>
      <c r="CB654" s="110"/>
      <c r="CC654" s="110"/>
      <c r="CD654" s="110"/>
      <c r="CE654" s="110"/>
      <c r="CF654" s="110"/>
      <c r="CG654" s="110"/>
      <c r="CH654" s="110"/>
      <c r="CI654" s="110"/>
      <c r="CJ654" s="110"/>
      <c r="CK654" s="110"/>
      <c r="CL654" s="110"/>
      <c r="CM654" s="110"/>
      <c r="CN654" s="110"/>
      <c r="CO654" s="110"/>
      <c r="CP654" s="110"/>
      <c r="CQ654" s="110"/>
      <c r="CR654" s="110"/>
      <c r="CS654" s="110"/>
      <c r="CT654" s="110"/>
      <c r="CU654" s="110"/>
      <c r="CV654" s="110"/>
      <c r="CW654" s="110"/>
    </row>
    <row r="655" spans="1:101" x14ac:dyDescent="0.25">
      <c r="A655" s="110"/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10"/>
      <c r="AR655" s="110"/>
      <c r="AS655" s="110"/>
      <c r="AT655" s="110"/>
      <c r="AU655" s="110"/>
      <c r="AV655" s="110"/>
      <c r="AW655" s="110"/>
      <c r="AX655" s="110"/>
      <c r="AY655" s="110"/>
      <c r="AZ655" s="110"/>
      <c r="BA655" s="110"/>
      <c r="BB655" s="110"/>
      <c r="BC655" s="110"/>
      <c r="BD655" s="110"/>
      <c r="BE655" s="110"/>
      <c r="BF655" s="110"/>
      <c r="BG655" s="110"/>
      <c r="BH655" s="110"/>
      <c r="BI655" s="110"/>
      <c r="BJ655" s="110"/>
      <c r="BK655" s="110"/>
      <c r="BL655" s="110"/>
      <c r="BM655" s="110"/>
      <c r="BN655" s="110"/>
      <c r="BO655" s="110"/>
      <c r="BP655" s="110"/>
      <c r="BQ655" s="110"/>
      <c r="BR655" s="110"/>
      <c r="BS655" s="110"/>
      <c r="BT655" s="110"/>
      <c r="BU655" s="110"/>
      <c r="BV655" s="110"/>
      <c r="BW655" s="110"/>
      <c r="BX655" s="110"/>
      <c r="BY655" s="110"/>
      <c r="BZ655" s="110"/>
      <c r="CA655" s="110"/>
      <c r="CB655" s="110"/>
      <c r="CC655" s="110"/>
      <c r="CD655" s="110"/>
      <c r="CE655" s="110"/>
      <c r="CF655" s="110"/>
      <c r="CG655" s="110"/>
      <c r="CH655" s="110"/>
      <c r="CI655" s="110"/>
      <c r="CJ655" s="110"/>
      <c r="CK655" s="110"/>
      <c r="CL655" s="110"/>
      <c r="CM655" s="110"/>
      <c r="CN655" s="110"/>
      <c r="CO655" s="110"/>
      <c r="CP655" s="110"/>
      <c r="CQ655" s="110"/>
      <c r="CR655" s="110"/>
      <c r="CS655" s="110"/>
      <c r="CT655" s="110"/>
      <c r="CU655" s="110"/>
      <c r="CV655" s="110"/>
      <c r="CW655" s="110"/>
    </row>
    <row r="656" spans="1:101" x14ac:dyDescent="0.25">
      <c r="A656" s="110"/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10"/>
      <c r="AR656" s="110"/>
      <c r="AS656" s="110"/>
      <c r="AT656" s="110"/>
      <c r="AU656" s="110"/>
      <c r="AV656" s="110"/>
      <c r="AW656" s="110"/>
      <c r="AX656" s="110"/>
      <c r="AY656" s="110"/>
      <c r="AZ656" s="110"/>
      <c r="BA656" s="110"/>
      <c r="BB656" s="110"/>
      <c r="BC656" s="110"/>
      <c r="BD656" s="110"/>
      <c r="BE656" s="110"/>
      <c r="BF656" s="110"/>
      <c r="BG656" s="110"/>
      <c r="BH656" s="110"/>
      <c r="BI656" s="110"/>
      <c r="BJ656" s="110"/>
      <c r="BK656" s="110"/>
      <c r="BL656" s="110"/>
      <c r="BM656" s="110"/>
      <c r="BN656" s="110"/>
      <c r="BO656" s="110"/>
      <c r="BP656" s="110"/>
      <c r="BQ656" s="110"/>
      <c r="BR656" s="110"/>
      <c r="BS656" s="110"/>
      <c r="BT656" s="110"/>
      <c r="BU656" s="110"/>
      <c r="BV656" s="110"/>
      <c r="BW656" s="110"/>
      <c r="BX656" s="110"/>
      <c r="BY656" s="110"/>
      <c r="BZ656" s="110"/>
      <c r="CA656" s="110"/>
      <c r="CB656" s="110"/>
      <c r="CC656" s="110"/>
      <c r="CD656" s="110"/>
      <c r="CE656" s="110"/>
      <c r="CF656" s="110"/>
      <c r="CG656" s="110"/>
      <c r="CH656" s="110"/>
      <c r="CI656" s="110"/>
      <c r="CJ656" s="110"/>
      <c r="CK656" s="110"/>
      <c r="CL656" s="110"/>
      <c r="CM656" s="110"/>
      <c r="CN656" s="110"/>
      <c r="CO656" s="110"/>
      <c r="CP656" s="110"/>
      <c r="CQ656" s="110"/>
      <c r="CR656" s="110"/>
      <c r="CS656" s="110"/>
      <c r="CT656" s="110"/>
      <c r="CU656" s="110"/>
      <c r="CV656" s="110"/>
      <c r="CW656" s="110"/>
    </row>
    <row r="657" spans="1:101" x14ac:dyDescent="0.25">
      <c r="A657" s="110"/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0"/>
      <c r="BB657" s="110"/>
      <c r="BC657" s="110"/>
      <c r="BD657" s="110"/>
      <c r="BE657" s="110"/>
      <c r="BF657" s="110"/>
      <c r="BG657" s="110"/>
      <c r="BH657" s="110"/>
      <c r="BI657" s="110"/>
      <c r="BJ657" s="110"/>
      <c r="BK657" s="110"/>
      <c r="BL657" s="110"/>
      <c r="BM657" s="110"/>
      <c r="BN657" s="110"/>
      <c r="BO657" s="110"/>
      <c r="BP657" s="110"/>
      <c r="BQ657" s="110"/>
      <c r="BR657" s="110"/>
      <c r="BS657" s="110"/>
      <c r="BT657" s="110"/>
      <c r="BU657" s="110"/>
      <c r="BV657" s="110"/>
      <c r="BW657" s="110"/>
      <c r="BX657" s="110"/>
      <c r="BY657" s="110"/>
      <c r="BZ657" s="110"/>
      <c r="CA657" s="110"/>
      <c r="CB657" s="110"/>
      <c r="CC657" s="110"/>
      <c r="CD657" s="110"/>
      <c r="CE657" s="110"/>
      <c r="CF657" s="110"/>
      <c r="CG657" s="110"/>
      <c r="CH657" s="110"/>
      <c r="CI657" s="110"/>
      <c r="CJ657" s="110"/>
      <c r="CK657" s="110"/>
      <c r="CL657" s="110"/>
      <c r="CM657" s="110"/>
      <c r="CN657" s="110"/>
      <c r="CO657" s="110"/>
      <c r="CP657" s="110"/>
      <c r="CQ657" s="110"/>
      <c r="CR657" s="110"/>
      <c r="CS657" s="110"/>
      <c r="CT657" s="110"/>
      <c r="CU657" s="110"/>
      <c r="CV657" s="110"/>
      <c r="CW657" s="110"/>
    </row>
    <row r="658" spans="1:101" x14ac:dyDescent="0.25">
      <c r="A658" s="110"/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110"/>
      <c r="AR658" s="110"/>
      <c r="AS658" s="110"/>
      <c r="AT658" s="110"/>
      <c r="AU658" s="110"/>
      <c r="AV658" s="110"/>
      <c r="AW658" s="110"/>
      <c r="AX658" s="110"/>
      <c r="AY658" s="110"/>
      <c r="AZ658" s="110"/>
      <c r="BA658" s="110"/>
      <c r="BB658" s="110"/>
      <c r="BC658" s="110"/>
      <c r="BD658" s="110"/>
      <c r="BE658" s="110"/>
      <c r="BF658" s="110"/>
      <c r="BG658" s="110"/>
      <c r="BH658" s="110"/>
      <c r="BI658" s="110"/>
      <c r="BJ658" s="110"/>
      <c r="BK658" s="110"/>
      <c r="BL658" s="110"/>
      <c r="BM658" s="110"/>
      <c r="BN658" s="110"/>
      <c r="BO658" s="110"/>
      <c r="BP658" s="110"/>
      <c r="BQ658" s="110"/>
      <c r="BR658" s="110"/>
      <c r="BS658" s="110"/>
      <c r="BT658" s="110"/>
      <c r="BU658" s="110"/>
      <c r="BV658" s="110"/>
      <c r="BW658" s="110"/>
      <c r="BX658" s="110"/>
      <c r="BY658" s="110"/>
      <c r="BZ658" s="110"/>
      <c r="CA658" s="110"/>
      <c r="CB658" s="110"/>
      <c r="CC658" s="110"/>
      <c r="CD658" s="110"/>
      <c r="CE658" s="110"/>
      <c r="CF658" s="110"/>
      <c r="CG658" s="110"/>
      <c r="CH658" s="110"/>
      <c r="CI658" s="110"/>
      <c r="CJ658" s="110"/>
      <c r="CK658" s="110"/>
      <c r="CL658" s="110"/>
      <c r="CM658" s="110"/>
      <c r="CN658" s="110"/>
      <c r="CO658" s="110"/>
      <c r="CP658" s="110"/>
      <c r="CQ658" s="110"/>
      <c r="CR658" s="110"/>
      <c r="CS658" s="110"/>
      <c r="CT658" s="110"/>
      <c r="CU658" s="110"/>
      <c r="CV658" s="110"/>
      <c r="CW658" s="110"/>
    </row>
    <row r="659" spans="1:101" x14ac:dyDescent="0.25">
      <c r="A659" s="110"/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110"/>
      <c r="AR659" s="110"/>
      <c r="AS659" s="110"/>
      <c r="AT659" s="110"/>
      <c r="AU659" s="110"/>
      <c r="AV659" s="110"/>
      <c r="AW659" s="110"/>
      <c r="AX659" s="110"/>
      <c r="AY659" s="110"/>
      <c r="AZ659" s="110"/>
      <c r="BA659" s="110"/>
      <c r="BB659" s="110"/>
      <c r="BC659" s="110"/>
      <c r="BD659" s="110"/>
      <c r="BE659" s="110"/>
      <c r="BF659" s="110"/>
      <c r="BG659" s="110"/>
      <c r="BH659" s="110"/>
      <c r="BI659" s="110"/>
      <c r="BJ659" s="110"/>
      <c r="BK659" s="110"/>
      <c r="BL659" s="110"/>
      <c r="BM659" s="110"/>
      <c r="BN659" s="110"/>
      <c r="BO659" s="110"/>
      <c r="BP659" s="110"/>
      <c r="BQ659" s="110"/>
      <c r="BR659" s="110"/>
      <c r="BS659" s="110"/>
      <c r="BT659" s="110"/>
      <c r="BU659" s="110"/>
      <c r="BV659" s="110"/>
      <c r="BW659" s="110"/>
      <c r="BX659" s="110"/>
      <c r="BY659" s="110"/>
      <c r="BZ659" s="110"/>
      <c r="CA659" s="110"/>
      <c r="CB659" s="110"/>
      <c r="CC659" s="110"/>
      <c r="CD659" s="110"/>
      <c r="CE659" s="110"/>
      <c r="CF659" s="110"/>
      <c r="CG659" s="110"/>
      <c r="CH659" s="110"/>
      <c r="CI659" s="110"/>
      <c r="CJ659" s="110"/>
      <c r="CK659" s="110"/>
      <c r="CL659" s="110"/>
      <c r="CM659" s="110"/>
      <c r="CN659" s="110"/>
      <c r="CO659" s="110"/>
      <c r="CP659" s="110"/>
      <c r="CQ659" s="110"/>
      <c r="CR659" s="110"/>
      <c r="CS659" s="110"/>
      <c r="CT659" s="110"/>
      <c r="CU659" s="110"/>
      <c r="CV659" s="110"/>
      <c r="CW659" s="110"/>
    </row>
    <row r="660" spans="1:101" x14ac:dyDescent="0.25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0"/>
      <c r="AZ660" s="110"/>
      <c r="BA660" s="110"/>
      <c r="BB660" s="110"/>
      <c r="BC660" s="110"/>
      <c r="BD660" s="110"/>
      <c r="BE660" s="110"/>
      <c r="BF660" s="110"/>
      <c r="BG660" s="110"/>
      <c r="BH660" s="110"/>
      <c r="BI660" s="110"/>
      <c r="BJ660" s="110"/>
      <c r="BK660" s="110"/>
      <c r="BL660" s="110"/>
      <c r="BM660" s="110"/>
      <c r="BN660" s="110"/>
      <c r="BO660" s="110"/>
      <c r="BP660" s="110"/>
      <c r="BQ660" s="110"/>
      <c r="BR660" s="110"/>
      <c r="BS660" s="110"/>
      <c r="BT660" s="110"/>
      <c r="BU660" s="110"/>
      <c r="BV660" s="110"/>
      <c r="BW660" s="110"/>
      <c r="BX660" s="110"/>
      <c r="BY660" s="110"/>
      <c r="BZ660" s="110"/>
      <c r="CA660" s="110"/>
      <c r="CB660" s="110"/>
      <c r="CC660" s="110"/>
      <c r="CD660" s="110"/>
      <c r="CE660" s="110"/>
      <c r="CF660" s="110"/>
      <c r="CG660" s="110"/>
      <c r="CH660" s="110"/>
      <c r="CI660" s="110"/>
      <c r="CJ660" s="110"/>
      <c r="CK660" s="110"/>
      <c r="CL660" s="110"/>
      <c r="CM660" s="110"/>
      <c r="CN660" s="110"/>
      <c r="CO660" s="110"/>
      <c r="CP660" s="110"/>
      <c r="CQ660" s="110"/>
      <c r="CR660" s="110"/>
      <c r="CS660" s="110"/>
      <c r="CT660" s="110"/>
      <c r="CU660" s="110"/>
      <c r="CV660" s="110"/>
      <c r="CW660" s="110"/>
    </row>
    <row r="661" spans="1:101" x14ac:dyDescent="0.25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110"/>
      <c r="AR661" s="110"/>
      <c r="AS661" s="110"/>
      <c r="AT661" s="110"/>
      <c r="AU661" s="110"/>
      <c r="AV661" s="110"/>
      <c r="AW661" s="110"/>
      <c r="AX661" s="110"/>
      <c r="AY661" s="110"/>
      <c r="AZ661" s="110"/>
      <c r="BA661" s="110"/>
      <c r="BB661" s="110"/>
      <c r="BC661" s="110"/>
      <c r="BD661" s="110"/>
      <c r="BE661" s="110"/>
      <c r="BF661" s="110"/>
      <c r="BG661" s="110"/>
      <c r="BH661" s="110"/>
      <c r="BI661" s="110"/>
      <c r="BJ661" s="110"/>
      <c r="BK661" s="110"/>
      <c r="BL661" s="110"/>
      <c r="BM661" s="110"/>
      <c r="BN661" s="110"/>
      <c r="BO661" s="110"/>
      <c r="BP661" s="110"/>
      <c r="BQ661" s="110"/>
      <c r="BR661" s="110"/>
      <c r="BS661" s="110"/>
      <c r="BT661" s="110"/>
      <c r="BU661" s="110"/>
      <c r="BV661" s="110"/>
      <c r="BW661" s="110"/>
      <c r="BX661" s="110"/>
      <c r="BY661" s="110"/>
      <c r="BZ661" s="110"/>
      <c r="CA661" s="110"/>
      <c r="CB661" s="110"/>
      <c r="CC661" s="110"/>
      <c r="CD661" s="110"/>
      <c r="CE661" s="110"/>
      <c r="CF661" s="110"/>
      <c r="CG661" s="110"/>
      <c r="CH661" s="110"/>
      <c r="CI661" s="110"/>
      <c r="CJ661" s="110"/>
      <c r="CK661" s="110"/>
      <c r="CL661" s="110"/>
      <c r="CM661" s="110"/>
      <c r="CN661" s="110"/>
      <c r="CO661" s="110"/>
      <c r="CP661" s="110"/>
      <c r="CQ661" s="110"/>
      <c r="CR661" s="110"/>
      <c r="CS661" s="110"/>
      <c r="CT661" s="110"/>
      <c r="CU661" s="110"/>
      <c r="CV661" s="110"/>
      <c r="CW661" s="110"/>
    </row>
    <row r="662" spans="1:101" x14ac:dyDescent="0.25">
      <c r="A662" s="110"/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110"/>
      <c r="AR662" s="110"/>
      <c r="AS662" s="110"/>
      <c r="AT662" s="110"/>
      <c r="AU662" s="110"/>
      <c r="AV662" s="110"/>
      <c r="AW662" s="110"/>
      <c r="AX662" s="110"/>
      <c r="AY662" s="110"/>
      <c r="AZ662" s="110"/>
      <c r="BA662" s="110"/>
      <c r="BB662" s="110"/>
      <c r="BC662" s="110"/>
      <c r="BD662" s="110"/>
      <c r="BE662" s="110"/>
      <c r="BF662" s="110"/>
      <c r="BG662" s="110"/>
      <c r="BH662" s="110"/>
      <c r="BI662" s="110"/>
      <c r="BJ662" s="110"/>
      <c r="BK662" s="110"/>
      <c r="BL662" s="110"/>
      <c r="BM662" s="110"/>
      <c r="BN662" s="110"/>
      <c r="BO662" s="110"/>
      <c r="BP662" s="110"/>
      <c r="BQ662" s="110"/>
      <c r="BR662" s="110"/>
      <c r="BS662" s="110"/>
      <c r="BT662" s="110"/>
      <c r="BU662" s="110"/>
      <c r="BV662" s="110"/>
      <c r="BW662" s="110"/>
      <c r="BX662" s="110"/>
      <c r="BY662" s="110"/>
      <c r="BZ662" s="110"/>
      <c r="CA662" s="110"/>
      <c r="CB662" s="110"/>
      <c r="CC662" s="110"/>
      <c r="CD662" s="110"/>
      <c r="CE662" s="110"/>
      <c r="CF662" s="110"/>
      <c r="CG662" s="110"/>
      <c r="CH662" s="110"/>
      <c r="CI662" s="110"/>
      <c r="CJ662" s="110"/>
      <c r="CK662" s="110"/>
      <c r="CL662" s="110"/>
      <c r="CM662" s="110"/>
      <c r="CN662" s="110"/>
      <c r="CO662" s="110"/>
      <c r="CP662" s="110"/>
      <c r="CQ662" s="110"/>
      <c r="CR662" s="110"/>
      <c r="CS662" s="110"/>
      <c r="CT662" s="110"/>
      <c r="CU662" s="110"/>
      <c r="CV662" s="110"/>
      <c r="CW662" s="110"/>
    </row>
    <row r="663" spans="1:101" x14ac:dyDescent="0.25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0"/>
      <c r="BB663" s="110"/>
      <c r="BC663" s="110"/>
      <c r="BD663" s="110"/>
      <c r="BE663" s="110"/>
      <c r="BF663" s="110"/>
      <c r="BG663" s="110"/>
      <c r="BH663" s="110"/>
      <c r="BI663" s="110"/>
      <c r="BJ663" s="110"/>
      <c r="BK663" s="110"/>
      <c r="BL663" s="110"/>
      <c r="BM663" s="110"/>
      <c r="BN663" s="110"/>
      <c r="BO663" s="110"/>
      <c r="BP663" s="110"/>
      <c r="BQ663" s="110"/>
      <c r="BR663" s="110"/>
      <c r="BS663" s="110"/>
      <c r="BT663" s="110"/>
      <c r="BU663" s="110"/>
      <c r="BV663" s="110"/>
      <c r="BW663" s="110"/>
      <c r="BX663" s="110"/>
      <c r="BY663" s="110"/>
      <c r="BZ663" s="110"/>
      <c r="CA663" s="110"/>
      <c r="CB663" s="110"/>
      <c r="CC663" s="110"/>
      <c r="CD663" s="110"/>
      <c r="CE663" s="110"/>
      <c r="CF663" s="110"/>
      <c r="CG663" s="110"/>
      <c r="CH663" s="110"/>
      <c r="CI663" s="110"/>
      <c r="CJ663" s="110"/>
      <c r="CK663" s="110"/>
      <c r="CL663" s="110"/>
      <c r="CM663" s="110"/>
      <c r="CN663" s="110"/>
      <c r="CO663" s="110"/>
      <c r="CP663" s="110"/>
      <c r="CQ663" s="110"/>
      <c r="CR663" s="110"/>
      <c r="CS663" s="110"/>
      <c r="CT663" s="110"/>
      <c r="CU663" s="110"/>
      <c r="CV663" s="110"/>
      <c r="CW663" s="110"/>
    </row>
    <row r="664" spans="1:101" x14ac:dyDescent="0.25">
      <c r="A664" s="110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0"/>
      <c r="AR664" s="110"/>
      <c r="AS664" s="110"/>
      <c r="AT664" s="110"/>
      <c r="AU664" s="110"/>
      <c r="AV664" s="110"/>
      <c r="AW664" s="110"/>
      <c r="AX664" s="110"/>
      <c r="AY664" s="110"/>
      <c r="AZ664" s="110"/>
      <c r="BA664" s="110"/>
      <c r="BB664" s="110"/>
      <c r="BC664" s="110"/>
      <c r="BD664" s="110"/>
      <c r="BE664" s="110"/>
      <c r="BF664" s="110"/>
      <c r="BG664" s="110"/>
      <c r="BH664" s="110"/>
      <c r="BI664" s="110"/>
      <c r="BJ664" s="110"/>
      <c r="BK664" s="110"/>
      <c r="BL664" s="110"/>
      <c r="BM664" s="110"/>
      <c r="BN664" s="110"/>
      <c r="BO664" s="110"/>
      <c r="BP664" s="110"/>
      <c r="BQ664" s="110"/>
      <c r="BR664" s="110"/>
      <c r="BS664" s="110"/>
      <c r="BT664" s="110"/>
      <c r="BU664" s="110"/>
      <c r="BV664" s="110"/>
      <c r="BW664" s="110"/>
      <c r="BX664" s="110"/>
      <c r="BY664" s="110"/>
      <c r="BZ664" s="110"/>
      <c r="CA664" s="110"/>
      <c r="CB664" s="110"/>
      <c r="CC664" s="110"/>
      <c r="CD664" s="110"/>
      <c r="CE664" s="110"/>
      <c r="CF664" s="110"/>
      <c r="CG664" s="110"/>
      <c r="CH664" s="110"/>
      <c r="CI664" s="110"/>
      <c r="CJ664" s="110"/>
      <c r="CK664" s="110"/>
      <c r="CL664" s="110"/>
      <c r="CM664" s="110"/>
      <c r="CN664" s="110"/>
      <c r="CO664" s="110"/>
      <c r="CP664" s="110"/>
      <c r="CQ664" s="110"/>
      <c r="CR664" s="110"/>
      <c r="CS664" s="110"/>
      <c r="CT664" s="110"/>
      <c r="CU664" s="110"/>
      <c r="CV664" s="110"/>
      <c r="CW664" s="110"/>
    </row>
    <row r="665" spans="1:101" x14ac:dyDescent="0.25">
      <c r="A665" s="110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110"/>
      <c r="AR665" s="110"/>
      <c r="AS665" s="110"/>
      <c r="AT665" s="110"/>
      <c r="AU665" s="110"/>
      <c r="AV665" s="110"/>
      <c r="AW665" s="110"/>
      <c r="AX665" s="110"/>
      <c r="AY665" s="110"/>
      <c r="AZ665" s="110"/>
      <c r="BA665" s="110"/>
      <c r="BB665" s="110"/>
      <c r="BC665" s="110"/>
      <c r="BD665" s="110"/>
      <c r="BE665" s="110"/>
      <c r="BF665" s="110"/>
      <c r="BG665" s="110"/>
      <c r="BH665" s="110"/>
      <c r="BI665" s="110"/>
      <c r="BJ665" s="110"/>
      <c r="BK665" s="110"/>
      <c r="BL665" s="110"/>
      <c r="BM665" s="110"/>
      <c r="BN665" s="110"/>
      <c r="BO665" s="110"/>
      <c r="BP665" s="110"/>
      <c r="BQ665" s="110"/>
      <c r="BR665" s="110"/>
      <c r="BS665" s="110"/>
      <c r="BT665" s="110"/>
      <c r="BU665" s="110"/>
      <c r="BV665" s="110"/>
      <c r="BW665" s="110"/>
      <c r="BX665" s="110"/>
      <c r="BY665" s="110"/>
      <c r="BZ665" s="110"/>
      <c r="CA665" s="110"/>
      <c r="CB665" s="110"/>
      <c r="CC665" s="110"/>
      <c r="CD665" s="110"/>
      <c r="CE665" s="110"/>
      <c r="CF665" s="110"/>
      <c r="CG665" s="110"/>
      <c r="CH665" s="110"/>
      <c r="CI665" s="110"/>
      <c r="CJ665" s="110"/>
      <c r="CK665" s="110"/>
      <c r="CL665" s="110"/>
      <c r="CM665" s="110"/>
      <c r="CN665" s="110"/>
      <c r="CO665" s="110"/>
      <c r="CP665" s="110"/>
      <c r="CQ665" s="110"/>
      <c r="CR665" s="110"/>
      <c r="CS665" s="110"/>
      <c r="CT665" s="110"/>
      <c r="CU665" s="110"/>
      <c r="CV665" s="110"/>
      <c r="CW665" s="110"/>
    </row>
    <row r="666" spans="1:101" x14ac:dyDescent="0.25">
      <c r="A666" s="110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10"/>
      <c r="AR666" s="110"/>
      <c r="AS666" s="110"/>
      <c r="AT666" s="110"/>
      <c r="AU666" s="110"/>
      <c r="AV666" s="110"/>
      <c r="AW666" s="110"/>
      <c r="AX666" s="110"/>
      <c r="AY666" s="110"/>
      <c r="AZ666" s="110"/>
      <c r="BA666" s="110"/>
      <c r="BB666" s="110"/>
      <c r="BC666" s="110"/>
      <c r="BD666" s="110"/>
      <c r="BE666" s="110"/>
      <c r="BF666" s="110"/>
      <c r="BG666" s="110"/>
      <c r="BH666" s="110"/>
      <c r="BI666" s="110"/>
      <c r="BJ666" s="110"/>
      <c r="BK666" s="110"/>
      <c r="BL666" s="110"/>
      <c r="BM666" s="110"/>
      <c r="BN666" s="110"/>
      <c r="BO666" s="110"/>
      <c r="BP666" s="110"/>
      <c r="BQ666" s="110"/>
      <c r="BR666" s="110"/>
      <c r="BS666" s="110"/>
      <c r="BT666" s="110"/>
      <c r="BU666" s="110"/>
      <c r="BV666" s="110"/>
      <c r="BW666" s="110"/>
      <c r="BX666" s="110"/>
      <c r="BY666" s="110"/>
      <c r="BZ666" s="110"/>
      <c r="CA666" s="110"/>
      <c r="CB666" s="110"/>
      <c r="CC666" s="110"/>
      <c r="CD666" s="110"/>
      <c r="CE666" s="110"/>
      <c r="CF666" s="110"/>
      <c r="CG666" s="110"/>
      <c r="CH666" s="110"/>
      <c r="CI666" s="110"/>
      <c r="CJ666" s="110"/>
      <c r="CK666" s="110"/>
      <c r="CL666" s="110"/>
      <c r="CM666" s="110"/>
      <c r="CN666" s="110"/>
      <c r="CO666" s="110"/>
      <c r="CP666" s="110"/>
      <c r="CQ666" s="110"/>
      <c r="CR666" s="110"/>
      <c r="CS666" s="110"/>
      <c r="CT666" s="110"/>
      <c r="CU666" s="110"/>
      <c r="CV666" s="110"/>
      <c r="CW666" s="110"/>
    </row>
    <row r="667" spans="1:101" x14ac:dyDescent="0.25">
      <c r="A667" s="110"/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  <c r="AL667" s="110"/>
      <c r="AM667" s="110"/>
      <c r="AN667" s="110"/>
      <c r="AO667" s="110"/>
      <c r="AP667" s="110"/>
      <c r="AQ667" s="110"/>
      <c r="AR667" s="110"/>
      <c r="AS667" s="110"/>
      <c r="AT667" s="110"/>
      <c r="AU667" s="110"/>
      <c r="AV667" s="110"/>
      <c r="AW667" s="110"/>
      <c r="AX667" s="110"/>
      <c r="AY667" s="110"/>
      <c r="AZ667" s="110"/>
      <c r="BA667" s="110"/>
      <c r="BB667" s="110"/>
      <c r="BC667" s="110"/>
      <c r="BD667" s="110"/>
      <c r="BE667" s="110"/>
      <c r="BF667" s="110"/>
      <c r="BG667" s="110"/>
      <c r="BH667" s="110"/>
      <c r="BI667" s="110"/>
      <c r="BJ667" s="110"/>
      <c r="BK667" s="110"/>
      <c r="BL667" s="110"/>
      <c r="BM667" s="110"/>
      <c r="BN667" s="110"/>
      <c r="BO667" s="110"/>
      <c r="BP667" s="110"/>
      <c r="BQ667" s="110"/>
      <c r="BR667" s="110"/>
      <c r="BS667" s="110"/>
      <c r="BT667" s="110"/>
      <c r="BU667" s="110"/>
      <c r="BV667" s="110"/>
      <c r="BW667" s="110"/>
      <c r="BX667" s="110"/>
      <c r="BY667" s="110"/>
      <c r="BZ667" s="110"/>
      <c r="CA667" s="110"/>
      <c r="CB667" s="110"/>
      <c r="CC667" s="110"/>
      <c r="CD667" s="110"/>
      <c r="CE667" s="110"/>
      <c r="CF667" s="110"/>
      <c r="CG667" s="110"/>
      <c r="CH667" s="110"/>
      <c r="CI667" s="110"/>
      <c r="CJ667" s="110"/>
      <c r="CK667" s="110"/>
      <c r="CL667" s="110"/>
      <c r="CM667" s="110"/>
      <c r="CN667" s="110"/>
      <c r="CO667" s="110"/>
      <c r="CP667" s="110"/>
      <c r="CQ667" s="110"/>
      <c r="CR667" s="110"/>
      <c r="CS667" s="110"/>
      <c r="CT667" s="110"/>
      <c r="CU667" s="110"/>
      <c r="CV667" s="110"/>
      <c r="CW667" s="110"/>
    </row>
    <row r="668" spans="1:101" x14ac:dyDescent="0.25">
      <c r="A668" s="110"/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  <c r="BD668" s="110"/>
      <c r="BE668" s="110"/>
      <c r="BF668" s="110"/>
      <c r="BG668" s="110"/>
      <c r="BH668" s="110"/>
      <c r="BI668" s="110"/>
      <c r="BJ668" s="110"/>
      <c r="BK668" s="110"/>
      <c r="BL668" s="110"/>
      <c r="BM668" s="110"/>
      <c r="BN668" s="110"/>
      <c r="BO668" s="110"/>
      <c r="BP668" s="110"/>
      <c r="BQ668" s="110"/>
      <c r="BR668" s="110"/>
      <c r="BS668" s="110"/>
      <c r="BT668" s="110"/>
      <c r="BU668" s="110"/>
      <c r="BV668" s="110"/>
      <c r="BW668" s="110"/>
      <c r="BX668" s="110"/>
      <c r="BY668" s="110"/>
      <c r="BZ668" s="110"/>
      <c r="CA668" s="110"/>
      <c r="CB668" s="110"/>
      <c r="CC668" s="110"/>
      <c r="CD668" s="110"/>
      <c r="CE668" s="110"/>
      <c r="CF668" s="110"/>
      <c r="CG668" s="110"/>
      <c r="CH668" s="110"/>
      <c r="CI668" s="110"/>
      <c r="CJ668" s="110"/>
      <c r="CK668" s="110"/>
      <c r="CL668" s="110"/>
      <c r="CM668" s="110"/>
      <c r="CN668" s="110"/>
      <c r="CO668" s="110"/>
      <c r="CP668" s="110"/>
      <c r="CQ668" s="110"/>
      <c r="CR668" s="110"/>
      <c r="CS668" s="110"/>
      <c r="CT668" s="110"/>
      <c r="CU668" s="110"/>
      <c r="CV668" s="110"/>
      <c r="CW668" s="110"/>
    </row>
    <row r="669" spans="1:101" x14ac:dyDescent="0.25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  <c r="BD669" s="110"/>
      <c r="BE669" s="110"/>
      <c r="BF669" s="110"/>
      <c r="BG669" s="110"/>
      <c r="BH669" s="110"/>
      <c r="BI669" s="110"/>
      <c r="BJ669" s="110"/>
      <c r="BK669" s="110"/>
      <c r="BL669" s="110"/>
      <c r="BM669" s="110"/>
      <c r="BN669" s="110"/>
      <c r="BO669" s="110"/>
      <c r="BP669" s="110"/>
      <c r="BQ669" s="110"/>
      <c r="BR669" s="110"/>
      <c r="BS669" s="110"/>
      <c r="BT669" s="110"/>
      <c r="BU669" s="110"/>
      <c r="BV669" s="110"/>
      <c r="BW669" s="110"/>
      <c r="BX669" s="110"/>
      <c r="BY669" s="110"/>
      <c r="BZ669" s="110"/>
      <c r="CA669" s="110"/>
      <c r="CB669" s="110"/>
      <c r="CC669" s="110"/>
      <c r="CD669" s="110"/>
      <c r="CE669" s="110"/>
      <c r="CF669" s="110"/>
      <c r="CG669" s="110"/>
      <c r="CH669" s="110"/>
      <c r="CI669" s="110"/>
      <c r="CJ669" s="110"/>
      <c r="CK669" s="110"/>
      <c r="CL669" s="110"/>
      <c r="CM669" s="110"/>
      <c r="CN669" s="110"/>
      <c r="CO669" s="110"/>
      <c r="CP669" s="110"/>
      <c r="CQ669" s="110"/>
      <c r="CR669" s="110"/>
      <c r="CS669" s="110"/>
      <c r="CT669" s="110"/>
      <c r="CU669" s="110"/>
      <c r="CV669" s="110"/>
      <c r="CW669" s="110"/>
    </row>
    <row r="670" spans="1:101" x14ac:dyDescent="0.25">
      <c r="A670" s="110"/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  <c r="BD670" s="110"/>
      <c r="BE670" s="110"/>
      <c r="BF670" s="110"/>
      <c r="BG670" s="110"/>
      <c r="BH670" s="110"/>
      <c r="BI670" s="110"/>
      <c r="BJ670" s="110"/>
      <c r="BK670" s="110"/>
      <c r="BL670" s="110"/>
      <c r="BM670" s="110"/>
      <c r="BN670" s="110"/>
      <c r="BO670" s="110"/>
      <c r="BP670" s="110"/>
      <c r="BQ670" s="110"/>
      <c r="BR670" s="110"/>
      <c r="BS670" s="110"/>
      <c r="BT670" s="110"/>
      <c r="BU670" s="110"/>
      <c r="BV670" s="110"/>
      <c r="BW670" s="110"/>
      <c r="BX670" s="110"/>
      <c r="BY670" s="110"/>
      <c r="BZ670" s="110"/>
      <c r="CA670" s="110"/>
      <c r="CB670" s="110"/>
      <c r="CC670" s="110"/>
      <c r="CD670" s="110"/>
      <c r="CE670" s="110"/>
      <c r="CF670" s="110"/>
      <c r="CG670" s="110"/>
      <c r="CH670" s="110"/>
      <c r="CI670" s="110"/>
      <c r="CJ670" s="110"/>
      <c r="CK670" s="110"/>
      <c r="CL670" s="110"/>
      <c r="CM670" s="110"/>
      <c r="CN670" s="110"/>
      <c r="CO670" s="110"/>
      <c r="CP670" s="110"/>
      <c r="CQ670" s="110"/>
      <c r="CR670" s="110"/>
      <c r="CS670" s="110"/>
      <c r="CT670" s="110"/>
      <c r="CU670" s="110"/>
      <c r="CV670" s="110"/>
      <c r="CW670" s="110"/>
    </row>
    <row r="671" spans="1:101" x14ac:dyDescent="0.25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  <c r="BD671" s="110"/>
      <c r="BE671" s="110"/>
      <c r="BF671" s="110"/>
      <c r="BG671" s="110"/>
      <c r="BH671" s="110"/>
      <c r="BI671" s="110"/>
      <c r="BJ671" s="110"/>
      <c r="BK671" s="110"/>
      <c r="BL671" s="110"/>
      <c r="BM671" s="110"/>
      <c r="BN671" s="110"/>
      <c r="BO671" s="110"/>
      <c r="BP671" s="110"/>
      <c r="BQ671" s="110"/>
      <c r="BR671" s="110"/>
      <c r="BS671" s="110"/>
      <c r="BT671" s="110"/>
      <c r="BU671" s="110"/>
      <c r="BV671" s="110"/>
      <c r="BW671" s="110"/>
      <c r="BX671" s="110"/>
      <c r="BY671" s="110"/>
      <c r="BZ671" s="110"/>
      <c r="CA671" s="110"/>
      <c r="CB671" s="110"/>
      <c r="CC671" s="110"/>
      <c r="CD671" s="110"/>
      <c r="CE671" s="110"/>
      <c r="CF671" s="110"/>
      <c r="CG671" s="110"/>
      <c r="CH671" s="110"/>
      <c r="CI671" s="110"/>
      <c r="CJ671" s="110"/>
      <c r="CK671" s="110"/>
      <c r="CL671" s="110"/>
      <c r="CM671" s="110"/>
      <c r="CN671" s="110"/>
      <c r="CO671" s="110"/>
      <c r="CP671" s="110"/>
      <c r="CQ671" s="110"/>
      <c r="CR671" s="110"/>
      <c r="CS671" s="110"/>
      <c r="CT671" s="110"/>
      <c r="CU671" s="110"/>
      <c r="CV671" s="110"/>
      <c r="CW671" s="110"/>
    </row>
    <row r="672" spans="1:101" x14ac:dyDescent="0.25">
      <c r="A672" s="110"/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  <c r="BD672" s="110"/>
      <c r="BE672" s="110"/>
      <c r="BF672" s="110"/>
      <c r="BG672" s="110"/>
      <c r="BH672" s="110"/>
      <c r="BI672" s="110"/>
      <c r="BJ672" s="110"/>
      <c r="BK672" s="110"/>
      <c r="BL672" s="110"/>
      <c r="BM672" s="110"/>
      <c r="BN672" s="110"/>
      <c r="BO672" s="110"/>
      <c r="BP672" s="110"/>
      <c r="BQ672" s="110"/>
      <c r="BR672" s="110"/>
      <c r="BS672" s="110"/>
      <c r="BT672" s="110"/>
      <c r="BU672" s="110"/>
      <c r="BV672" s="110"/>
      <c r="BW672" s="110"/>
      <c r="BX672" s="110"/>
      <c r="BY672" s="110"/>
      <c r="BZ672" s="110"/>
      <c r="CA672" s="110"/>
      <c r="CB672" s="110"/>
      <c r="CC672" s="110"/>
      <c r="CD672" s="110"/>
      <c r="CE672" s="110"/>
      <c r="CF672" s="110"/>
      <c r="CG672" s="110"/>
      <c r="CH672" s="110"/>
      <c r="CI672" s="110"/>
      <c r="CJ672" s="110"/>
      <c r="CK672" s="110"/>
      <c r="CL672" s="110"/>
      <c r="CM672" s="110"/>
      <c r="CN672" s="110"/>
      <c r="CO672" s="110"/>
      <c r="CP672" s="110"/>
      <c r="CQ672" s="110"/>
      <c r="CR672" s="110"/>
      <c r="CS672" s="110"/>
      <c r="CT672" s="110"/>
      <c r="CU672" s="110"/>
      <c r="CV672" s="110"/>
      <c r="CW672" s="110"/>
    </row>
    <row r="673" spans="1:101" x14ac:dyDescent="0.25">
      <c r="A673" s="110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  <c r="BD673" s="110"/>
      <c r="BE673" s="110"/>
      <c r="BF673" s="110"/>
      <c r="BG673" s="110"/>
      <c r="BH673" s="110"/>
      <c r="BI673" s="110"/>
      <c r="BJ673" s="110"/>
      <c r="BK673" s="110"/>
      <c r="BL673" s="110"/>
      <c r="BM673" s="110"/>
      <c r="BN673" s="110"/>
      <c r="BO673" s="110"/>
      <c r="BP673" s="110"/>
      <c r="BQ673" s="110"/>
      <c r="BR673" s="110"/>
      <c r="BS673" s="110"/>
      <c r="BT673" s="110"/>
      <c r="BU673" s="110"/>
      <c r="BV673" s="110"/>
      <c r="BW673" s="110"/>
      <c r="BX673" s="110"/>
      <c r="BY673" s="110"/>
      <c r="BZ673" s="110"/>
      <c r="CA673" s="110"/>
      <c r="CB673" s="110"/>
      <c r="CC673" s="110"/>
      <c r="CD673" s="110"/>
      <c r="CE673" s="110"/>
      <c r="CF673" s="110"/>
      <c r="CG673" s="110"/>
      <c r="CH673" s="110"/>
      <c r="CI673" s="110"/>
      <c r="CJ673" s="110"/>
      <c r="CK673" s="110"/>
      <c r="CL673" s="110"/>
      <c r="CM673" s="110"/>
      <c r="CN673" s="110"/>
      <c r="CO673" s="110"/>
      <c r="CP673" s="110"/>
      <c r="CQ673" s="110"/>
      <c r="CR673" s="110"/>
      <c r="CS673" s="110"/>
      <c r="CT673" s="110"/>
      <c r="CU673" s="110"/>
      <c r="CV673" s="110"/>
      <c r="CW673" s="110"/>
    </row>
    <row r="674" spans="1:101" x14ac:dyDescent="0.25">
      <c r="A674" s="110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  <c r="BD674" s="110"/>
      <c r="BE674" s="110"/>
      <c r="BF674" s="110"/>
      <c r="BG674" s="110"/>
      <c r="BH674" s="110"/>
      <c r="BI674" s="110"/>
      <c r="BJ674" s="110"/>
      <c r="BK674" s="110"/>
      <c r="BL674" s="110"/>
      <c r="BM674" s="110"/>
      <c r="BN674" s="110"/>
      <c r="BO674" s="110"/>
      <c r="BP674" s="110"/>
      <c r="BQ674" s="110"/>
      <c r="BR674" s="110"/>
      <c r="BS674" s="110"/>
      <c r="BT674" s="110"/>
      <c r="BU674" s="110"/>
      <c r="BV674" s="110"/>
      <c r="BW674" s="110"/>
      <c r="BX674" s="110"/>
      <c r="BY674" s="110"/>
      <c r="BZ674" s="110"/>
      <c r="CA674" s="110"/>
      <c r="CB674" s="110"/>
      <c r="CC674" s="110"/>
      <c r="CD674" s="110"/>
      <c r="CE674" s="110"/>
      <c r="CF674" s="110"/>
      <c r="CG674" s="110"/>
      <c r="CH674" s="110"/>
      <c r="CI674" s="110"/>
      <c r="CJ674" s="110"/>
      <c r="CK674" s="110"/>
      <c r="CL674" s="110"/>
      <c r="CM674" s="110"/>
      <c r="CN674" s="110"/>
      <c r="CO674" s="110"/>
      <c r="CP674" s="110"/>
      <c r="CQ674" s="110"/>
      <c r="CR674" s="110"/>
      <c r="CS674" s="110"/>
      <c r="CT674" s="110"/>
      <c r="CU674" s="110"/>
      <c r="CV674" s="110"/>
      <c r="CW674" s="110"/>
    </row>
    <row r="675" spans="1:101" x14ac:dyDescent="0.25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  <c r="BD675" s="110"/>
      <c r="BE675" s="110"/>
      <c r="BF675" s="110"/>
      <c r="BG675" s="110"/>
      <c r="BH675" s="110"/>
      <c r="BI675" s="110"/>
      <c r="BJ675" s="110"/>
      <c r="BK675" s="110"/>
      <c r="BL675" s="110"/>
      <c r="BM675" s="110"/>
      <c r="BN675" s="110"/>
      <c r="BO675" s="110"/>
      <c r="BP675" s="110"/>
      <c r="BQ675" s="110"/>
      <c r="BR675" s="110"/>
      <c r="BS675" s="110"/>
      <c r="BT675" s="110"/>
      <c r="BU675" s="110"/>
      <c r="BV675" s="110"/>
      <c r="BW675" s="110"/>
      <c r="BX675" s="110"/>
      <c r="BY675" s="110"/>
      <c r="BZ675" s="110"/>
      <c r="CA675" s="110"/>
      <c r="CB675" s="110"/>
      <c r="CC675" s="110"/>
      <c r="CD675" s="110"/>
      <c r="CE675" s="110"/>
      <c r="CF675" s="110"/>
      <c r="CG675" s="110"/>
      <c r="CH675" s="110"/>
      <c r="CI675" s="110"/>
      <c r="CJ675" s="110"/>
      <c r="CK675" s="110"/>
      <c r="CL675" s="110"/>
      <c r="CM675" s="110"/>
      <c r="CN675" s="110"/>
      <c r="CO675" s="110"/>
      <c r="CP675" s="110"/>
      <c r="CQ675" s="110"/>
      <c r="CR675" s="110"/>
      <c r="CS675" s="110"/>
      <c r="CT675" s="110"/>
      <c r="CU675" s="110"/>
      <c r="CV675" s="110"/>
      <c r="CW675" s="110"/>
    </row>
    <row r="676" spans="1:101" x14ac:dyDescent="0.25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  <c r="BD676" s="110"/>
      <c r="BE676" s="110"/>
      <c r="BF676" s="110"/>
      <c r="BG676" s="110"/>
      <c r="BH676" s="110"/>
      <c r="BI676" s="110"/>
      <c r="BJ676" s="110"/>
      <c r="BK676" s="110"/>
      <c r="BL676" s="110"/>
      <c r="BM676" s="110"/>
      <c r="BN676" s="110"/>
      <c r="BO676" s="110"/>
      <c r="BP676" s="110"/>
      <c r="BQ676" s="110"/>
      <c r="BR676" s="110"/>
      <c r="BS676" s="110"/>
      <c r="BT676" s="110"/>
      <c r="BU676" s="110"/>
      <c r="BV676" s="110"/>
      <c r="BW676" s="110"/>
      <c r="BX676" s="110"/>
      <c r="BY676" s="110"/>
      <c r="BZ676" s="110"/>
      <c r="CA676" s="110"/>
      <c r="CB676" s="110"/>
      <c r="CC676" s="110"/>
      <c r="CD676" s="110"/>
      <c r="CE676" s="110"/>
      <c r="CF676" s="110"/>
      <c r="CG676" s="110"/>
      <c r="CH676" s="110"/>
      <c r="CI676" s="110"/>
      <c r="CJ676" s="110"/>
      <c r="CK676" s="110"/>
      <c r="CL676" s="110"/>
      <c r="CM676" s="110"/>
      <c r="CN676" s="110"/>
      <c r="CO676" s="110"/>
      <c r="CP676" s="110"/>
      <c r="CQ676" s="110"/>
      <c r="CR676" s="110"/>
      <c r="CS676" s="110"/>
      <c r="CT676" s="110"/>
      <c r="CU676" s="110"/>
      <c r="CV676" s="110"/>
      <c r="CW676" s="110"/>
    </row>
    <row r="677" spans="1:101" x14ac:dyDescent="0.25">
      <c r="A677" s="110"/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  <c r="BD677" s="110"/>
      <c r="BE677" s="110"/>
      <c r="BF677" s="110"/>
      <c r="BG677" s="110"/>
      <c r="BH677" s="110"/>
      <c r="BI677" s="110"/>
      <c r="BJ677" s="110"/>
      <c r="BK677" s="110"/>
      <c r="BL677" s="110"/>
      <c r="BM677" s="110"/>
      <c r="BN677" s="110"/>
      <c r="BO677" s="110"/>
      <c r="BP677" s="110"/>
      <c r="BQ677" s="110"/>
      <c r="BR677" s="110"/>
      <c r="BS677" s="110"/>
      <c r="BT677" s="110"/>
      <c r="BU677" s="110"/>
      <c r="BV677" s="110"/>
      <c r="BW677" s="110"/>
      <c r="BX677" s="110"/>
      <c r="BY677" s="110"/>
      <c r="BZ677" s="110"/>
      <c r="CA677" s="110"/>
      <c r="CB677" s="110"/>
      <c r="CC677" s="110"/>
      <c r="CD677" s="110"/>
      <c r="CE677" s="110"/>
      <c r="CF677" s="110"/>
      <c r="CG677" s="110"/>
      <c r="CH677" s="110"/>
      <c r="CI677" s="110"/>
      <c r="CJ677" s="110"/>
      <c r="CK677" s="110"/>
      <c r="CL677" s="110"/>
      <c r="CM677" s="110"/>
      <c r="CN677" s="110"/>
      <c r="CO677" s="110"/>
      <c r="CP677" s="110"/>
      <c r="CQ677" s="110"/>
      <c r="CR677" s="110"/>
      <c r="CS677" s="110"/>
      <c r="CT677" s="110"/>
      <c r="CU677" s="110"/>
      <c r="CV677" s="110"/>
      <c r="CW677" s="110"/>
    </row>
    <row r="678" spans="1:101" x14ac:dyDescent="0.25">
      <c r="A678" s="110"/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  <c r="BD678" s="110"/>
      <c r="BE678" s="110"/>
      <c r="BF678" s="110"/>
      <c r="BG678" s="110"/>
      <c r="BH678" s="110"/>
      <c r="BI678" s="110"/>
      <c r="BJ678" s="110"/>
      <c r="BK678" s="110"/>
      <c r="BL678" s="110"/>
      <c r="BM678" s="110"/>
      <c r="BN678" s="110"/>
      <c r="BO678" s="110"/>
      <c r="BP678" s="110"/>
      <c r="BQ678" s="110"/>
      <c r="BR678" s="110"/>
      <c r="BS678" s="110"/>
      <c r="BT678" s="110"/>
      <c r="BU678" s="110"/>
      <c r="BV678" s="110"/>
      <c r="BW678" s="110"/>
      <c r="BX678" s="110"/>
      <c r="BY678" s="110"/>
      <c r="BZ678" s="110"/>
      <c r="CA678" s="110"/>
      <c r="CB678" s="110"/>
      <c r="CC678" s="110"/>
      <c r="CD678" s="110"/>
      <c r="CE678" s="110"/>
      <c r="CF678" s="110"/>
      <c r="CG678" s="110"/>
      <c r="CH678" s="110"/>
      <c r="CI678" s="110"/>
      <c r="CJ678" s="110"/>
      <c r="CK678" s="110"/>
      <c r="CL678" s="110"/>
      <c r="CM678" s="110"/>
      <c r="CN678" s="110"/>
      <c r="CO678" s="110"/>
      <c r="CP678" s="110"/>
      <c r="CQ678" s="110"/>
      <c r="CR678" s="110"/>
      <c r="CS678" s="110"/>
      <c r="CT678" s="110"/>
      <c r="CU678" s="110"/>
      <c r="CV678" s="110"/>
      <c r="CW678" s="110"/>
    </row>
    <row r="679" spans="1:101" x14ac:dyDescent="0.25">
      <c r="A679" s="110"/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  <c r="BD679" s="110"/>
      <c r="BE679" s="110"/>
      <c r="BF679" s="110"/>
      <c r="BG679" s="110"/>
      <c r="BH679" s="110"/>
      <c r="BI679" s="110"/>
      <c r="BJ679" s="110"/>
      <c r="BK679" s="110"/>
      <c r="BL679" s="110"/>
      <c r="BM679" s="110"/>
      <c r="BN679" s="110"/>
      <c r="BO679" s="110"/>
      <c r="BP679" s="110"/>
      <c r="BQ679" s="110"/>
      <c r="BR679" s="110"/>
      <c r="BS679" s="110"/>
      <c r="BT679" s="110"/>
      <c r="BU679" s="110"/>
      <c r="BV679" s="110"/>
      <c r="BW679" s="110"/>
      <c r="BX679" s="110"/>
      <c r="BY679" s="110"/>
      <c r="BZ679" s="110"/>
      <c r="CA679" s="110"/>
      <c r="CB679" s="110"/>
      <c r="CC679" s="110"/>
      <c r="CD679" s="110"/>
      <c r="CE679" s="110"/>
      <c r="CF679" s="110"/>
      <c r="CG679" s="110"/>
      <c r="CH679" s="110"/>
      <c r="CI679" s="110"/>
      <c r="CJ679" s="110"/>
      <c r="CK679" s="110"/>
      <c r="CL679" s="110"/>
      <c r="CM679" s="110"/>
      <c r="CN679" s="110"/>
      <c r="CO679" s="110"/>
      <c r="CP679" s="110"/>
      <c r="CQ679" s="110"/>
      <c r="CR679" s="110"/>
      <c r="CS679" s="110"/>
      <c r="CT679" s="110"/>
      <c r="CU679" s="110"/>
      <c r="CV679" s="110"/>
      <c r="CW679" s="110"/>
    </row>
    <row r="680" spans="1:101" x14ac:dyDescent="0.25">
      <c r="A680" s="110"/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  <c r="BD680" s="110"/>
      <c r="BE680" s="110"/>
      <c r="BF680" s="110"/>
      <c r="BG680" s="110"/>
      <c r="BH680" s="110"/>
      <c r="BI680" s="110"/>
      <c r="BJ680" s="110"/>
      <c r="BK680" s="110"/>
      <c r="BL680" s="110"/>
      <c r="BM680" s="110"/>
      <c r="BN680" s="110"/>
      <c r="BO680" s="110"/>
      <c r="BP680" s="110"/>
      <c r="BQ680" s="110"/>
      <c r="BR680" s="110"/>
      <c r="BS680" s="110"/>
      <c r="BT680" s="110"/>
      <c r="BU680" s="110"/>
      <c r="BV680" s="110"/>
      <c r="BW680" s="110"/>
      <c r="BX680" s="110"/>
      <c r="BY680" s="110"/>
      <c r="BZ680" s="110"/>
      <c r="CA680" s="110"/>
      <c r="CB680" s="110"/>
      <c r="CC680" s="110"/>
      <c r="CD680" s="110"/>
      <c r="CE680" s="110"/>
      <c r="CF680" s="110"/>
      <c r="CG680" s="110"/>
      <c r="CH680" s="110"/>
      <c r="CI680" s="110"/>
      <c r="CJ680" s="110"/>
      <c r="CK680" s="110"/>
      <c r="CL680" s="110"/>
      <c r="CM680" s="110"/>
      <c r="CN680" s="110"/>
      <c r="CO680" s="110"/>
      <c r="CP680" s="110"/>
      <c r="CQ680" s="110"/>
      <c r="CR680" s="110"/>
      <c r="CS680" s="110"/>
      <c r="CT680" s="110"/>
      <c r="CU680" s="110"/>
      <c r="CV680" s="110"/>
      <c r="CW680" s="110"/>
    </row>
    <row r="681" spans="1:101" x14ac:dyDescent="0.25">
      <c r="A681" s="110"/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  <c r="BD681" s="110"/>
      <c r="BE681" s="110"/>
      <c r="BF681" s="110"/>
      <c r="BG681" s="110"/>
      <c r="BH681" s="110"/>
      <c r="BI681" s="110"/>
      <c r="BJ681" s="110"/>
      <c r="BK681" s="110"/>
      <c r="BL681" s="110"/>
      <c r="BM681" s="110"/>
      <c r="BN681" s="110"/>
      <c r="BO681" s="110"/>
      <c r="BP681" s="110"/>
      <c r="BQ681" s="110"/>
      <c r="BR681" s="110"/>
      <c r="BS681" s="110"/>
      <c r="BT681" s="110"/>
      <c r="BU681" s="110"/>
      <c r="BV681" s="110"/>
      <c r="BW681" s="110"/>
      <c r="BX681" s="110"/>
      <c r="BY681" s="110"/>
      <c r="BZ681" s="110"/>
      <c r="CA681" s="110"/>
      <c r="CB681" s="110"/>
      <c r="CC681" s="110"/>
      <c r="CD681" s="110"/>
      <c r="CE681" s="110"/>
      <c r="CF681" s="110"/>
      <c r="CG681" s="110"/>
      <c r="CH681" s="110"/>
      <c r="CI681" s="110"/>
      <c r="CJ681" s="110"/>
      <c r="CK681" s="110"/>
      <c r="CL681" s="110"/>
      <c r="CM681" s="110"/>
      <c r="CN681" s="110"/>
      <c r="CO681" s="110"/>
      <c r="CP681" s="110"/>
      <c r="CQ681" s="110"/>
      <c r="CR681" s="110"/>
      <c r="CS681" s="110"/>
      <c r="CT681" s="110"/>
      <c r="CU681" s="110"/>
      <c r="CV681" s="110"/>
      <c r="CW681" s="110"/>
    </row>
    <row r="682" spans="1:101" x14ac:dyDescent="0.25">
      <c r="A682" s="110"/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  <c r="BD682" s="110"/>
      <c r="BE682" s="110"/>
      <c r="BF682" s="110"/>
      <c r="BG682" s="110"/>
      <c r="BH682" s="110"/>
      <c r="BI682" s="110"/>
      <c r="BJ682" s="110"/>
      <c r="BK682" s="110"/>
      <c r="BL682" s="110"/>
      <c r="BM682" s="110"/>
      <c r="BN682" s="110"/>
      <c r="BO682" s="110"/>
      <c r="BP682" s="110"/>
      <c r="BQ682" s="110"/>
      <c r="BR682" s="110"/>
      <c r="BS682" s="110"/>
      <c r="BT682" s="110"/>
      <c r="BU682" s="110"/>
      <c r="BV682" s="110"/>
      <c r="BW682" s="110"/>
      <c r="BX682" s="110"/>
      <c r="BY682" s="110"/>
      <c r="BZ682" s="110"/>
      <c r="CA682" s="110"/>
      <c r="CB682" s="110"/>
      <c r="CC682" s="110"/>
      <c r="CD682" s="110"/>
      <c r="CE682" s="110"/>
      <c r="CF682" s="110"/>
      <c r="CG682" s="110"/>
      <c r="CH682" s="110"/>
      <c r="CI682" s="110"/>
      <c r="CJ682" s="110"/>
      <c r="CK682" s="110"/>
      <c r="CL682" s="110"/>
      <c r="CM682" s="110"/>
      <c r="CN682" s="110"/>
      <c r="CO682" s="110"/>
      <c r="CP682" s="110"/>
      <c r="CQ682" s="110"/>
      <c r="CR682" s="110"/>
      <c r="CS682" s="110"/>
      <c r="CT682" s="110"/>
      <c r="CU682" s="110"/>
      <c r="CV682" s="110"/>
      <c r="CW682" s="110"/>
    </row>
    <row r="683" spans="1:101" x14ac:dyDescent="0.25">
      <c r="A683" s="110"/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  <c r="BD683" s="110"/>
      <c r="BE683" s="110"/>
      <c r="BF683" s="110"/>
      <c r="BG683" s="110"/>
      <c r="BH683" s="110"/>
      <c r="BI683" s="110"/>
      <c r="BJ683" s="110"/>
      <c r="BK683" s="110"/>
      <c r="BL683" s="110"/>
      <c r="BM683" s="110"/>
      <c r="BN683" s="110"/>
      <c r="BO683" s="110"/>
      <c r="BP683" s="110"/>
      <c r="BQ683" s="110"/>
      <c r="BR683" s="110"/>
      <c r="BS683" s="110"/>
      <c r="BT683" s="110"/>
      <c r="BU683" s="110"/>
      <c r="BV683" s="110"/>
      <c r="BW683" s="110"/>
      <c r="BX683" s="110"/>
      <c r="BY683" s="110"/>
      <c r="BZ683" s="110"/>
      <c r="CA683" s="110"/>
      <c r="CB683" s="110"/>
      <c r="CC683" s="110"/>
      <c r="CD683" s="110"/>
      <c r="CE683" s="110"/>
      <c r="CF683" s="110"/>
      <c r="CG683" s="110"/>
      <c r="CH683" s="110"/>
      <c r="CI683" s="110"/>
      <c r="CJ683" s="110"/>
      <c r="CK683" s="110"/>
      <c r="CL683" s="110"/>
      <c r="CM683" s="110"/>
      <c r="CN683" s="110"/>
      <c r="CO683" s="110"/>
      <c r="CP683" s="110"/>
      <c r="CQ683" s="110"/>
      <c r="CR683" s="110"/>
      <c r="CS683" s="110"/>
      <c r="CT683" s="110"/>
      <c r="CU683" s="110"/>
      <c r="CV683" s="110"/>
      <c r="CW683" s="110"/>
    </row>
    <row r="684" spans="1:101" x14ac:dyDescent="0.25">
      <c r="A684" s="110"/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  <c r="BD684" s="110"/>
      <c r="BE684" s="110"/>
      <c r="BF684" s="110"/>
      <c r="BG684" s="110"/>
      <c r="BH684" s="110"/>
      <c r="BI684" s="110"/>
      <c r="BJ684" s="110"/>
      <c r="BK684" s="110"/>
      <c r="BL684" s="110"/>
      <c r="BM684" s="110"/>
      <c r="BN684" s="110"/>
      <c r="BO684" s="110"/>
      <c r="BP684" s="110"/>
      <c r="BQ684" s="110"/>
      <c r="BR684" s="110"/>
      <c r="BS684" s="110"/>
      <c r="BT684" s="110"/>
      <c r="BU684" s="110"/>
      <c r="BV684" s="110"/>
      <c r="BW684" s="110"/>
      <c r="BX684" s="110"/>
      <c r="BY684" s="110"/>
      <c r="BZ684" s="110"/>
      <c r="CA684" s="110"/>
      <c r="CB684" s="110"/>
      <c r="CC684" s="110"/>
      <c r="CD684" s="110"/>
      <c r="CE684" s="110"/>
      <c r="CF684" s="110"/>
      <c r="CG684" s="110"/>
      <c r="CH684" s="110"/>
      <c r="CI684" s="110"/>
      <c r="CJ684" s="110"/>
      <c r="CK684" s="110"/>
      <c r="CL684" s="110"/>
      <c r="CM684" s="110"/>
      <c r="CN684" s="110"/>
      <c r="CO684" s="110"/>
      <c r="CP684" s="110"/>
      <c r="CQ684" s="110"/>
      <c r="CR684" s="110"/>
      <c r="CS684" s="110"/>
      <c r="CT684" s="110"/>
      <c r="CU684" s="110"/>
      <c r="CV684" s="110"/>
      <c r="CW684" s="110"/>
    </row>
    <row r="685" spans="1:101" x14ac:dyDescent="0.25">
      <c r="A685" s="110"/>
      <c r="B685" s="110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  <c r="BD685" s="110"/>
      <c r="BE685" s="110"/>
      <c r="BF685" s="110"/>
      <c r="BG685" s="110"/>
      <c r="BH685" s="110"/>
      <c r="BI685" s="110"/>
      <c r="BJ685" s="110"/>
      <c r="BK685" s="110"/>
      <c r="BL685" s="110"/>
      <c r="BM685" s="110"/>
      <c r="BN685" s="110"/>
      <c r="BO685" s="110"/>
      <c r="BP685" s="110"/>
      <c r="BQ685" s="110"/>
      <c r="BR685" s="110"/>
      <c r="BS685" s="110"/>
      <c r="BT685" s="110"/>
      <c r="BU685" s="110"/>
      <c r="BV685" s="110"/>
      <c r="BW685" s="110"/>
      <c r="BX685" s="110"/>
      <c r="BY685" s="110"/>
      <c r="BZ685" s="110"/>
      <c r="CA685" s="110"/>
      <c r="CB685" s="110"/>
      <c r="CC685" s="110"/>
      <c r="CD685" s="110"/>
      <c r="CE685" s="110"/>
      <c r="CF685" s="110"/>
      <c r="CG685" s="110"/>
      <c r="CH685" s="110"/>
      <c r="CI685" s="110"/>
      <c r="CJ685" s="110"/>
      <c r="CK685" s="110"/>
      <c r="CL685" s="110"/>
      <c r="CM685" s="110"/>
      <c r="CN685" s="110"/>
      <c r="CO685" s="110"/>
      <c r="CP685" s="110"/>
      <c r="CQ685" s="110"/>
      <c r="CR685" s="110"/>
      <c r="CS685" s="110"/>
      <c r="CT685" s="110"/>
      <c r="CU685" s="110"/>
      <c r="CV685" s="110"/>
      <c r="CW685" s="110"/>
    </row>
    <row r="686" spans="1:101" x14ac:dyDescent="0.25">
      <c r="A686" s="110"/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  <c r="BD686" s="110"/>
      <c r="BE686" s="110"/>
      <c r="BF686" s="110"/>
      <c r="BG686" s="110"/>
      <c r="BH686" s="110"/>
      <c r="BI686" s="110"/>
      <c r="BJ686" s="110"/>
      <c r="BK686" s="110"/>
      <c r="BL686" s="110"/>
      <c r="BM686" s="110"/>
      <c r="BN686" s="110"/>
      <c r="BO686" s="110"/>
      <c r="BP686" s="110"/>
      <c r="BQ686" s="110"/>
      <c r="BR686" s="110"/>
      <c r="BS686" s="110"/>
      <c r="BT686" s="110"/>
      <c r="BU686" s="110"/>
      <c r="BV686" s="110"/>
      <c r="BW686" s="110"/>
      <c r="BX686" s="110"/>
      <c r="BY686" s="110"/>
      <c r="BZ686" s="110"/>
      <c r="CA686" s="110"/>
      <c r="CB686" s="110"/>
      <c r="CC686" s="110"/>
      <c r="CD686" s="110"/>
      <c r="CE686" s="110"/>
      <c r="CF686" s="110"/>
      <c r="CG686" s="110"/>
      <c r="CH686" s="110"/>
      <c r="CI686" s="110"/>
      <c r="CJ686" s="110"/>
      <c r="CK686" s="110"/>
      <c r="CL686" s="110"/>
      <c r="CM686" s="110"/>
      <c r="CN686" s="110"/>
      <c r="CO686" s="110"/>
      <c r="CP686" s="110"/>
      <c r="CQ686" s="110"/>
      <c r="CR686" s="110"/>
      <c r="CS686" s="110"/>
      <c r="CT686" s="110"/>
      <c r="CU686" s="110"/>
      <c r="CV686" s="110"/>
      <c r="CW686" s="110"/>
    </row>
    <row r="687" spans="1:101" x14ac:dyDescent="0.25">
      <c r="A687" s="110"/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  <c r="BD687" s="110"/>
      <c r="BE687" s="110"/>
      <c r="BF687" s="110"/>
      <c r="BG687" s="110"/>
      <c r="BH687" s="110"/>
      <c r="BI687" s="110"/>
      <c r="BJ687" s="110"/>
      <c r="BK687" s="110"/>
      <c r="BL687" s="110"/>
      <c r="BM687" s="110"/>
      <c r="BN687" s="110"/>
      <c r="BO687" s="110"/>
      <c r="BP687" s="110"/>
      <c r="BQ687" s="110"/>
      <c r="BR687" s="110"/>
      <c r="BS687" s="110"/>
      <c r="BT687" s="110"/>
      <c r="BU687" s="110"/>
      <c r="BV687" s="110"/>
      <c r="BW687" s="110"/>
      <c r="BX687" s="110"/>
      <c r="BY687" s="110"/>
      <c r="BZ687" s="110"/>
      <c r="CA687" s="110"/>
      <c r="CB687" s="110"/>
      <c r="CC687" s="110"/>
      <c r="CD687" s="110"/>
      <c r="CE687" s="110"/>
      <c r="CF687" s="110"/>
      <c r="CG687" s="110"/>
      <c r="CH687" s="110"/>
      <c r="CI687" s="110"/>
      <c r="CJ687" s="110"/>
      <c r="CK687" s="110"/>
      <c r="CL687" s="110"/>
      <c r="CM687" s="110"/>
      <c r="CN687" s="110"/>
      <c r="CO687" s="110"/>
      <c r="CP687" s="110"/>
      <c r="CQ687" s="110"/>
      <c r="CR687" s="110"/>
      <c r="CS687" s="110"/>
      <c r="CT687" s="110"/>
      <c r="CU687" s="110"/>
      <c r="CV687" s="110"/>
      <c r="CW687" s="110"/>
    </row>
    <row r="688" spans="1:101" x14ac:dyDescent="0.25">
      <c r="A688" s="110"/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  <c r="BD688" s="110"/>
      <c r="BE688" s="110"/>
      <c r="BF688" s="110"/>
      <c r="BG688" s="110"/>
      <c r="BH688" s="110"/>
      <c r="BI688" s="110"/>
      <c r="BJ688" s="110"/>
      <c r="BK688" s="110"/>
      <c r="BL688" s="110"/>
      <c r="BM688" s="110"/>
      <c r="BN688" s="110"/>
      <c r="BO688" s="110"/>
      <c r="BP688" s="110"/>
      <c r="BQ688" s="110"/>
      <c r="BR688" s="110"/>
      <c r="BS688" s="110"/>
      <c r="BT688" s="110"/>
      <c r="BU688" s="110"/>
      <c r="BV688" s="110"/>
      <c r="BW688" s="110"/>
      <c r="BX688" s="110"/>
      <c r="BY688" s="110"/>
      <c r="BZ688" s="110"/>
      <c r="CA688" s="110"/>
      <c r="CB688" s="110"/>
      <c r="CC688" s="110"/>
      <c r="CD688" s="110"/>
      <c r="CE688" s="110"/>
      <c r="CF688" s="110"/>
      <c r="CG688" s="110"/>
      <c r="CH688" s="110"/>
      <c r="CI688" s="110"/>
      <c r="CJ688" s="110"/>
      <c r="CK688" s="110"/>
      <c r="CL688" s="110"/>
      <c r="CM688" s="110"/>
      <c r="CN688" s="110"/>
      <c r="CO688" s="110"/>
      <c r="CP688" s="110"/>
      <c r="CQ688" s="110"/>
      <c r="CR688" s="110"/>
      <c r="CS688" s="110"/>
      <c r="CT688" s="110"/>
      <c r="CU688" s="110"/>
      <c r="CV688" s="110"/>
      <c r="CW688" s="110"/>
    </row>
    <row r="689" spans="1:101" x14ac:dyDescent="0.25">
      <c r="A689" s="110"/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  <c r="BD689" s="110"/>
      <c r="BE689" s="110"/>
      <c r="BF689" s="110"/>
      <c r="BG689" s="110"/>
      <c r="BH689" s="110"/>
      <c r="BI689" s="110"/>
      <c r="BJ689" s="110"/>
      <c r="BK689" s="110"/>
      <c r="BL689" s="110"/>
      <c r="BM689" s="110"/>
      <c r="BN689" s="110"/>
      <c r="BO689" s="110"/>
      <c r="BP689" s="110"/>
      <c r="BQ689" s="110"/>
      <c r="BR689" s="110"/>
      <c r="BS689" s="110"/>
      <c r="BT689" s="110"/>
      <c r="BU689" s="110"/>
      <c r="BV689" s="110"/>
      <c r="BW689" s="110"/>
      <c r="BX689" s="110"/>
      <c r="BY689" s="110"/>
      <c r="BZ689" s="110"/>
      <c r="CA689" s="110"/>
      <c r="CB689" s="110"/>
      <c r="CC689" s="110"/>
      <c r="CD689" s="110"/>
      <c r="CE689" s="110"/>
      <c r="CF689" s="110"/>
      <c r="CG689" s="110"/>
      <c r="CH689" s="110"/>
      <c r="CI689" s="110"/>
      <c r="CJ689" s="110"/>
      <c r="CK689" s="110"/>
      <c r="CL689" s="110"/>
      <c r="CM689" s="110"/>
      <c r="CN689" s="110"/>
      <c r="CO689" s="110"/>
      <c r="CP689" s="110"/>
      <c r="CQ689" s="110"/>
      <c r="CR689" s="110"/>
      <c r="CS689" s="110"/>
      <c r="CT689" s="110"/>
      <c r="CU689" s="110"/>
      <c r="CV689" s="110"/>
      <c r="CW689" s="110"/>
    </row>
    <row r="690" spans="1:101" x14ac:dyDescent="0.25">
      <c r="A690" s="110"/>
      <c r="B690" s="110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  <c r="BD690" s="110"/>
      <c r="BE690" s="110"/>
      <c r="BF690" s="110"/>
      <c r="BG690" s="110"/>
      <c r="BH690" s="110"/>
      <c r="BI690" s="110"/>
      <c r="BJ690" s="110"/>
      <c r="BK690" s="110"/>
      <c r="BL690" s="110"/>
      <c r="BM690" s="110"/>
      <c r="BN690" s="110"/>
      <c r="BO690" s="110"/>
      <c r="BP690" s="110"/>
      <c r="BQ690" s="110"/>
      <c r="BR690" s="110"/>
      <c r="BS690" s="110"/>
      <c r="BT690" s="110"/>
      <c r="BU690" s="110"/>
      <c r="BV690" s="110"/>
      <c r="BW690" s="110"/>
      <c r="BX690" s="110"/>
      <c r="BY690" s="110"/>
      <c r="BZ690" s="110"/>
      <c r="CA690" s="110"/>
      <c r="CB690" s="110"/>
      <c r="CC690" s="110"/>
      <c r="CD690" s="110"/>
      <c r="CE690" s="110"/>
      <c r="CF690" s="110"/>
      <c r="CG690" s="110"/>
      <c r="CH690" s="110"/>
      <c r="CI690" s="110"/>
      <c r="CJ690" s="110"/>
      <c r="CK690" s="110"/>
      <c r="CL690" s="110"/>
      <c r="CM690" s="110"/>
      <c r="CN690" s="110"/>
      <c r="CO690" s="110"/>
      <c r="CP690" s="110"/>
      <c r="CQ690" s="110"/>
      <c r="CR690" s="110"/>
      <c r="CS690" s="110"/>
      <c r="CT690" s="110"/>
      <c r="CU690" s="110"/>
      <c r="CV690" s="110"/>
      <c r="CW690" s="110"/>
    </row>
    <row r="691" spans="1:101" x14ac:dyDescent="0.25">
      <c r="A691" s="110"/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  <c r="BD691" s="110"/>
      <c r="BE691" s="110"/>
      <c r="BF691" s="110"/>
      <c r="BG691" s="110"/>
      <c r="BH691" s="110"/>
      <c r="BI691" s="110"/>
      <c r="BJ691" s="110"/>
      <c r="BK691" s="110"/>
      <c r="BL691" s="110"/>
      <c r="BM691" s="110"/>
      <c r="BN691" s="110"/>
      <c r="BO691" s="110"/>
      <c r="BP691" s="110"/>
      <c r="BQ691" s="110"/>
      <c r="BR691" s="110"/>
      <c r="BS691" s="110"/>
      <c r="BT691" s="110"/>
      <c r="BU691" s="110"/>
      <c r="BV691" s="110"/>
      <c r="BW691" s="110"/>
      <c r="BX691" s="110"/>
      <c r="BY691" s="110"/>
      <c r="BZ691" s="110"/>
      <c r="CA691" s="110"/>
      <c r="CB691" s="110"/>
      <c r="CC691" s="110"/>
      <c r="CD691" s="110"/>
      <c r="CE691" s="110"/>
      <c r="CF691" s="110"/>
      <c r="CG691" s="110"/>
      <c r="CH691" s="110"/>
      <c r="CI691" s="110"/>
      <c r="CJ691" s="110"/>
      <c r="CK691" s="110"/>
      <c r="CL691" s="110"/>
      <c r="CM691" s="110"/>
      <c r="CN691" s="110"/>
      <c r="CO691" s="110"/>
      <c r="CP691" s="110"/>
      <c r="CQ691" s="110"/>
      <c r="CR691" s="110"/>
      <c r="CS691" s="110"/>
      <c r="CT691" s="110"/>
      <c r="CU691" s="110"/>
      <c r="CV691" s="110"/>
      <c r="CW691" s="110"/>
    </row>
    <row r="692" spans="1:101" x14ac:dyDescent="0.25">
      <c r="A692" s="110"/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0"/>
      <c r="BB692" s="110"/>
      <c r="BC692" s="110"/>
      <c r="BD692" s="110"/>
      <c r="BE692" s="110"/>
      <c r="BF692" s="110"/>
      <c r="BG692" s="110"/>
      <c r="BH692" s="110"/>
      <c r="BI692" s="110"/>
      <c r="BJ692" s="110"/>
      <c r="BK692" s="110"/>
      <c r="BL692" s="110"/>
      <c r="BM692" s="110"/>
      <c r="BN692" s="110"/>
      <c r="BO692" s="110"/>
      <c r="BP692" s="110"/>
      <c r="BQ692" s="110"/>
      <c r="BR692" s="110"/>
      <c r="BS692" s="110"/>
      <c r="BT692" s="110"/>
      <c r="BU692" s="110"/>
      <c r="BV692" s="110"/>
      <c r="BW692" s="110"/>
      <c r="BX692" s="110"/>
      <c r="BY692" s="110"/>
      <c r="BZ692" s="110"/>
      <c r="CA692" s="110"/>
      <c r="CB692" s="110"/>
      <c r="CC692" s="110"/>
      <c r="CD692" s="110"/>
      <c r="CE692" s="110"/>
      <c r="CF692" s="110"/>
      <c r="CG692" s="110"/>
      <c r="CH692" s="110"/>
      <c r="CI692" s="110"/>
      <c r="CJ692" s="110"/>
      <c r="CK692" s="110"/>
      <c r="CL692" s="110"/>
      <c r="CM692" s="110"/>
      <c r="CN692" s="110"/>
      <c r="CO692" s="110"/>
      <c r="CP692" s="110"/>
      <c r="CQ692" s="110"/>
      <c r="CR692" s="110"/>
      <c r="CS692" s="110"/>
      <c r="CT692" s="110"/>
      <c r="CU692" s="110"/>
      <c r="CV692" s="110"/>
      <c r="CW692" s="110"/>
    </row>
    <row r="693" spans="1:101" x14ac:dyDescent="0.25">
      <c r="A693" s="110"/>
      <c r="B693" s="110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0"/>
      <c r="BB693" s="110"/>
      <c r="BC693" s="110"/>
      <c r="BD693" s="110"/>
      <c r="BE693" s="110"/>
      <c r="BF693" s="110"/>
      <c r="BG693" s="110"/>
      <c r="BH693" s="110"/>
      <c r="BI693" s="110"/>
      <c r="BJ693" s="110"/>
      <c r="BK693" s="110"/>
      <c r="BL693" s="110"/>
      <c r="BM693" s="110"/>
      <c r="BN693" s="110"/>
      <c r="BO693" s="110"/>
      <c r="BP693" s="110"/>
      <c r="BQ693" s="110"/>
      <c r="BR693" s="110"/>
      <c r="BS693" s="110"/>
      <c r="BT693" s="110"/>
      <c r="BU693" s="110"/>
      <c r="BV693" s="110"/>
      <c r="BW693" s="110"/>
      <c r="BX693" s="110"/>
      <c r="BY693" s="110"/>
      <c r="BZ693" s="110"/>
      <c r="CA693" s="110"/>
      <c r="CB693" s="110"/>
      <c r="CC693" s="110"/>
      <c r="CD693" s="110"/>
      <c r="CE693" s="110"/>
      <c r="CF693" s="110"/>
      <c r="CG693" s="110"/>
      <c r="CH693" s="110"/>
      <c r="CI693" s="110"/>
      <c r="CJ693" s="110"/>
      <c r="CK693" s="110"/>
      <c r="CL693" s="110"/>
      <c r="CM693" s="110"/>
      <c r="CN693" s="110"/>
      <c r="CO693" s="110"/>
      <c r="CP693" s="110"/>
      <c r="CQ693" s="110"/>
      <c r="CR693" s="110"/>
      <c r="CS693" s="110"/>
      <c r="CT693" s="110"/>
      <c r="CU693" s="110"/>
      <c r="CV693" s="110"/>
      <c r="CW693" s="110"/>
    </row>
    <row r="694" spans="1:101" x14ac:dyDescent="0.25">
      <c r="A694" s="110"/>
      <c r="B694" s="110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0"/>
      <c r="BB694" s="110"/>
      <c r="BC694" s="110"/>
      <c r="BD694" s="110"/>
      <c r="BE694" s="110"/>
      <c r="BF694" s="110"/>
      <c r="BG694" s="110"/>
      <c r="BH694" s="110"/>
      <c r="BI694" s="110"/>
      <c r="BJ694" s="110"/>
      <c r="BK694" s="110"/>
      <c r="BL694" s="110"/>
      <c r="BM694" s="110"/>
      <c r="BN694" s="110"/>
      <c r="BO694" s="110"/>
      <c r="BP694" s="110"/>
      <c r="BQ694" s="110"/>
      <c r="BR694" s="110"/>
      <c r="BS694" s="110"/>
      <c r="BT694" s="110"/>
      <c r="BU694" s="110"/>
      <c r="BV694" s="110"/>
      <c r="BW694" s="110"/>
      <c r="BX694" s="110"/>
      <c r="BY694" s="110"/>
      <c r="BZ694" s="110"/>
      <c r="CA694" s="110"/>
      <c r="CB694" s="110"/>
      <c r="CC694" s="110"/>
      <c r="CD694" s="110"/>
      <c r="CE694" s="110"/>
      <c r="CF694" s="110"/>
      <c r="CG694" s="110"/>
      <c r="CH694" s="110"/>
      <c r="CI694" s="110"/>
      <c r="CJ694" s="110"/>
      <c r="CK694" s="110"/>
      <c r="CL694" s="110"/>
      <c r="CM694" s="110"/>
      <c r="CN694" s="110"/>
      <c r="CO694" s="110"/>
      <c r="CP694" s="110"/>
      <c r="CQ694" s="110"/>
      <c r="CR694" s="110"/>
      <c r="CS694" s="110"/>
      <c r="CT694" s="110"/>
      <c r="CU694" s="110"/>
      <c r="CV694" s="110"/>
      <c r="CW694" s="110"/>
    </row>
    <row r="695" spans="1:101" x14ac:dyDescent="0.25">
      <c r="A695" s="110"/>
      <c r="B695" s="110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0"/>
      <c r="BB695" s="110"/>
      <c r="BC695" s="110"/>
      <c r="BD695" s="110"/>
      <c r="BE695" s="110"/>
      <c r="BF695" s="110"/>
      <c r="BG695" s="110"/>
      <c r="BH695" s="110"/>
      <c r="BI695" s="110"/>
      <c r="BJ695" s="110"/>
      <c r="BK695" s="110"/>
      <c r="BL695" s="110"/>
      <c r="BM695" s="110"/>
      <c r="BN695" s="110"/>
      <c r="BO695" s="110"/>
      <c r="BP695" s="110"/>
      <c r="BQ695" s="110"/>
      <c r="BR695" s="110"/>
      <c r="BS695" s="110"/>
      <c r="BT695" s="110"/>
      <c r="BU695" s="110"/>
      <c r="BV695" s="110"/>
      <c r="BW695" s="110"/>
      <c r="BX695" s="110"/>
      <c r="BY695" s="110"/>
      <c r="BZ695" s="110"/>
      <c r="CA695" s="110"/>
      <c r="CB695" s="110"/>
      <c r="CC695" s="110"/>
      <c r="CD695" s="110"/>
      <c r="CE695" s="110"/>
      <c r="CF695" s="110"/>
      <c r="CG695" s="110"/>
      <c r="CH695" s="110"/>
      <c r="CI695" s="110"/>
      <c r="CJ695" s="110"/>
      <c r="CK695" s="110"/>
      <c r="CL695" s="110"/>
      <c r="CM695" s="110"/>
      <c r="CN695" s="110"/>
      <c r="CO695" s="110"/>
      <c r="CP695" s="110"/>
      <c r="CQ695" s="110"/>
      <c r="CR695" s="110"/>
      <c r="CS695" s="110"/>
      <c r="CT695" s="110"/>
      <c r="CU695" s="110"/>
      <c r="CV695" s="110"/>
      <c r="CW695" s="110"/>
    </row>
    <row r="696" spans="1:101" x14ac:dyDescent="0.25">
      <c r="A696" s="110"/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0"/>
      <c r="BB696" s="110"/>
      <c r="BC696" s="110"/>
      <c r="BD696" s="110"/>
      <c r="BE696" s="110"/>
      <c r="BF696" s="110"/>
      <c r="BG696" s="110"/>
      <c r="BH696" s="110"/>
      <c r="BI696" s="110"/>
      <c r="BJ696" s="110"/>
      <c r="BK696" s="110"/>
      <c r="BL696" s="110"/>
      <c r="BM696" s="110"/>
      <c r="BN696" s="110"/>
      <c r="BO696" s="110"/>
      <c r="BP696" s="110"/>
      <c r="BQ696" s="110"/>
      <c r="BR696" s="110"/>
      <c r="BS696" s="110"/>
      <c r="BT696" s="110"/>
      <c r="BU696" s="110"/>
      <c r="BV696" s="110"/>
      <c r="BW696" s="110"/>
      <c r="BX696" s="110"/>
      <c r="BY696" s="110"/>
      <c r="BZ696" s="110"/>
      <c r="CA696" s="110"/>
      <c r="CB696" s="110"/>
      <c r="CC696" s="110"/>
      <c r="CD696" s="110"/>
      <c r="CE696" s="110"/>
      <c r="CF696" s="110"/>
      <c r="CG696" s="110"/>
      <c r="CH696" s="110"/>
      <c r="CI696" s="110"/>
      <c r="CJ696" s="110"/>
      <c r="CK696" s="110"/>
      <c r="CL696" s="110"/>
      <c r="CM696" s="110"/>
      <c r="CN696" s="110"/>
      <c r="CO696" s="110"/>
      <c r="CP696" s="110"/>
      <c r="CQ696" s="110"/>
      <c r="CR696" s="110"/>
      <c r="CS696" s="110"/>
      <c r="CT696" s="110"/>
      <c r="CU696" s="110"/>
      <c r="CV696" s="110"/>
      <c r="CW696" s="110"/>
    </row>
    <row r="697" spans="1:101" x14ac:dyDescent="0.25">
      <c r="A697" s="110"/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0"/>
      <c r="BB697" s="110"/>
      <c r="BC697" s="110"/>
      <c r="BD697" s="110"/>
      <c r="BE697" s="110"/>
      <c r="BF697" s="110"/>
      <c r="BG697" s="110"/>
      <c r="BH697" s="110"/>
      <c r="BI697" s="110"/>
      <c r="BJ697" s="110"/>
      <c r="BK697" s="110"/>
      <c r="BL697" s="110"/>
      <c r="BM697" s="110"/>
      <c r="BN697" s="110"/>
      <c r="BO697" s="110"/>
      <c r="BP697" s="110"/>
      <c r="BQ697" s="110"/>
      <c r="BR697" s="110"/>
      <c r="BS697" s="110"/>
      <c r="BT697" s="110"/>
      <c r="BU697" s="110"/>
      <c r="BV697" s="110"/>
      <c r="BW697" s="110"/>
      <c r="BX697" s="110"/>
      <c r="BY697" s="110"/>
      <c r="BZ697" s="110"/>
      <c r="CA697" s="110"/>
      <c r="CB697" s="110"/>
      <c r="CC697" s="110"/>
      <c r="CD697" s="110"/>
      <c r="CE697" s="110"/>
      <c r="CF697" s="110"/>
      <c r="CG697" s="110"/>
      <c r="CH697" s="110"/>
      <c r="CI697" s="110"/>
      <c r="CJ697" s="110"/>
      <c r="CK697" s="110"/>
      <c r="CL697" s="110"/>
      <c r="CM697" s="110"/>
      <c r="CN697" s="110"/>
      <c r="CO697" s="110"/>
      <c r="CP697" s="110"/>
      <c r="CQ697" s="110"/>
      <c r="CR697" s="110"/>
      <c r="CS697" s="110"/>
      <c r="CT697" s="110"/>
      <c r="CU697" s="110"/>
      <c r="CV697" s="110"/>
      <c r="CW697" s="110"/>
    </row>
    <row r="698" spans="1:101" x14ac:dyDescent="0.25">
      <c r="A698" s="110"/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0"/>
      <c r="BB698" s="110"/>
      <c r="BC698" s="110"/>
      <c r="BD698" s="110"/>
      <c r="BE698" s="110"/>
      <c r="BF698" s="110"/>
      <c r="BG698" s="110"/>
      <c r="BH698" s="110"/>
      <c r="BI698" s="110"/>
      <c r="BJ698" s="110"/>
      <c r="BK698" s="110"/>
      <c r="BL698" s="110"/>
      <c r="BM698" s="110"/>
      <c r="BN698" s="110"/>
      <c r="BO698" s="110"/>
      <c r="BP698" s="110"/>
      <c r="BQ698" s="110"/>
      <c r="BR698" s="110"/>
      <c r="BS698" s="110"/>
      <c r="BT698" s="110"/>
      <c r="BU698" s="110"/>
      <c r="BV698" s="110"/>
      <c r="BW698" s="110"/>
      <c r="BX698" s="110"/>
      <c r="BY698" s="110"/>
      <c r="BZ698" s="110"/>
      <c r="CA698" s="110"/>
      <c r="CB698" s="110"/>
      <c r="CC698" s="110"/>
      <c r="CD698" s="110"/>
      <c r="CE698" s="110"/>
      <c r="CF698" s="110"/>
      <c r="CG698" s="110"/>
      <c r="CH698" s="110"/>
      <c r="CI698" s="110"/>
      <c r="CJ698" s="110"/>
      <c r="CK698" s="110"/>
      <c r="CL698" s="110"/>
      <c r="CM698" s="110"/>
      <c r="CN698" s="110"/>
      <c r="CO698" s="110"/>
      <c r="CP698" s="110"/>
      <c r="CQ698" s="110"/>
      <c r="CR698" s="110"/>
      <c r="CS698" s="110"/>
      <c r="CT698" s="110"/>
      <c r="CU698" s="110"/>
      <c r="CV698" s="110"/>
      <c r="CW698" s="110"/>
    </row>
    <row r="699" spans="1:101" x14ac:dyDescent="0.25">
      <c r="A699" s="110"/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0"/>
      <c r="BB699" s="110"/>
      <c r="BC699" s="110"/>
      <c r="BD699" s="110"/>
      <c r="BE699" s="110"/>
      <c r="BF699" s="110"/>
      <c r="BG699" s="110"/>
      <c r="BH699" s="110"/>
      <c r="BI699" s="110"/>
      <c r="BJ699" s="110"/>
      <c r="BK699" s="110"/>
      <c r="BL699" s="110"/>
      <c r="BM699" s="110"/>
      <c r="BN699" s="110"/>
      <c r="BO699" s="110"/>
      <c r="BP699" s="110"/>
      <c r="BQ699" s="110"/>
      <c r="BR699" s="110"/>
      <c r="BS699" s="110"/>
      <c r="BT699" s="110"/>
      <c r="BU699" s="110"/>
      <c r="BV699" s="110"/>
      <c r="BW699" s="110"/>
      <c r="BX699" s="110"/>
      <c r="BY699" s="110"/>
      <c r="BZ699" s="110"/>
      <c r="CA699" s="110"/>
      <c r="CB699" s="110"/>
      <c r="CC699" s="110"/>
      <c r="CD699" s="110"/>
      <c r="CE699" s="110"/>
      <c r="CF699" s="110"/>
      <c r="CG699" s="110"/>
      <c r="CH699" s="110"/>
      <c r="CI699" s="110"/>
      <c r="CJ699" s="110"/>
      <c r="CK699" s="110"/>
      <c r="CL699" s="110"/>
      <c r="CM699" s="110"/>
      <c r="CN699" s="110"/>
      <c r="CO699" s="110"/>
      <c r="CP699" s="110"/>
      <c r="CQ699" s="110"/>
      <c r="CR699" s="110"/>
      <c r="CS699" s="110"/>
      <c r="CT699" s="110"/>
      <c r="CU699" s="110"/>
      <c r="CV699" s="110"/>
      <c r="CW699" s="110"/>
    </row>
    <row r="700" spans="1:101" x14ac:dyDescent="0.25">
      <c r="A700" s="110"/>
      <c r="B700" s="110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0"/>
      <c r="BB700" s="110"/>
      <c r="BC700" s="110"/>
      <c r="BD700" s="110"/>
      <c r="BE700" s="110"/>
      <c r="BF700" s="110"/>
      <c r="BG700" s="110"/>
      <c r="BH700" s="110"/>
      <c r="BI700" s="110"/>
      <c r="BJ700" s="110"/>
      <c r="BK700" s="110"/>
      <c r="BL700" s="110"/>
      <c r="BM700" s="110"/>
      <c r="BN700" s="110"/>
      <c r="BO700" s="110"/>
      <c r="BP700" s="110"/>
      <c r="BQ700" s="110"/>
      <c r="BR700" s="110"/>
      <c r="BS700" s="110"/>
      <c r="BT700" s="110"/>
      <c r="BU700" s="110"/>
      <c r="BV700" s="110"/>
      <c r="BW700" s="110"/>
      <c r="BX700" s="110"/>
      <c r="BY700" s="110"/>
      <c r="BZ700" s="110"/>
      <c r="CA700" s="110"/>
      <c r="CB700" s="110"/>
      <c r="CC700" s="110"/>
      <c r="CD700" s="110"/>
      <c r="CE700" s="110"/>
      <c r="CF700" s="110"/>
      <c r="CG700" s="110"/>
      <c r="CH700" s="110"/>
      <c r="CI700" s="110"/>
      <c r="CJ700" s="110"/>
      <c r="CK700" s="110"/>
      <c r="CL700" s="110"/>
      <c r="CM700" s="110"/>
      <c r="CN700" s="110"/>
      <c r="CO700" s="110"/>
      <c r="CP700" s="110"/>
      <c r="CQ700" s="110"/>
      <c r="CR700" s="110"/>
      <c r="CS700" s="110"/>
      <c r="CT700" s="110"/>
      <c r="CU700" s="110"/>
      <c r="CV700" s="110"/>
      <c r="CW700" s="110"/>
    </row>
    <row r="701" spans="1:101" x14ac:dyDescent="0.25">
      <c r="A701" s="110"/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0"/>
      <c r="BB701" s="110"/>
      <c r="BC701" s="110"/>
      <c r="BD701" s="110"/>
      <c r="BE701" s="110"/>
      <c r="BF701" s="110"/>
      <c r="BG701" s="110"/>
      <c r="BH701" s="110"/>
      <c r="BI701" s="110"/>
      <c r="BJ701" s="110"/>
      <c r="BK701" s="110"/>
      <c r="BL701" s="110"/>
      <c r="BM701" s="110"/>
      <c r="BN701" s="110"/>
      <c r="BO701" s="110"/>
      <c r="BP701" s="110"/>
      <c r="BQ701" s="110"/>
      <c r="BR701" s="110"/>
      <c r="BS701" s="110"/>
      <c r="BT701" s="110"/>
      <c r="BU701" s="110"/>
      <c r="BV701" s="110"/>
      <c r="BW701" s="110"/>
      <c r="BX701" s="110"/>
      <c r="BY701" s="110"/>
      <c r="BZ701" s="110"/>
      <c r="CA701" s="110"/>
      <c r="CB701" s="110"/>
      <c r="CC701" s="110"/>
      <c r="CD701" s="110"/>
      <c r="CE701" s="110"/>
      <c r="CF701" s="110"/>
      <c r="CG701" s="110"/>
      <c r="CH701" s="110"/>
      <c r="CI701" s="110"/>
      <c r="CJ701" s="110"/>
      <c r="CK701" s="110"/>
      <c r="CL701" s="110"/>
      <c r="CM701" s="110"/>
      <c r="CN701" s="110"/>
      <c r="CO701" s="110"/>
      <c r="CP701" s="110"/>
      <c r="CQ701" s="110"/>
      <c r="CR701" s="110"/>
      <c r="CS701" s="110"/>
      <c r="CT701" s="110"/>
      <c r="CU701" s="110"/>
      <c r="CV701" s="110"/>
      <c r="CW701" s="110"/>
    </row>
    <row r="702" spans="1:101" x14ac:dyDescent="0.25">
      <c r="A702" s="110"/>
      <c r="B702" s="110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0"/>
      <c r="BB702" s="110"/>
      <c r="BC702" s="110"/>
      <c r="BD702" s="110"/>
      <c r="BE702" s="110"/>
      <c r="BF702" s="110"/>
      <c r="BG702" s="110"/>
      <c r="BH702" s="110"/>
      <c r="BI702" s="110"/>
      <c r="BJ702" s="110"/>
      <c r="BK702" s="110"/>
      <c r="BL702" s="110"/>
      <c r="BM702" s="110"/>
      <c r="BN702" s="110"/>
      <c r="BO702" s="110"/>
      <c r="BP702" s="110"/>
      <c r="BQ702" s="110"/>
      <c r="BR702" s="110"/>
      <c r="BS702" s="110"/>
      <c r="BT702" s="110"/>
      <c r="BU702" s="110"/>
      <c r="BV702" s="110"/>
      <c r="BW702" s="110"/>
      <c r="BX702" s="110"/>
      <c r="BY702" s="110"/>
      <c r="BZ702" s="110"/>
      <c r="CA702" s="110"/>
      <c r="CB702" s="110"/>
      <c r="CC702" s="110"/>
      <c r="CD702" s="110"/>
      <c r="CE702" s="110"/>
      <c r="CF702" s="110"/>
      <c r="CG702" s="110"/>
      <c r="CH702" s="110"/>
      <c r="CI702" s="110"/>
      <c r="CJ702" s="110"/>
      <c r="CK702" s="110"/>
      <c r="CL702" s="110"/>
      <c r="CM702" s="110"/>
      <c r="CN702" s="110"/>
      <c r="CO702" s="110"/>
      <c r="CP702" s="110"/>
      <c r="CQ702" s="110"/>
      <c r="CR702" s="110"/>
      <c r="CS702" s="110"/>
      <c r="CT702" s="110"/>
      <c r="CU702" s="110"/>
      <c r="CV702" s="110"/>
      <c r="CW702" s="110"/>
    </row>
    <row r="703" spans="1:101" x14ac:dyDescent="0.25">
      <c r="A703" s="110"/>
      <c r="B703" s="110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0"/>
      <c r="BB703" s="110"/>
      <c r="BC703" s="110"/>
      <c r="BD703" s="110"/>
      <c r="BE703" s="110"/>
      <c r="BF703" s="110"/>
      <c r="BG703" s="110"/>
      <c r="BH703" s="110"/>
      <c r="BI703" s="110"/>
      <c r="BJ703" s="110"/>
      <c r="BK703" s="110"/>
      <c r="BL703" s="110"/>
      <c r="BM703" s="110"/>
      <c r="BN703" s="110"/>
      <c r="BO703" s="110"/>
      <c r="BP703" s="110"/>
      <c r="BQ703" s="110"/>
      <c r="BR703" s="110"/>
      <c r="BS703" s="110"/>
      <c r="BT703" s="110"/>
      <c r="BU703" s="110"/>
      <c r="BV703" s="110"/>
      <c r="BW703" s="110"/>
      <c r="BX703" s="110"/>
      <c r="BY703" s="110"/>
      <c r="BZ703" s="110"/>
      <c r="CA703" s="110"/>
      <c r="CB703" s="110"/>
      <c r="CC703" s="110"/>
      <c r="CD703" s="110"/>
      <c r="CE703" s="110"/>
      <c r="CF703" s="110"/>
      <c r="CG703" s="110"/>
      <c r="CH703" s="110"/>
      <c r="CI703" s="110"/>
      <c r="CJ703" s="110"/>
      <c r="CK703" s="110"/>
      <c r="CL703" s="110"/>
      <c r="CM703" s="110"/>
      <c r="CN703" s="110"/>
      <c r="CO703" s="110"/>
      <c r="CP703" s="110"/>
      <c r="CQ703" s="110"/>
      <c r="CR703" s="110"/>
      <c r="CS703" s="110"/>
      <c r="CT703" s="110"/>
      <c r="CU703" s="110"/>
      <c r="CV703" s="110"/>
      <c r="CW703" s="110"/>
    </row>
    <row r="704" spans="1:101" x14ac:dyDescent="0.25">
      <c r="A704" s="110"/>
      <c r="B704" s="110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0"/>
      <c r="BB704" s="110"/>
      <c r="BC704" s="110"/>
      <c r="BD704" s="110"/>
      <c r="BE704" s="110"/>
      <c r="BF704" s="110"/>
      <c r="BG704" s="110"/>
      <c r="BH704" s="110"/>
      <c r="BI704" s="110"/>
      <c r="BJ704" s="110"/>
      <c r="BK704" s="110"/>
      <c r="BL704" s="110"/>
      <c r="BM704" s="110"/>
      <c r="BN704" s="110"/>
      <c r="BO704" s="110"/>
      <c r="BP704" s="110"/>
      <c r="BQ704" s="110"/>
      <c r="BR704" s="110"/>
      <c r="BS704" s="110"/>
      <c r="BT704" s="110"/>
      <c r="BU704" s="110"/>
      <c r="BV704" s="110"/>
      <c r="BW704" s="110"/>
      <c r="BX704" s="110"/>
      <c r="BY704" s="110"/>
      <c r="BZ704" s="110"/>
      <c r="CA704" s="110"/>
      <c r="CB704" s="110"/>
      <c r="CC704" s="110"/>
      <c r="CD704" s="110"/>
      <c r="CE704" s="110"/>
      <c r="CF704" s="110"/>
      <c r="CG704" s="110"/>
      <c r="CH704" s="110"/>
      <c r="CI704" s="110"/>
      <c r="CJ704" s="110"/>
      <c r="CK704" s="110"/>
      <c r="CL704" s="110"/>
      <c r="CM704" s="110"/>
      <c r="CN704" s="110"/>
      <c r="CO704" s="110"/>
      <c r="CP704" s="110"/>
      <c r="CQ704" s="110"/>
      <c r="CR704" s="110"/>
      <c r="CS704" s="110"/>
      <c r="CT704" s="110"/>
      <c r="CU704" s="110"/>
      <c r="CV704" s="110"/>
      <c r="CW704" s="110"/>
    </row>
    <row r="705" spans="1:101" x14ac:dyDescent="0.25">
      <c r="A705" s="110"/>
      <c r="B705" s="110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0"/>
      <c r="BB705" s="110"/>
      <c r="BC705" s="110"/>
      <c r="BD705" s="110"/>
      <c r="BE705" s="110"/>
      <c r="BF705" s="110"/>
      <c r="BG705" s="110"/>
      <c r="BH705" s="110"/>
      <c r="BI705" s="110"/>
      <c r="BJ705" s="110"/>
      <c r="BK705" s="110"/>
      <c r="BL705" s="110"/>
      <c r="BM705" s="110"/>
      <c r="BN705" s="110"/>
      <c r="BO705" s="110"/>
      <c r="BP705" s="110"/>
      <c r="BQ705" s="110"/>
      <c r="BR705" s="110"/>
      <c r="BS705" s="110"/>
      <c r="BT705" s="110"/>
      <c r="BU705" s="110"/>
      <c r="BV705" s="110"/>
      <c r="BW705" s="110"/>
      <c r="BX705" s="110"/>
      <c r="BY705" s="110"/>
      <c r="BZ705" s="110"/>
      <c r="CA705" s="110"/>
      <c r="CB705" s="110"/>
      <c r="CC705" s="110"/>
      <c r="CD705" s="110"/>
      <c r="CE705" s="110"/>
      <c r="CF705" s="110"/>
      <c r="CG705" s="110"/>
      <c r="CH705" s="110"/>
      <c r="CI705" s="110"/>
      <c r="CJ705" s="110"/>
      <c r="CK705" s="110"/>
      <c r="CL705" s="110"/>
      <c r="CM705" s="110"/>
      <c r="CN705" s="110"/>
      <c r="CO705" s="110"/>
      <c r="CP705" s="110"/>
      <c r="CQ705" s="110"/>
      <c r="CR705" s="110"/>
      <c r="CS705" s="110"/>
      <c r="CT705" s="110"/>
      <c r="CU705" s="110"/>
      <c r="CV705" s="110"/>
      <c r="CW705" s="110"/>
    </row>
    <row r="706" spans="1:101" x14ac:dyDescent="0.25">
      <c r="A706" s="110"/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0"/>
      <c r="BB706" s="110"/>
      <c r="BC706" s="110"/>
      <c r="BD706" s="110"/>
      <c r="BE706" s="110"/>
      <c r="BF706" s="110"/>
      <c r="BG706" s="110"/>
      <c r="BH706" s="110"/>
      <c r="BI706" s="110"/>
      <c r="BJ706" s="110"/>
      <c r="BK706" s="110"/>
      <c r="BL706" s="110"/>
      <c r="BM706" s="110"/>
      <c r="BN706" s="110"/>
      <c r="BO706" s="110"/>
      <c r="BP706" s="110"/>
      <c r="BQ706" s="110"/>
      <c r="BR706" s="110"/>
      <c r="BS706" s="110"/>
      <c r="BT706" s="110"/>
      <c r="BU706" s="110"/>
      <c r="BV706" s="110"/>
      <c r="BW706" s="110"/>
      <c r="BX706" s="110"/>
      <c r="BY706" s="110"/>
      <c r="BZ706" s="110"/>
      <c r="CA706" s="110"/>
      <c r="CB706" s="110"/>
      <c r="CC706" s="110"/>
      <c r="CD706" s="110"/>
      <c r="CE706" s="110"/>
      <c r="CF706" s="110"/>
      <c r="CG706" s="110"/>
      <c r="CH706" s="110"/>
      <c r="CI706" s="110"/>
      <c r="CJ706" s="110"/>
      <c r="CK706" s="110"/>
      <c r="CL706" s="110"/>
      <c r="CM706" s="110"/>
      <c r="CN706" s="110"/>
      <c r="CO706" s="110"/>
      <c r="CP706" s="110"/>
      <c r="CQ706" s="110"/>
      <c r="CR706" s="110"/>
      <c r="CS706" s="110"/>
      <c r="CT706" s="110"/>
      <c r="CU706" s="110"/>
      <c r="CV706" s="110"/>
      <c r="CW706" s="110"/>
    </row>
    <row r="707" spans="1:101" x14ac:dyDescent="0.25">
      <c r="A707" s="110"/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0"/>
      <c r="BB707" s="110"/>
      <c r="BC707" s="110"/>
      <c r="BD707" s="110"/>
      <c r="BE707" s="110"/>
      <c r="BF707" s="110"/>
      <c r="BG707" s="110"/>
      <c r="BH707" s="110"/>
      <c r="BI707" s="110"/>
      <c r="BJ707" s="110"/>
      <c r="BK707" s="110"/>
      <c r="BL707" s="110"/>
      <c r="BM707" s="110"/>
      <c r="BN707" s="110"/>
      <c r="BO707" s="110"/>
      <c r="BP707" s="110"/>
      <c r="BQ707" s="110"/>
      <c r="BR707" s="110"/>
      <c r="BS707" s="110"/>
      <c r="BT707" s="110"/>
      <c r="BU707" s="110"/>
      <c r="BV707" s="110"/>
      <c r="BW707" s="110"/>
      <c r="BX707" s="110"/>
      <c r="BY707" s="110"/>
      <c r="BZ707" s="110"/>
      <c r="CA707" s="110"/>
      <c r="CB707" s="110"/>
      <c r="CC707" s="110"/>
      <c r="CD707" s="110"/>
      <c r="CE707" s="110"/>
      <c r="CF707" s="110"/>
      <c r="CG707" s="110"/>
      <c r="CH707" s="110"/>
      <c r="CI707" s="110"/>
      <c r="CJ707" s="110"/>
      <c r="CK707" s="110"/>
      <c r="CL707" s="110"/>
      <c r="CM707" s="110"/>
      <c r="CN707" s="110"/>
      <c r="CO707" s="110"/>
      <c r="CP707" s="110"/>
      <c r="CQ707" s="110"/>
      <c r="CR707" s="110"/>
      <c r="CS707" s="110"/>
      <c r="CT707" s="110"/>
      <c r="CU707" s="110"/>
      <c r="CV707" s="110"/>
      <c r="CW707" s="110"/>
    </row>
    <row r="708" spans="1:101" x14ac:dyDescent="0.25">
      <c r="A708" s="110"/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0"/>
      <c r="BB708" s="110"/>
      <c r="BC708" s="110"/>
      <c r="BD708" s="110"/>
      <c r="BE708" s="110"/>
      <c r="BF708" s="110"/>
      <c r="BG708" s="110"/>
      <c r="BH708" s="110"/>
      <c r="BI708" s="110"/>
      <c r="BJ708" s="110"/>
      <c r="BK708" s="110"/>
      <c r="BL708" s="110"/>
      <c r="BM708" s="110"/>
      <c r="BN708" s="110"/>
      <c r="BO708" s="110"/>
      <c r="BP708" s="110"/>
      <c r="BQ708" s="110"/>
      <c r="BR708" s="110"/>
      <c r="BS708" s="110"/>
      <c r="BT708" s="110"/>
      <c r="BU708" s="110"/>
      <c r="BV708" s="110"/>
      <c r="BW708" s="110"/>
      <c r="BX708" s="110"/>
      <c r="BY708" s="110"/>
      <c r="BZ708" s="110"/>
      <c r="CA708" s="110"/>
      <c r="CB708" s="110"/>
      <c r="CC708" s="110"/>
      <c r="CD708" s="110"/>
      <c r="CE708" s="110"/>
      <c r="CF708" s="110"/>
      <c r="CG708" s="110"/>
      <c r="CH708" s="110"/>
      <c r="CI708" s="110"/>
      <c r="CJ708" s="110"/>
      <c r="CK708" s="110"/>
      <c r="CL708" s="110"/>
      <c r="CM708" s="110"/>
      <c r="CN708" s="110"/>
      <c r="CO708" s="110"/>
      <c r="CP708" s="110"/>
      <c r="CQ708" s="110"/>
      <c r="CR708" s="110"/>
      <c r="CS708" s="110"/>
      <c r="CT708" s="110"/>
      <c r="CU708" s="110"/>
      <c r="CV708" s="110"/>
      <c r="CW708" s="110"/>
    </row>
    <row r="709" spans="1:101" x14ac:dyDescent="0.25">
      <c r="A709" s="110"/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0"/>
      <c r="BB709" s="110"/>
      <c r="BC709" s="110"/>
      <c r="BD709" s="110"/>
      <c r="BE709" s="110"/>
      <c r="BF709" s="110"/>
      <c r="BG709" s="110"/>
      <c r="BH709" s="110"/>
      <c r="BI709" s="110"/>
      <c r="BJ709" s="110"/>
      <c r="BK709" s="110"/>
      <c r="BL709" s="110"/>
      <c r="BM709" s="110"/>
      <c r="BN709" s="110"/>
      <c r="BO709" s="110"/>
      <c r="BP709" s="110"/>
      <c r="BQ709" s="110"/>
      <c r="BR709" s="110"/>
      <c r="BS709" s="110"/>
      <c r="BT709" s="110"/>
      <c r="BU709" s="110"/>
      <c r="BV709" s="110"/>
      <c r="BW709" s="110"/>
      <c r="BX709" s="110"/>
      <c r="BY709" s="110"/>
      <c r="BZ709" s="110"/>
      <c r="CA709" s="110"/>
      <c r="CB709" s="110"/>
      <c r="CC709" s="110"/>
      <c r="CD709" s="110"/>
      <c r="CE709" s="110"/>
      <c r="CF709" s="110"/>
      <c r="CG709" s="110"/>
      <c r="CH709" s="110"/>
      <c r="CI709" s="110"/>
      <c r="CJ709" s="110"/>
      <c r="CK709" s="110"/>
      <c r="CL709" s="110"/>
      <c r="CM709" s="110"/>
      <c r="CN709" s="110"/>
      <c r="CO709" s="110"/>
      <c r="CP709" s="110"/>
      <c r="CQ709" s="110"/>
      <c r="CR709" s="110"/>
      <c r="CS709" s="110"/>
      <c r="CT709" s="110"/>
      <c r="CU709" s="110"/>
      <c r="CV709" s="110"/>
      <c r="CW709" s="110"/>
    </row>
    <row r="710" spans="1:101" x14ac:dyDescent="0.25">
      <c r="A710" s="110"/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0"/>
      <c r="BB710" s="110"/>
      <c r="BC710" s="110"/>
      <c r="BD710" s="110"/>
      <c r="BE710" s="110"/>
      <c r="BF710" s="110"/>
      <c r="BG710" s="110"/>
      <c r="BH710" s="110"/>
      <c r="BI710" s="110"/>
      <c r="BJ710" s="110"/>
      <c r="BK710" s="110"/>
      <c r="BL710" s="110"/>
      <c r="BM710" s="110"/>
      <c r="BN710" s="110"/>
      <c r="BO710" s="110"/>
      <c r="BP710" s="110"/>
      <c r="BQ710" s="110"/>
      <c r="BR710" s="110"/>
      <c r="BS710" s="110"/>
      <c r="BT710" s="110"/>
      <c r="BU710" s="110"/>
      <c r="BV710" s="110"/>
      <c r="BW710" s="110"/>
      <c r="BX710" s="110"/>
      <c r="BY710" s="110"/>
      <c r="BZ710" s="110"/>
      <c r="CA710" s="110"/>
      <c r="CB710" s="110"/>
      <c r="CC710" s="110"/>
      <c r="CD710" s="110"/>
      <c r="CE710" s="110"/>
      <c r="CF710" s="110"/>
      <c r="CG710" s="110"/>
      <c r="CH710" s="110"/>
      <c r="CI710" s="110"/>
      <c r="CJ710" s="110"/>
      <c r="CK710" s="110"/>
      <c r="CL710" s="110"/>
      <c r="CM710" s="110"/>
      <c r="CN710" s="110"/>
      <c r="CO710" s="110"/>
      <c r="CP710" s="110"/>
      <c r="CQ710" s="110"/>
      <c r="CR710" s="110"/>
      <c r="CS710" s="110"/>
      <c r="CT710" s="110"/>
      <c r="CU710" s="110"/>
      <c r="CV710" s="110"/>
      <c r="CW710" s="110"/>
    </row>
    <row r="711" spans="1:101" x14ac:dyDescent="0.25">
      <c r="A711" s="110"/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0"/>
      <c r="BB711" s="110"/>
      <c r="BC711" s="110"/>
      <c r="BD711" s="110"/>
      <c r="BE711" s="110"/>
      <c r="BF711" s="110"/>
      <c r="BG711" s="110"/>
      <c r="BH711" s="110"/>
      <c r="BI711" s="110"/>
      <c r="BJ711" s="110"/>
      <c r="BK711" s="110"/>
      <c r="BL711" s="110"/>
      <c r="BM711" s="110"/>
      <c r="BN711" s="110"/>
      <c r="BO711" s="110"/>
      <c r="BP711" s="110"/>
      <c r="BQ711" s="110"/>
      <c r="BR711" s="110"/>
      <c r="BS711" s="110"/>
      <c r="BT711" s="110"/>
      <c r="BU711" s="110"/>
      <c r="BV711" s="110"/>
      <c r="BW711" s="110"/>
      <c r="BX711" s="110"/>
      <c r="BY711" s="110"/>
      <c r="BZ711" s="110"/>
      <c r="CA711" s="110"/>
      <c r="CB711" s="110"/>
      <c r="CC711" s="110"/>
      <c r="CD711" s="110"/>
      <c r="CE711" s="110"/>
      <c r="CF711" s="110"/>
      <c r="CG711" s="110"/>
      <c r="CH711" s="110"/>
      <c r="CI711" s="110"/>
      <c r="CJ711" s="110"/>
      <c r="CK711" s="110"/>
      <c r="CL711" s="110"/>
      <c r="CM711" s="110"/>
      <c r="CN711" s="110"/>
      <c r="CO711" s="110"/>
      <c r="CP711" s="110"/>
      <c r="CQ711" s="110"/>
      <c r="CR711" s="110"/>
      <c r="CS711" s="110"/>
      <c r="CT711" s="110"/>
      <c r="CU711" s="110"/>
      <c r="CV711" s="110"/>
      <c r="CW711" s="110"/>
    </row>
    <row r="712" spans="1:101" x14ac:dyDescent="0.25">
      <c r="A712" s="110"/>
      <c r="B712" s="110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0"/>
      <c r="BB712" s="110"/>
      <c r="BC712" s="110"/>
      <c r="BD712" s="110"/>
      <c r="BE712" s="110"/>
      <c r="BF712" s="110"/>
      <c r="BG712" s="110"/>
      <c r="BH712" s="110"/>
      <c r="BI712" s="110"/>
      <c r="BJ712" s="110"/>
      <c r="BK712" s="110"/>
      <c r="BL712" s="110"/>
      <c r="BM712" s="110"/>
      <c r="BN712" s="110"/>
      <c r="BO712" s="110"/>
      <c r="BP712" s="110"/>
      <c r="BQ712" s="110"/>
      <c r="BR712" s="110"/>
      <c r="BS712" s="110"/>
      <c r="BT712" s="110"/>
      <c r="BU712" s="110"/>
      <c r="BV712" s="110"/>
      <c r="BW712" s="110"/>
      <c r="BX712" s="110"/>
      <c r="BY712" s="110"/>
      <c r="BZ712" s="110"/>
      <c r="CA712" s="110"/>
      <c r="CB712" s="110"/>
      <c r="CC712" s="110"/>
      <c r="CD712" s="110"/>
      <c r="CE712" s="110"/>
      <c r="CF712" s="110"/>
      <c r="CG712" s="110"/>
      <c r="CH712" s="110"/>
      <c r="CI712" s="110"/>
      <c r="CJ712" s="110"/>
      <c r="CK712" s="110"/>
      <c r="CL712" s="110"/>
      <c r="CM712" s="110"/>
      <c r="CN712" s="110"/>
      <c r="CO712" s="110"/>
      <c r="CP712" s="110"/>
      <c r="CQ712" s="110"/>
      <c r="CR712" s="110"/>
      <c r="CS712" s="110"/>
      <c r="CT712" s="110"/>
      <c r="CU712" s="110"/>
      <c r="CV712" s="110"/>
      <c r="CW712" s="110"/>
    </row>
    <row r="713" spans="1:101" x14ac:dyDescent="0.25">
      <c r="A713" s="110"/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0"/>
      <c r="BB713" s="110"/>
      <c r="BC713" s="110"/>
      <c r="BD713" s="110"/>
      <c r="BE713" s="110"/>
      <c r="BF713" s="110"/>
      <c r="BG713" s="110"/>
      <c r="BH713" s="110"/>
      <c r="BI713" s="110"/>
      <c r="BJ713" s="110"/>
      <c r="BK713" s="110"/>
      <c r="BL713" s="110"/>
      <c r="BM713" s="110"/>
      <c r="BN713" s="110"/>
      <c r="BO713" s="110"/>
      <c r="BP713" s="110"/>
      <c r="BQ713" s="110"/>
      <c r="BR713" s="110"/>
      <c r="BS713" s="110"/>
      <c r="BT713" s="110"/>
      <c r="BU713" s="110"/>
      <c r="BV713" s="110"/>
      <c r="BW713" s="110"/>
      <c r="BX713" s="110"/>
      <c r="BY713" s="110"/>
      <c r="BZ713" s="110"/>
      <c r="CA713" s="110"/>
      <c r="CB713" s="110"/>
      <c r="CC713" s="110"/>
      <c r="CD713" s="110"/>
      <c r="CE713" s="110"/>
      <c r="CF713" s="110"/>
      <c r="CG713" s="110"/>
      <c r="CH713" s="110"/>
      <c r="CI713" s="110"/>
      <c r="CJ713" s="110"/>
      <c r="CK713" s="110"/>
      <c r="CL713" s="110"/>
      <c r="CM713" s="110"/>
      <c r="CN713" s="110"/>
      <c r="CO713" s="110"/>
      <c r="CP713" s="110"/>
      <c r="CQ713" s="110"/>
      <c r="CR713" s="110"/>
      <c r="CS713" s="110"/>
      <c r="CT713" s="110"/>
      <c r="CU713" s="110"/>
      <c r="CV713" s="110"/>
      <c r="CW713" s="110"/>
    </row>
    <row r="714" spans="1:101" x14ac:dyDescent="0.25">
      <c r="A714" s="110"/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0"/>
      <c r="BB714" s="110"/>
      <c r="BC714" s="110"/>
      <c r="BD714" s="110"/>
      <c r="BE714" s="110"/>
      <c r="BF714" s="110"/>
      <c r="BG714" s="110"/>
      <c r="BH714" s="110"/>
      <c r="BI714" s="110"/>
      <c r="BJ714" s="110"/>
      <c r="BK714" s="110"/>
      <c r="BL714" s="110"/>
      <c r="BM714" s="110"/>
      <c r="BN714" s="110"/>
      <c r="BO714" s="110"/>
      <c r="BP714" s="110"/>
      <c r="BQ714" s="110"/>
      <c r="BR714" s="110"/>
      <c r="BS714" s="110"/>
      <c r="BT714" s="110"/>
      <c r="BU714" s="110"/>
      <c r="BV714" s="110"/>
      <c r="BW714" s="110"/>
      <c r="BX714" s="110"/>
      <c r="BY714" s="110"/>
      <c r="BZ714" s="110"/>
      <c r="CA714" s="110"/>
      <c r="CB714" s="110"/>
      <c r="CC714" s="110"/>
      <c r="CD714" s="110"/>
      <c r="CE714" s="110"/>
      <c r="CF714" s="110"/>
      <c r="CG714" s="110"/>
      <c r="CH714" s="110"/>
      <c r="CI714" s="110"/>
      <c r="CJ714" s="110"/>
      <c r="CK714" s="110"/>
      <c r="CL714" s="110"/>
      <c r="CM714" s="110"/>
      <c r="CN714" s="110"/>
      <c r="CO714" s="110"/>
      <c r="CP714" s="110"/>
      <c r="CQ714" s="110"/>
      <c r="CR714" s="110"/>
      <c r="CS714" s="110"/>
      <c r="CT714" s="110"/>
      <c r="CU714" s="110"/>
      <c r="CV714" s="110"/>
      <c r="CW714" s="110"/>
    </row>
    <row r="715" spans="1:101" x14ac:dyDescent="0.25">
      <c r="A715" s="110"/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0"/>
      <c r="BB715" s="110"/>
      <c r="BC715" s="110"/>
      <c r="BD715" s="110"/>
      <c r="BE715" s="110"/>
      <c r="BF715" s="110"/>
      <c r="BG715" s="110"/>
      <c r="BH715" s="110"/>
      <c r="BI715" s="110"/>
      <c r="BJ715" s="110"/>
      <c r="BK715" s="110"/>
      <c r="BL715" s="110"/>
      <c r="BM715" s="110"/>
      <c r="BN715" s="110"/>
      <c r="BO715" s="110"/>
      <c r="BP715" s="110"/>
      <c r="BQ715" s="110"/>
      <c r="BR715" s="110"/>
      <c r="BS715" s="110"/>
      <c r="BT715" s="110"/>
      <c r="BU715" s="110"/>
      <c r="BV715" s="110"/>
      <c r="BW715" s="110"/>
      <c r="BX715" s="110"/>
      <c r="BY715" s="110"/>
      <c r="BZ715" s="110"/>
      <c r="CA715" s="110"/>
      <c r="CB715" s="110"/>
      <c r="CC715" s="110"/>
      <c r="CD715" s="110"/>
      <c r="CE715" s="110"/>
      <c r="CF715" s="110"/>
      <c r="CG715" s="110"/>
      <c r="CH715" s="110"/>
      <c r="CI715" s="110"/>
      <c r="CJ715" s="110"/>
      <c r="CK715" s="110"/>
      <c r="CL715" s="110"/>
      <c r="CM715" s="110"/>
      <c r="CN715" s="110"/>
      <c r="CO715" s="110"/>
      <c r="CP715" s="110"/>
      <c r="CQ715" s="110"/>
      <c r="CR715" s="110"/>
      <c r="CS715" s="110"/>
      <c r="CT715" s="110"/>
      <c r="CU715" s="110"/>
      <c r="CV715" s="110"/>
      <c r="CW715" s="110"/>
    </row>
    <row r="716" spans="1:101" x14ac:dyDescent="0.25">
      <c r="A716" s="110"/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  <c r="BD716" s="110"/>
      <c r="BE716" s="110"/>
      <c r="BF716" s="110"/>
      <c r="BG716" s="110"/>
      <c r="BH716" s="110"/>
      <c r="BI716" s="110"/>
      <c r="BJ716" s="110"/>
      <c r="BK716" s="110"/>
      <c r="BL716" s="110"/>
      <c r="BM716" s="110"/>
      <c r="BN716" s="110"/>
      <c r="BO716" s="110"/>
      <c r="BP716" s="110"/>
      <c r="BQ716" s="110"/>
      <c r="BR716" s="110"/>
      <c r="BS716" s="110"/>
      <c r="BT716" s="110"/>
      <c r="BU716" s="110"/>
      <c r="BV716" s="110"/>
      <c r="BW716" s="110"/>
      <c r="BX716" s="110"/>
      <c r="BY716" s="110"/>
      <c r="BZ716" s="110"/>
      <c r="CA716" s="110"/>
      <c r="CB716" s="110"/>
      <c r="CC716" s="110"/>
      <c r="CD716" s="110"/>
      <c r="CE716" s="110"/>
      <c r="CF716" s="110"/>
      <c r="CG716" s="110"/>
      <c r="CH716" s="110"/>
      <c r="CI716" s="110"/>
      <c r="CJ716" s="110"/>
      <c r="CK716" s="110"/>
      <c r="CL716" s="110"/>
      <c r="CM716" s="110"/>
      <c r="CN716" s="110"/>
      <c r="CO716" s="110"/>
      <c r="CP716" s="110"/>
      <c r="CQ716" s="110"/>
      <c r="CR716" s="110"/>
      <c r="CS716" s="110"/>
      <c r="CT716" s="110"/>
      <c r="CU716" s="110"/>
      <c r="CV716" s="110"/>
      <c r="CW716" s="110"/>
    </row>
    <row r="717" spans="1:101" x14ac:dyDescent="0.25">
      <c r="A717" s="110"/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0"/>
      <c r="BB717" s="110"/>
      <c r="BC717" s="110"/>
      <c r="BD717" s="110"/>
      <c r="BE717" s="110"/>
      <c r="BF717" s="110"/>
      <c r="BG717" s="110"/>
      <c r="BH717" s="110"/>
      <c r="BI717" s="110"/>
      <c r="BJ717" s="110"/>
      <c r="BK717" s="110"/>
      <c r="BL717" s="110"/>
      <c r="BM717" s="110"/>
      <c r="BN717" s="110"/>
      <c r="BO717" s="110"/>
      <c r="BP717" s="110"/>
      <c r="BQ717" s="110"/>
      <c r="BR717" s="110"/>
      <c r="BS717" s="110"/>
      <c r="BT717" s="110"/>
      <c r="BU717" s="110"/>
      <c r="BV717" s="110"/>
      <c r="BW717" s="110"/>
      <c r="BX717" s="110"/>
      <c r="BY717" s="110"/>
      <c r="BZ717" s="110"/>
      <c r="CA717" s="110"/>
      <c r="CB717" s="110"/>
      <c r="CC717" s="110"/>
      <c r="CD717" s="110"/>
      <c r="CE717" s="110"/>
      <c r="CF717" s="110"/>
      <c r="CG717" s="110"/>
      <c r="CH717" s="110"/>
      <c r="CI717" s="110"/>
      <c r="CJ717" s="110"/>
      <c r="CK717" s="110"/>
      <c r="CL717" s="110"/>
      <c r="CM717" s="110"/>
      <c r="CN717" s="110"/>
      <c r="CO717" s="110"/>
      <c r="CP717" s="110"/>
      <c r="CQ717" s="110"/>
      <c r="CR717" s="110"/>
      <c r="CS717" s="110"/>
      <c r="CT717" s="110"/>
      <c r="CU717" s="110"/>
      <c r="CV717" s="110"/>
      <c r="CW717" s="110"/>
    </row>
    <row r="718" spans="1:101" x14ac:dyDescent="0.25">
      <c r="A718" s="110"/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110"/>
      <c r="AR718" s="110"/>
      <c r="AS718" s="110"/>
      <c r="AT718" s="110"/>
      <c r="AU718" s="110"/>
      <c r="AV718" s="110"/>
      <c r="AW718" s="110"/>
      <c r="AX718" s="110"/>
      <c r="AY718" s="110"/>
      <c r="AZ718" s="110"/>
      <c r="BA718" s="110"/>
      <c r="BB718" s="110"/>
      <c r="BC718" s="110"/>
      <c r="BD718" s="110"/>
      <c r="BE718" s="110"/>
      <c r="BF718" s="110"/>
      <c r="BG718" s="110"/>
      <c r="BH718" s="110"/>
      <c r="BI718" s="110"/>
      <c r="BJ718" s="110"/>
      <c r="BK718" s="110"/>
      <c r="BL718" s="110"/>
      <c r="BM718" s="110"/>
      <c r="BN718" s="110"/>
      <c r="BO718" s="110"/>
      <c r="BP718" s="110"/>
      <c r="BQ718" s="110"/>
      <c r="BR718" s="110"/>
      <c r="BS718" s="110"/>
      <c r="BT718" s="110"/>
      <c r="BU718" s="110"/>
      <c r="BV718" s="110"/>
      <c r="BW718" s="110"/>
      <c r="BX718" s="110"/>
      <c r="BY718" s="110"/>
      <c r="BZ718" s="110"/>
      <c r="CA718" s="110"/>
      <c r="CB718" s="110"/>
      <c r="CC718" s="110"/>
      <c r="CD718" s="110"/>
      <c r="CE718" s="110"/>
      <c r="CF718" s="110"/>
      <c r="CG718" s="110"/>
      <c r="CH718" s="110"/>
      <c r="CI718" s="110"/>
      <c r="CJ718" s="110"/>
      <c r="CK718" s="110"/>
      <c r="CL718" s="110"/>
      <c r="CM718" s="110"/>
      <c r="CN718" s="110"/>
      <c r="CO718" s="110"/>
      <c r="CP718" s="110"/>
      <c r="CQ718" s="110"/>
      <c r="CR718" s="110"/>
      <c r="CS718" s="110"/>
      <c r="CT718" s="110"/>
      <c r="CU718" s="110"/>
      <c r="CV718" s="110"/>
      <c r="CW718" s="110"/>
    </row>
    <row r="719" spans="1:101" x14ac:dyDescent="0.25">
      <c r="A719" s="110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0"/>
      <c r="BB719" s="110"/>
      <c r="BC719" s="110"/>
      <c r="BD719" s="110"/>
      <c r="BE719" s="110"/>
      <c r="BF719" s="110"/>
      <c r="BG719" s="110"/>
      <c r="BH719" s="110"/>
      <c r="BI719" s="110"/>
      <c r="BJ719" s="110"/>
      <c r="BK719" s="110"/>
      <c r="BL719" s="110"/>
      <c r="BM719" s="110"/>
      <c r="BN719" s="110"/>
      <c r="BO719" s="110"/>
      <c r="BP719" s="110"/>
      <c r="BQ719" s="110"/>
      <c r="BR719" s="110"/>
      <c r="BS719" s="110"/>
      <c r="BT719" s="110"/>
      <c r="BU719" s="110"/>
      <c r="BV719" s="110"/>
      <c r="BW719" s="110"/>
      <c r="BX719" s="110"/>
      <c r="BY719" s="110"/>
      <c r="BZ719" s="110"/>
      <c r="CA719" s="110"/>
      <c r="CB719" s="110"/>
      <c r="CC719" s="110"/>
      <c r="CD719" s="110"/>
      <c r="CE719" s="110"/>
      <c r="CF719" s="110"/>
      <c r="CG719" s="110"/>
      <c r="CH719" s="110"/>
      <c r="CI719" s="110"/>
      <c r="CJ719" s="110"/>
      <c r="CK719" s="110"/>
      <c r="CL719" s="110"/>
      <c r="CM719" s="110"/>
      <c r="CN719" s="110"/>
      <c r="CO719" s="110"/>
      <c r="CP719" s="110"/>
      <c r="CQ719" s="110"/>
      <c r="CR719" s="110"/>
      <c r="CS719" s="110"/>
      <c r="CT719" s="110"/>
      <c r="CU719" s="110"/>
      <c r="CV719" s="110"/>
      <c r="CW719" s="110"/>
    </row>
    <row r="720" spans="1:101" x14ac:dyDescent="0.25">
      <c r="A720" s="110"/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  <c r="BH720" s="110"/>
      <c r="BI720" s="110"/>
      <c r="BJ720" s="110"/>
      <c r="BK720" s="110"/>
      <c r="BL720" s="110"/>
      <c r="BM720" s="110"/>
      <c r="BN720" s="110"/>
      <c r="BO720" s="110"/>
      <c r="BP720" s="110"/>
      <c r="BQ720" s="110"/>
      <c r="BR720" s="110"/>
      <c r="BS720" s="110"/>
      <c r="BT720" s="110"/>
      <c r="BU720" s="110"/>
      <c r="BV720" s="110"/>
      <c r="BW720" s="110"/>
      <c r="BX720" s="110"/>
      <c r="BY720" s="110"/>
      <c r="BZ720" s="110"/>
      <c r="CA720" s="110"/>
      <c r="CB720" s="110"/>
      <c r="CC720" s="110"/>
      <c r="CD720" s="110"/>
      <c r="CE720" s="110"/>
      <c r="CF720" s="110"/>
      <c r="CG720" s="110"/>
      <c r="CH720" s="110"/>
      <c r="CI720" s="110"/>
      <c r="CJ720" s="110"/>
      <c r="CK720" s="110"/>
      <c r="CL720" s="110"/>
      <c r="CM720" s="110"/>
      <c r="CN720" s="110"/>
      <c r="CO720" s="110"/>
      <c r="CP720" s="110"/>
      <c r="CQ720" s="110"/>
      <c r="CR720" s="110"/>
      <c r="CS720" s="110"/>
      <c r="CT720" s="110"/>
      <c r="CU720" s="110"/>
      <c r="CV720" s="110"/>
      <c r="CW720" s="110"/>
    </row>
    <row r="721" spans="1:101" x14ac:dyDescent="0.25">
      <c r="A721" s="110"/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  <c r="BH721" s="110"/>
      <c r="BI721" s="110"/>
      <c r="BJ721" s="110"/>
      <c r="BK721" s="110"/>
      <c r="BL721" s="110"/>
      <c r="BM721" s="110"/>
      <c r="BN721" s="110"/>
      <c r="BO721" s="110"/>
      <c r="BP721" s="110"/>
      <c r="BQ721" s="110"/>
      <c r="BR721" s="110"/>
      <c r="BS721" s="110"/>
      <c r="BT721" s="110"/>
      <c r="BU721" s="110"/>
      <c r="BV721" s="110"/>
      <c r="BW721" s="110"/>
      <c r="BX721" s="110"/>
      <c r="BY721" s="110"/>
      <c r="BZ721" s="110"/>
      <c r="CA721" s="110"/>
      <c r="CB721" s="110"/>
      <c r="CC721" s="110"/>
      <c r="CD721" s="110"/>
      <c r="CE721" s="110"/>
      <c r="CF721" s="110"/>
      <c r="CG721" s="110"/>
      <c r="CH721" s="110"/>
      <c r="CI721" s="110"/>
      <c r="CJ721" s="110"/>
      <c r="CK721" s="110"/>
      <c r="CL721" s="110"/>
      <c r="CM721" s="110"/>
      <c r="CN721" s="110"/>
      <c r="CO721" s="110"/>
      <c r="CP721" s="110"/>
      <c r="CQ721" s="110"/>
      <c r="CR721" s="110"/>
      <c r="CS721" s="110"/>
      <c r="CT721" s="110"/>
      <c r="CU721" s="110"/>
      <c r="CV721" s="110"/>
      <c r="CW721" s="110"/>
    </row>
    <row r="722" spans="1:101" x14ac:dyDescent="0.25">
      <c r="A722" s="110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  <c r="BH722" s="110"/>
      <c r="BI722" s="110"/>
      <c r="BJ722" s="110"/>
      <c r="BK722" s="110"/>
      <c r="BL722" s="110"/>
      <c r="BM722" s="110"/>
      <c r="BN722" s="110"/>
      <c r="BO722" s="110"/>
      <c r="BP722" s="110"/>
      <c r="BQ722" s="110"/>
      <c r="BR722" s="110"/>
      <c r="BS722" s="110"/>
      <c r="BT722" s="110"/>
      <c r="BU722" s="110"/>
      <c r="BV722" s="110"/>
      <c r="BW722" s="110"/>
      <c r="BX722" s="110"/>
      <c r="BY722" s="110"/>
      <c r="BZ722" s="110"/>
      <c r="CA722" s="110"/>
      <c r="CB722" s="110"/>
      <c r="CC722" s="110"/>
      <c r="CD722" s="110"/>
      <c r="CE722" s="110"/>
      <c r="CF722" s="110"/>
      <c r="CG722" s="110"/>
      <c r="CH722" s="110"/>
      <c r="CI722" s="110"/>
      <c r="CJ722" s="110"/>
      <c r="CK722" s="110"/>
      <c r="CL722" s="110"/>
      <c r="CM722" s="110"/>
      <c r="CN722" s="110"/>
      <c r="CO722" s="110"/>
      <c r="CP722" s="110"/>
      <c r="CQ722" s="110"/>
      <c r="CR722" s="110"/>
      <c r="CS722" s="110"/>
      <c r="CT722" s="110"/>
      <c r="CU722" s="110"/>
      <c r="CV722" s="110"/>
      <c r="CW722" s="110"/>
    </row>
    <row r="723" spans="1:101" x14ac:dyDescent="0.25">
      <c r="A723" s="110"/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  <c r="BH723" s="110"/>
      <c r="BI723" s="110"/>
      <c r="BJ723" s="110"/>
      <c r="BK723" s="110"/>
      <c r="BL723" s="110"/>
      <c r="BM723" s="110"/>
      <c r="BN723" s="110"/>
      <c r="BO723" s="110"/>
      <c r="BP723" s="110"/>
      <c r="BQ723" s="110"/>
      <c r="BR723" s="110"/>
      <c r="BS723" s="110"/>
      <c r="BT723" s="110"/>
      <c r="BU723" s="110"/>
      <c r="BV723" s="110"/>
      <c r="BW723" s="110"/>
      <c r="BX723" s="110"/>
      <c r="BY723" s="110"/>
      <c r="BZ723" s="110"/>
      <c r="CA723" s="110"/>
      <c r="CB723" s="110"/>
      <c r="CC723" s="110"/>
      <c r="CD723" s="110"/>
      <c r="CE723" s="110"/>
      <c r="CF723" s="110"/>
      <c r="CG723" s="110"/>
      <c r="CH723" s="110"/>
      <c r="CI723" s="110"/>
      <c r="CJ723" s="110"/>
      <c r="CK723" s="110"/>
      <c r="CL723" s="110"/>
      <c r="CM723" s="110"/>
      <c r="CN723" s="110"/>
      <c r="CO723" s="110"/>
      <c r="CP723" s="110"/>
      <c r="CQ723" s="110"/>
      <c r="CR723" s="110"/>
      <c r="CS723" s="110"/>
      <c r="CT723" s="110"/>
      <c r="CU723" s="110"/>
      <c r="CV723" s="110"/>
      <c r="CW723" s="110"/>
    </row>
    <row r="724" spans="1:101" x14ac:dyDescent="0.25">
      <c r="A724" s="110"/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0"/>
      <c r="BB724" s="110"/>
      <c r="BC724" s="110"/>
      <c r="BD724" s="110"/>
      <c r="BE724" s="110"/>
      <c r="BF724" s="110"/>
      <c r="BG724" s="110"/>
      <c r="BH724" s="110"/>
      <c r="BI724" s="110"/>
      <c r="BJ724" s="110"/>
      <c r="BK724" s="110"/>
      <c r="BL724" s="110"/>
      <c r="BM724" s="110"/>
      <c r="BN724" s="110"/>
      <c r="BO724" s="110"/>
      <c r="BP724" s="110"/>
      <c r="BQ724" s="110"/>
      <c r="BR724" s="110"/>
      <c r="BS724" s="110"/>
      <c r="BT724" s="110"/>
      <c r="BU724" s="110"/>
      <c r="BV724" s="110"/>
      <c r="BW724" s="110"/>
      <c r="BX724" s="110"/>
      <c r="BY724" s="110"/>
      <c r="BZ724" s="110"/>
      <c r="CA724" s="110"/>
      <c r="CB724" s="110"/>
      <c r="CC724" s="110"/>
      <c r="CD724" s="110"/>
      <c r="CE724" s="110"/>
      <c r="CF724" s="110"/>
      <c r="CG724" s="110"/>
      <c r="CH724" s="110"/>
      <c r="CI724" s="110"/>
      <c r="CJ724" s="110"/>
      <c r="CK724" s="110"/>
      <c r="CL724" s="110"/>
      <c r="CM724" s="110"/>
      <c r="CN724" s="110"/>
      <c r="CO724" s="110"/>
      <c r="CP724" s="110"/>
      <c r="CQ724" s="110"/>
      <c r="CR724" s="110"/>
      <c r="CS724" s="110"/>
      <c r="CT724" s="110"/>
      <c r="CU724" s="110"/>
      <c r="CV724" s="110"/>
      <c r="CW724" s="110"/>
    </row>
    <row r="725" spans="1:101" x14ac:dyDescent="0.25">
      <c r="A725" s="110"/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0"/>
      <c r="BB725" s="110"/>
      <c r="BC725" s="110"/>
      <c r="BD725" s="110"/>
      <c r="BE725" s="110"/>
      <c r="BF725" s="110"/>
      <c r="BG725" s="110"/>
      <c r="BH725" s="110"/>
      <c r="BI725" s="110"/>
      <c r="BJ725" s="110"/>
      <c r="BK725" s="110"/>
      <c r="BL725" s="110"/>
      <c r="BM725" s="110"/>
      <c r="BN725" s="110"/>
      <c r="BO725" s="110"/>
      <c r="BP725" s="110"/>
      <c r="BQ725" s="110"/>
      <c r="BR725" s="110"/>
      <c r="BS725" s="110"/>
      <c r="BT725" s="110"/>
      <c r="BU725" s="110"/>
      <c r="BV725" s="110"/>
      <c r="BW725" s="110"/>
      <c r="BX725" s="110"/>
      <c r="BY725" s="110"/>
      <c r="BZ725" s="110"/>
      <c r="CA725" s="110"/>
      <c r="CB725" s="110"/>
      <c r="CC725" s="110"/>
      <c r="CD725" s="110"/>
      <c r="CE725" s="110"/>
      <c r="CF725" s="110"/>
      <c r="CG725" s="110"/>
      <c r="CH725" s="110"/>
      <c r="CI725" s="110"/>
      <c r="CJ725" s="110"/>
      <c r="CK725" s="110"/>
      <c r="CL725" s="110"/>
      <c r="CM725" s="110"/>
      <c r="CN725" s="110"/>
      <c r="CO725" s="110"/>
      <c r="CP725" s="110"/>
      <c r="CQ725" s="110"/>
      <c r="CR725" s="110"/>
      <c r="CS725" s="110"/>
      <c r="CT725" s="110"/>
      <c r="CU725" s="110"/>
      <c r="CV725" s="110"/>
      <c r="CW725" s="110"/>
    </row>
    <row r="726" spans="1:101" x14ac:dyDescent="0.25">
      <c r="A726" s="110"/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0"/>
      <c r="BB726" s="110"/>
      <c r="BC726" s="110"/>
      <c r="BD726" s="110"/>
      <c r="BE726" s="110"/>
      <c r="BF726" s="110"/>
      <c r="BG726" s="110"/>
      <c r="BH726" s="110"/>
      <c r="BI726" s="110"/>
      <c r="BJ726" s="110"/>
      <c r="BK726" s="110"/>
      <c r="BL726" s="110"/>
      <c r="BM726" s="110"/>
      <c r="BN726" s="110"/>
      <c r="BO726" s="110"/>
      <c r="BP726" s="110"/>
      <c r="BQ726" s="110"/>
      <c r="BR726" s="110"/>
      <c r="BS726" s="110"/>
      <c r="BT726" s="110"/>
      <c r="BU726" s="110"/>
      <c r="BV726" s="110"/>
      <c r="BW726" s="110"/>
      <c r="BX726" s="110"/>
      <c r="BY726" s="110"/>
      <c r="BZ726" s="110"/>
      <c r="CA726" s="110"/>
      <c r="CB726" s="110"/>
      <c r="CC726" s="110"/>
      <c r="CD726" s="110"/>
      <c r="CE726" s="110"/>
      <c r="CF726" s="110"/>
      <c r="CG726" s="110"/>
      <c r="CH726" s="110"/>
      <c r="CI726" s="110"/>
      <c r="CJ726" s="110"/>
      <c r="CK726" s="110"/>
      <c r="CL726" s="110"/>
      <c r="CM726" s="110"/>
      <c r="CN726" s="110"/>
      <c r="CO726" s="110"/>
      <c r="CP726" s="110"/>
      <c r="CQ726" s="110"/>
      <c r="CR726" s="110"/>
      <c r="CS726" s="110"/>
      <c r="CT726" s="110"/>
      <c r="CU726" s="110"/>
      <c r="CV726" s="110"/>
      <c r="CW726" s="110"/>
    </row>
    <row r="727" spans="1:101" x14ac:dyDescent="0.25">
      <c r="A727" s="110"/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0"/>
      <c r="BB727" s="110"/>
      <c r="BC727" s="110"/>
      <c r="BD727" s="110"/>
      <c r="BE727" s="110"/>
      <c r="BF727" s="110"/>
      <c r="BG727" s="110"/>
      <c r="BH727" s="110"/>
      <c r="BI727" s="110"/>
      <c r="BJ727" s="110"/>
      <c r="BK727" s="110"/>
      <c r="BL727" s="110"/>
      <c r="BM727" s="110"/>
      <c r="BN727" s="110"/>
      <c r="BO727" s="110"/>
      <c r="BP727" s="110"/>
      <c r="BQ727" s="110"/>
      <c r="BR727" s="110"/>
      <c r="BS727" s="110"/>
      <c r="BT727" s="110"/>
      <c r="BU727" s="110"/>
      <c r="BV727" s="110"/>
      <c r="BW727" s="110"/>
      <c r="BX727" s="110"/>
      <c r="BY727" s="110"/>
      <c r="BZ727" s="110"/>
      <c r="CA727" s="110"/>
      <c r="CB727" s="110"/>
      <c r="CC727" s="110"/>
      <c r="CD727" s="110"/>
      <c r="CE727" s="110"/>
      <c r="CF727" s="110"/>
      <c r="CG727" s="110"/>
      <c r="CH727" s="110"/>
      <c r="CI727" s="110"/>
      <c r="CJ727" s="110"/>
      <c r="CK727" s="110"/>
      <c r="CL727" s="110"/>
      <c r="CM727" s="110"/>
      <c r="CN727" s="110"/>
      <c r="CO727" s="110"/>
      <c r="CP727" s="110"/>
      <c r="CQ727" s="110"/>
      <c r="CR727" s="110"/>
      <c r="CS727" s="110"/>
      <c r="CT727" s="110"/>
      <c r="CU727" s="110"/>
      <c r="CV727" s="110"/>
      <c r="CW727" s="110"/>
    </row>
    <row r="728" spans="1:101" x14ac:dyDescent="0.25">
      <c r="A728" s="110"/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0"/>
      <c r="BB728" s="110"/>
      <c r="BC728" s="110"/>
      <c r="BD728" s="110"/>
      <c r="BE728" s="110"/>
      <c r="BF728" s="110"/>
      <c r="BG728" s="110"/>
      <c r="BH728" s="110"/>
      <c r="BI728" s="110"/>
      <c r="BJ728" s="110"/>
      <c r="BK728" s="110"/>
      <c r="BL728" s="110"/>
      <c r="BM728" s="110"/>
      <c r="BN728" s="110"/>
      <c r="BO728" s="110"/>
      <c r="BP728" s="110"/>
      <c r="BQ728" s="110"/>
      <c r="BR728" s="110"/>
      <c r="BS728" s="110"/>
      <c r="BT728" s="110"/>
      <c r="BU728" s="110"/>
      <c r="BV728" s="110"/>
      <c r="BW728" s="110"/>
      <c r="BX728" s="110"/>
      <c r="BY728" s="110"/>
      <c r="BZ728" s="110"/>
      <c r="CA728" s="110"/>
      <c r="CB728" s="110"/>
      <c r="CC728" s="110"/>
      <c r="CD728" s="110"/>
      <c r="CE728" s="110"/>
      <c r="CF728" s="110"/>
      <c r="CG728" s="110"/>
      <c r="CH728" s="110"/>
      <c r="CI728" s="110"/>
      <c r="CJ728" s="110"/>
      <c r="CK728" s="110"/>
      <c r="CL728" s="110"/>
      <c r="CM728" s="110"/>
      <c r="CN728" s="110"/>
      <c r="CO728" s="110"/>
      <c r="CP728" s="110"/>
      <c r="CQ728" s="110"/>
      <c r="CR728" s="110"/>
      <c r="CS728" s="110"/>
      <c r="CT728" s="110"/>
      <c r="CU728" s="110"/>
      <c r="CV728" s="110"/>
      <c r="CW728" s="110"/>
    </row>
    <row r="729" spans="1:101" x14ac:dyDescent="0.25">
      <c r="A729" s="110"/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0"/>
      <c r="BB729" s="110"/>
      <c r="BC729" s="110"/>
      <c r="BD729" s="110"/>
      <c r="BE729" s="110"/>
      <c r="BF729" s="110"/>
      <c r="BG729" s="110"/>
      <c r="BH729" s="110"/>
      <c r="BI729" s="110"/>
      <c r="BJ729" s="110"/>
      <c r="BK729" s="110"/>
      <c r="BL729" s="110"/>
      <c r="BM729" s="110"/>
      <c r="BN729" s="110"/>
      <c r="BO729" s="110"/>
      <c r="BP729" s="110"/>
      <c r="BQ729" s="110"/>
      <c r="BR729" s="110"/>
      <c r="BS729" s="110"/>
      <c r="BT729" s="110"/>
      <c r="BU729" s="110"/>
      <c r="BV729" s="110"/>
      <c r="BW729" s="110"/>
      <c r="BX729" s="110"/>
      <c r="BY729" s="110"/>
      <c r="BZ729" s="110"/>
      <c r="CA729" s="110"/>
      <c r="CB729" s="110"/>
      <c r="CC729" s="110"/>
      <c r="CD729" s="110"/>
      <c r="CE729" s="110"/>
      <c r="CF729" s="110"/>
      <c r="CG729" s="110"/>
      <c r="CH729" s="110"/>
      <c r="CI729" s="110"/>
      <c r="CJ729" s="110"/>
      <c r="CK729" s="110"/>
      <c r="CL729" s="110"/>
      <c r="CM729" s="110"/>
      <c r="CN729" s="110"/>
      <c r="CO729" s="110"/>
      <c r="CP729" s="110"/>
      <c r="CQ729" s="110"/>
      <c r="CR729" s="110"/>
      <c r="CS729" s="110"/>
      <c r="CT729" s="110"/>
      <c r="CU729" s="110"/>
      <c r="CV729" s="110"/>
      <c r="CW729" s="110"/>
    </row>
    <row r="730" spans="1:101" x14ac:dyDescent="0.25">
      <c r="A730" s="110"/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0"/>
      <c r="BB730" s="110"/>
      <c r="BC730" s="110"/>
      <c r="BD730" s="110"/>
      <c r="BE730" s="110"/>
      <c r="BF730" s="110"/>
      <c r="BG730" s="110"/>
      <c r="BH730" s="110"/>
      <c r="BI730" s="110"/>
      <c r="BJ730" s="110"/>
      <c r="BK730" s="110"/>
      <c r="BL730" s="110"/>
      <c r="BM730" s="110"/>
      <c r="BN730" s="110"/>
      <c r="BO730" s="110"/>
      <c r="BP730" s="110"/>
      <c r="BQ730" s="110"/>
      <c r="BR730" s="110"/>
      <c r="BS730" s="110"/>
      <c r="BT730" s="110"/>
      <c r="BU730" s="110"/>
      <c r="BV730" s="110"/>
      <c r="BW730" s="110"/>
      <c r="BX730" s="110"/>
      <c r="BY730" s="110"/>
      <c r="BZ730" s="110"/>
      <c r="CA730" s="110"/>
      <c r="CB730" s="110"/>
      <c r="CC730" s="110"/>
      <c r="CD730" s="110"/>
      <c r="CE730" s="110"/>
      <c r="CF730" s="110"/>
      <c r="CG730" s="110"/>
      <c r="CH730" s="110"/>
      <c r="CI730" s="110"/>
      <c r="CJ730" s="110"/>
      <c r="CK730" s="110"/>
      <c r="CL730" s="110"/>
      <c r="CM730" s="110"/>
      <c r="CN730" s="110"/>
      <c r="CO730" s="110"/>
      <c r="CP730" s="110"/>
      <c r="CQ730" s="110"/>
      <c r="CR730" s="110"/>
      <c r="CS730" s="110"/>
      <c r="CT730" s="110"/>
      <c r="CU730" s="110"/>
      <c r="CV730" s="110"/>
      <c r="CW730" s="110"/>
    </row>
    <row r="731" spans="1:101" x14ac:dyDescent="0.25">
      <c r="A731" s="110"/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0"/>
      <c r="BB731" s="110"/>
      <c r="BC731" s="110"/>
      <c r="BD731" s="110"/>
      <c r="BE731" s="110"/>
      <c r="BF731" s="110"/>
      <c r="BG731" s="110"/>
      <c r="BH731" s="110"/>
      <c r="BI731" s="110"/>
      <c r="BJ731" s="110"/>
      <c r="BK731" s="110"/>
      <c r="BL731" s="110"/>
      <c r="BM731" s="110"/>
      <c r="BN731" s="110"/>
      <c r="BO731" s="110"/>
      <c r="BP731" s="110"/>
      <c r="BQ731" s="110"/>
      <c r="BR731" s="110"/>
      <c r="BS731" s="110"/>
      <c r="BT731" s="110"/>
      <c r="BU731" s="110"/>
      <c r="BV731" s="110"/>
      <c r="BW731" s="110"/>
      <c r="BX731" s="110"/>
      <c r="BY731" s="110"/>
      <c r="BZ731" s="110"/>
      <c r="CA731" s="110"/>
      <c r="CB731" s="110"/>
      <c r="CC731" s="110"/>
      <c r="CD731" s="110"/>
      <c r="CE731" s="110"/>
      <c r="CF731" s="110"/>
      <c r="CG731" s="110"/>
      <c r="CH731" s="110"/>
      <c r="CI731" s="110"/>
      <c r="CJ731" s="110"/>
      <c r="CK731" s="110"/>
      <c r="CL731" s="110"/>
      <c r="CM731" s="110"/>
      <c r="CN731" s="110"/>
      <c r="CO731" s="110"/>
      <c r="CP731" s="110"/>
      <c r="CQ731" s="110"/>
      <c r="CR731" s="110"/>
      <c r="CS731" s="110"/>
      <c r="CT731" s="110"/>
      <c r="CU731" s="110"/>
      <c r="CV731" s="110"/>
      <c r="CW731" s="110"/>
    </row>
    <row r="732" spans="1:101" x14ac:dyDescent="0.25">
      <c r="A732" s="110"/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B732" s="110"/>
      <c r="BC732" s="110"/>
      <c r="BD732" s="110"/>
      <c r="BE732" s="110"/>
      <c r="BF732" s="110"/>
      <c r="BG732" s="110"/>
      <c r="BH732" s="110"/>
      <c r="BI732" s="110"/>
      <c r="BJ732" s="110"/>
      <c r="BK732" s="110"/>
      <c r="BL732" s="110"/>
      <c r="BM732" s="110"/>
      <c r="BN732" s="110"/>
      <c r="BO732" s="110"/>
      <c r="BP732" s="110"/>
      <c r="BQ732" s="110"/>
      <c r="BR732" s="110"/>
      <c r="BS732" s="110"/>
      <c r="BT732" s="110"/>
      <c r="BU732" s="110"/>
      <c r="BV732" s="110"/>
      <c r="BW732" s="110"/>
      <c r="BX732" s="110"/>
      <c r="BY732" s="110"/>
      <c r="BZ732" s="110"/>
      <c r="CA732" s="110"/>
      <c r="CB732" s="110"/>
      <c r="CC732" s="110"/>
      <c r="CD732" s="110"/>
      <c r="CE732" s="110"/>
      <c r="CF732" s="110"/>
      <c r="CG732" s="110"/>
      <c r="CH732" s="110"/>
      <c r="CI732" s="110"/>
      <c r="CJ732" s="110"/>
      <c r="CK732" s="110"/>
      <c r="CL732" s="110"/>
      <c r="CM732" s="110"/>
      <c r="CN732" s="110"/>
      <c r="CO732" s="110"/>
      <c r="CP732" s="110"/>
      <c r="CQ732" s="110"/>
      <c r="CR732" s="110"/>
      <c r="CS732" s="110"/>
      <c r="CT732" s="110"/>
      <c r="CU732" s="110"/>
      <c r="CV732" s="110"/>
      <c r="CW732" s="110"/>
    </row>
    <row r="733" spans="1:101" x14ac:dyDescent="0.25">
      <c r="A733" s="110"/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  <c r="BD733" s="110"/>
      <c r="BE733" s="110"/>
      <c r="BF733" s="110"/>
      <c r="BG733" s="110"/>
      <c r="BH733" s="110"/>
      <c r="BI733" s="110"/>
      <c r="BJ733" s="110"/>
      <c r="BK733" s="110"/>
      <c r="BL733" s="110"/>
      <c r="BM733" s="110"/>
      <c r="BN733" s="110"/>
      <c r="BO733" s="110"/>
      <c r="BP733" s="110"/>
      <c r="BQ733" s="110"/>
      <c r="BR733" s="110"/>
      <c r="BS733" s="110"/>
      <c r="BT733" s="110"/>
      <c r="BU733" s="110"/>
      <c r="BV733" s="110"/>
      <c r="BW733" s="110"/>
      <c r="BX733" s="110"/>
      <c r="BY733" s="110"/>
      <c r="BZ733" s="110"/>
      <c r="CA733" s="110"/>
      <c r="CB733" s="110"/>
      <c r="CC733" s="110"/>
      <c r="CD733" s="110"/>
      <c r="CE733" s="110"/>
      <c r="CF733" s="110"/>
      <c r="CG733" s="110"/>
      <c r="CH733" s="110"/>
      <c r="CI733" s="110"/>
      <c r="CJ733" s="110"/>
      <c r="CK733" s="110"/>
      <c r="CL733" s="110"/>
      <c r="CM733" s="110"/>
      <c r="CN733" s="110"/>
      <c r="CO733" s="110"/>
      <c r="CP733" s="110"/>
      <c r="CQ733" s="110"/>
      <c r="CR733" s="110"/>
      <c r="CS733" s="110"/>
      <c r="CT733" s="110"/>
      <c r="CU733" s="110"/>
      <c r="CV733" s="110"/>
      <c r="CW733" s="110"/>
    </row>
    <row r="734" spans="1:101" x14ac:dyDescent="0.25">
      <c r="A734" s="110"/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0"/>
      <c r="BB734" s="110"/>
      <c r="BC734" s="110"/>
      <c r="BD734" s="110"/>
      <c r="BE734" s="110"/>
      <c r="BF734" s="110"/>
      <c r="BG734" s="110"/>
      <c r="BH734" s="110"/>
      <c r="BI734" s="110"/>
      <c r="BJ734" s="110"/>
      <c r="BK734" s="110"/>
      <c r="BL734" s="110"/>
      <c r="BM734" s="110"/>
      <c r="BN734" s="110"/>
      <c r="BO734" s="110"/>
      <c r="BP734" s="110"/>
      <c r="BQ734" s="110"/>
      <c r="BR734" s="110"/>
      <c r="BS734" s="110"/>
      <c r="BT734" s="110"/>
      <c r="BU734" s="110"/>
      <c r="BV734" s="110"/>
      <c r="BW734" s="110"/>
      <c r="BX734" s="110"/>
      <c r="BY734" s="110"/>
      <c r="BZ734" s="110"/>
      <c r="CA734" s="110"/>
      <c r="CB734" s="110"/>
      <c r="CC734" s="110"/>
      <c r="CD734" s="110"/>
      <c r="CE734" s="110"/>
      <c r="CF734" s="110"/>
      <c r="CG734" s="110"/>
      <c r="CH734" s="110"/>
      <c r="CI734" s="110"/>
      <c r="CJ734" s="110"/>
      <c r="CK734" s="110"/>
      <c r="CL734" s="110"/>
      <c r="CM734" s="110"/>
      <c r="CN734" s="110"/>
      <c r="CO734" s="110"/>
      <c r="CP734" s="110"/>
      <c r="CQ734" s="110"/>
      <c r="CR734" s="110"/>
      <c r="CS734" s="110"/>
      <c r="CT734" s="110"/>
      <c r="CU734" s="110"/>
      <c r="CV734" s="110"/>
      <c r="CW734" s="110"/>
    </row>
    <row r="735" spans="1:101" x14ac:dyDescent="0.25">
      <c r="A735" s="110"/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  <c r="AL735" s="110"/>
      <c r="AM735" s="110"/>
      <c r="AN735" s="110"/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0"/>
      <c r="BB735" s="110"/>
      <c r="BC735" s="110"/>
      <c r="BD735" s="110"/>
      <c r="BE735" s="110"/>
      <c r="BF735" s="110"/>
      <c r="BG735" s="110"/>
      <c r="BH735" s="110"/>
      <c r="BI735" s="110"/>
      <c r="BJ735" s="110"/>
      <c r="BK735" s="110"/>
      <c r="BL735" s="110"/>
      <c r="BM735" s="110"/>
      <c r="BN735" s="110"/>
      <c r="BO735" s="110"/>
      <c r="BP735" s="110"/>
      <c r="BQ735" s="110"/>
      <c r="BR735" s="110"/>
      <c r="BS735" s="110"/>
      <c r="BT735" s="110"/>
      <c r="BU735" s="110"/>
      <c r="BV735" s="110"/>
      <c r="BW735" s="110"/>
      <c r="BX735" s="110"/>
      <c r="BY735" s="110"/>
      <c r="BZ735" s="110"/>
      <c r="CA735" s="110"/>
      <c r="CB735" s="110"/>
      <c r="CC735" s="110"/>
      <c r="CD735" s="110"/>
      <c r="CE735" s="110"/>
      <c r="CF735" s="110"/>
      <c r="CG735" s="110"/>
      <c r="CH735" s="110"/>
      <c r="CI735" s="110"/>
      <c r="CJ735" s="110"/>
      <c r="CK735" s="110"/>
      <c r="CL735" s="110"/>
      <c r="CM735" s="110"/>
      <c r="CN735" s="110"/>
      <c r="CO735" s="110"/>
      <c r="CP735" s="110"/>
      <c r="CQ735" s="110"/>
      <c r="CR735" s="110"/>
      <c r="CS735" s="110"/>
      <c r="CT735" s="110"/>
      <c r="CU735" s="110"/>
      <c r="CV735" s="110"/>
      <c r="CW735" s="110"/>
    </row>
    <row r="736" spans="1:101" x14ac:dyDescent="0.25">
      <c r="A736" s="110"/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0"/>
      <c r="BB736" s="110"/>
      <c r="BC736" s="110"/>
      <c r="BD736" s="110"/>
      <c r="BE736" s="110"/>
      <c r="BF736" s="110"/>
      <c r="BG736" s="110"/>
      <c r="BH736" s="110"/>
      <c r="BI736" s="110"/>
      <c r="BJ736" s="110"/>
      <c r="BK736" s="110"/>
      <c r="BL736" s="110"/>
      <c r="BM736" s="110"/>
      <c r="BN736" s="110"/>
      <c r="BO736" s="110"/>
      <c r="BP736" s="110"/>
      <c r="BQ736" s="110"/>
      <c r="BR736" s="110"/>
      <c r="BS736" s="110"/>
      <c r="BT736" s="110"/>
      <c r="BU736" s="110"/>
      <c r="BV736" s="110"/>
      <c r="BW736" s="110"/>
      <c r="BX736" s="110"/>
      <c r="BY736" s="110"/>
      <c r="BZ736" s="110"/>
      <c r="CA736" s="110"/>
      <c r="CB736" s="110"/>
      <c r="CC736" s="110"/>
      <c r="CD736" s="110"/>
      <c r="CE736" s="110"/>
      <c r="CF736" s="110"/>
      <c r="CG736" s="110"/>
      <c r="CH736" s="110"/>
      <c r="CI736" s="110"/>
      <c r="CJ736" s="110"/>
      <c r="CK736" s="110"/>
      <c r="CL736" s="110"/>
      <c r="CM736" s="110"/>
      <c r="CN736" s="110"/>
      <c r="CO736" s="110"/>
      <c r="CP736" s="110"/>
      <c r="CQ736" s="110"/>
      <c r="CR736" s="110"/>
      <c r="CS736" s="110"/>
      <c r="CT736" s="110"/>
      <c r="CU736" s="110"/>
      <c r="CV736" s="110"/>
      <c r="CW736" s="110"/>
    </row>
    <row r="737" spans="1:101" x14ac:dyDescent="0.25">
      <c r="A737" s="110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  <c r="AL737" s="110"/>
      <c r="AM737" s="110"/>
      <c r="AN737" s="110"/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0"/>
      <c r="BB737" s="110"/>
      <c r="BC737" s="110"/>
      <c r="BD737" s="110"/>
      <c r="BE737" s="110"/>
      <c r="BF737" s="110"/>
      <c r="BG737" s="110"/>
      <c r="BH737" s="110"/>
      <c r="BI737" s="110"/>
      <c r="BJ737" s="110"/>
      <c r="BK737" s="110"/>
      <c r="BL737" s="110"/>
      <c r="BM737" s="110"/>
      <c r="BN737" s="110"/>
      <c r="BO737" s="110"/>
      <c r="BP737" s="110"/>
      <c r="BQ737" s="110"/>
      <c r="BR737" s="110"/>
      <c r="BS737" s="110"/>
      <c r="BT737" s="110"/>
      <c r="BU737" s="110"/>
      <c r="BV737" s="110"/>
      <c r="BW737" s="110"/>
      <c r="BX737" s="110"/>
      <c r="BY737" s="110"/>
      <c r="BZ737" s="110"/>
      <c r="CA737" s="110"/>
      <c r="CB737" s="110"/>
      <c r="CC737" s="110"/>
      <c r="CD737" s="110"/>
      <c r="CE737" s="110"/>
      <c r="CF737" s="110"/>
      <c r="CG737" s="110"/>
      <c r="CH737" s="110"/>
      <c r="CI737" s="110"/>
      <c r="CJ737" s="110"/>
      <c r="CK737" s="110"/>
      <c r="CL737" s="110"/>
      <c r="CM737" s="110"/>
      <c r="CN737" s="110"/>
      <c r="CO737" s="110"/>
      <c r="CP737" s="110"/>
      <c r="CQ737" s="110"/>
      <c r="CR737" s="110"/>
      <c r="CS737" s="110"/>
      <c r="CT737" s="110"/>
      <c r="CU737" s="110"/>
      <c r="CV737" s="110"/>
      <c r="CW737" s="110"/>
    </row>
    <row r="738" spans="1:101" x14ac:dyDescent="0.25">
      <c r="A738" s="110"/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  <c r="BH738" s="110"/>
      <c r="BI738" s="110"/>
      <c r="BJ738" s="110"/>
      <c r="BK738" s="110"/>
      <c r="BL738" s="110"/>
      <c r="BM738" s="110"/>
      <c r="BN738" s="110"/>
      <c r="BO738" s="110"/>
      <c r="BP738" s="110"/>
      <c r="BQ738" s="110"/>
      <c r="BR738" s="110"/>
      <c r="BS738" s="110"/>
      <c r="BT738" s="110"/>
      <c r="BU738" s="110"/>
      <c r="BV738" s="110"/>
      <c r="BW738" s="110"/>
      <c r="BX738" s="110"/>
      <c r="BY738" s="110"/>
      <c r="BZ738" s="110"/>
      <c r="CA738" s="110"/>
      <c r="CB738" s="110"/>
      <c r="CC738" s="110"/>
      <c r="CD738" s="110"/>
      <c r="CE738" s="110"/>
      <c r="CF738" s="110"/>
      <c r="CG738" s="110"/>
      <c r="CH738" s="110"/>
      <c r="CI738" s="110"/>
      <c r="CJ738" s="110"/>
      <c r="CK738" s="110"/>
      <c r="CL738" s="110"/>
      <c r="CM738" s="110"/>
      <c r="CN738" s="110"/>
      <c r="CO738" s="110"/>
      <c r="CP738" s="110"/>
      <c r="CQ738" s="110"/>
      <c r="CR738" s="110"/>
      <c r="CS738" s="110"/>
      <c r="CT738" s="110"/>
      <c r="CU738" s="110"/>
      <c r="CV738" s="110"/>
      <c r="CW738" s="110"/>
    </row>
    <row r="739" spans="1:101" x14ac:dyDescent="0.25">
      <c r="A739" s="110"/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  <c r="BH739" s="110"/>
      <c r="BI739" s="110"/>
      <c r="BJ739" s="110"/>
      <c r="BK739" s="110"/>
      <c r="BL739" s="110"/>
      <c r="BM739" s="110"/>
      <c r="BN739" s="110"/>
      <c r="BO739" s="110"/>
      <c r="BP739" s="110"/>
      <c r="BQ739" s="110"/>
      <c r="BR739" s="110"/>
      <c r="BS739" s="110"/>
      <c r="BT739" s="110"/>
      <c r="BU739" s="110"/>
      <c r="BV739" s="110"/>
      <c r="BW739" s="110"/>
      <c r="BX739" s="110"/>
      <c r="BY739" s="110"/>
      <c r="BZ739" s="110"/>
      <c r="CA739" s="110"/>
      <c r="CB739" s="110"/>
      <c r="CC739" s="110"/>
      <c r="CD739" s="110"/>
      <c r="CE739" s="110"/>
      <c r="CF739" s="110"/>
      <c r="CG739" s="110"/>
      <c r="CH739" s="110"/>
      <c r="CI739" s="110"/>
      <c r="CJ739" s="110"/>
      <c r="CK739" s="110"/>
      <c r="CL739" s="110"/>
      <c r="CM739" s="110"/>
      <c r="CN739" s="110"/>
      <c r="CO739" s="110"/>
      <c r="CP739" s="110"/>
      <c r="CQ739" s="110"/>
      <c r="CR739" s="110"/>
      <c r="CS739" s="110"/>
      <c r="CT739" s="110"/>
      <c r="CU739" s="110"/>
      <c r="CV739" s="110"/>
      <c r="CW739" s="110"/>
    </row>
    <row r="740" spans="1:101" x14ac:dyDescent="0.25">
      <c r="A740" s="110"/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  <c r="BH740" s="110"/>
      <c r="BI740" s="110"/>
      <c r="BJ740" s="110"/>
      <c r="BK740" s="110"/>
      <c r="BL740" s="110"/>
      <c r="BM740" s="110"/>
      <c r="BN740" s="110"/>
      <c r="BO740" s="110"/>
      <c r="BP740" s="110"/>
      <c r="BQ740" s="110"/>
      <c r="BR740" s="110"/>
      <c r="BS740" s="110"/>
      <c r="BT740" s="110"/>
      <c r="BU740" s="110"/>
      <c r="BV740" s="110"/>
      <c r="BW740" s="110"/>
      <c r="BX740" s="110"/>
      <c r="BY740" s="110"/>
      <c r="BZ740" s="110"/>
      <c r="CA740" s="110"/>
      <c r="CB740" s="110"/>
      <c r="CC740" s="110"/>
      <c r="CD740" s="110"/>
      <c r="CE740" s="110"/>
      <c r="CF740" s="110"/>
      <c r="CG740" s="110"/>
      <c r="CH740" s="110"/>
      <c r="CI740" s="110"/>
      <c r="CJ740" s="110"/>
      <c r="CK740" s="110"/>
      <c r="CL740" s="110"/>
      <c r="CM740" s="110"/>
      <c r="CN740" s="110"/>
      <c r="CO740" s="110"/>
      <c r="CP740" s="110"/>
      <c r="CQ740" s="110"/>
      <c r="CR740" s="110"/>
      <c r="CS740" s="110"/>
      <c r="CT740" s="110"/>
      <c r="CU740" s="110"/>
      <c r="CV740" s="110"/>
      <c r="CW740" s="110"/>
    </row>
    <row r="741" spans="1:101" x14ac:dyDescent="0.25">
      <c r="A741" s="110"/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  <c r="BH741" s="110"/>
      <c r="BI741" s="110"/>
      <c r="BJ741" s="110"/>
      <c r="BK741" s="110"/>
      <c r="BL741" s="110"/>
      <c r="BM741" s="110"/>
      <c r="BN741" s="110"/>
      <c r="BO741" s="110"/>
      <c r="BP741" s="110"/>
      <c r="BQ741" s="110"/>
      <c r="BR741" s="110"/>
      <c r="BS741" s="110"/>
      <c r="BT741" s="110"/>
      <c r="BU741" s="110"/>
      <c r="BV741" s="110"/>
      <c r="BW741" s="110"/>
      <c r="BX741" s="110"/>
      <c r="BY741" s="110"/>
      <c r="BZ741" s="110"/>
      <c r="CA741" s="110"/>
      <c r="CB741" s="110"/>
      <c r="CC741" s="110"/>
      <c r="CD741" s="110"/>
      <c r="CE741" s="110"/>
      <c r="CF741" s="110"/>
      <c r="CG741" s="110"/>
      <c r="CH741" s="110"/>
      <c r="CI741" s="110"/>
      <c r="CJ741" s="110"/>
      <c r="CK741" s="110"/>
      <c r="CL741" s="110"/>
      <c r="CM741" s="110"/>
      <c r="CN741" s="110"/>
      <c r="CO741" s="110"/>
      <c r="CP741" s="110"/>
      <c r="CQ741" s="110"/>
      <c r="CR741" s="110"/>
      <c r="CS741" s="110"/>
      <c r="CT741" s="110"/>
      <c r="CU741" s="110"/>
      <c r="CV741" s="110"/>
      <c r="CW741" s="110"/>
    </row>
    <row r="742" spans="1:101" x14ac:dyDescent="0.25">
      <c r="A742" s="110"/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  <c r="BH742" s="110"/>
      <c r="BI742" s="110"/>
      <c r="BJ742" s="110"/>
      <c r="BK742" s="110"/>
      <c r="BL742" s="110"/>
      <c r="BM742" s="110"/>
      <c r="BN742" s="110"/>
      <c r="BO742" s="110"/>
      <c r="BP742" s="110"/>
      <c r="BQ742" s="110"/>
      <c r="BR742" s="110"/>
      <c r="BS742" s="110"/>
      <c r="BT742" s="110"/>
      <c r="BU742" s="110"/>
      <c r="BV742" s="110"/>
      <c r="BW742" s="110"/>
      <c r="BX742" s="110"/>
      <c r="BY742" s="110"/>
      <c r="BZ742" s="110"/>
      <c r="CA742" s="110"/>
      <c r="CB742" s="110"/>
      <c r="CC742" s="110"/>
      <c r="CD742" s="110"/>
      <c r="CE742" s="110"/>
      <c r="CF742" s="110"/>
      <c r="CG742" s="110"/>
      <c r="CH742" s="110"/>
      <c r="CI742" s="110"/>
      <c r="CJ742" s="110"/>
      <c r="CK742" s="110"/>
      <c r="CL742" s="110"/>
      <c r="CM742" s="110"/>
      <c r="CN742" s="110"/>
      <c r="CO742" s="110"/>
      <c r="CP742" s="110"/>
      <c r="CQ742" s="110"/>
      <c r="CR742" s="110"/>
      <c r="CS742" s="110"/>
      <c r="CT742" s="110"/>
      <c r="CU742" s="110"/>
      <c r="CV742" s="110"/>
      <c r="CW742" s="110"/>
    </row>
    <row r="743" spans="1:101" x14ac:dyDescent="0.25">
      <c r="A743" s="110"/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  <c r="BH743" s="110"/>
      <c r="BI743" s="110"/>
      <c r="BJ743" s="110"/>
      <c r="BK743" s="110"/>
      <c r="BL743" s="110"/>
      <c r="BM743" s="110"/>
      <c r="BN743" s="110"/>
      <c r="BO743" s="110"/>
      <c r="BP743" s="110"/>
      <c r="BQ743" s="110"/>
      <c r="BR743" s="110"/>
      <c r="BS743" s="110"/>
      <c r="BT743" s="110"/>
      <c r="BU743" s="110"/>
      <c r="BV743" s="110"/>
      <c r="BW743" s="110"/>
      <c r="BX743" s="110"/>
      <c r="BY743" s="110"/>
      <c r="BZ743" s="110"/>
      <c r="CA743" s="110"/>
      <c r="CB743" s="110"/>
      <c r="CC743" s="110"/>
      <c r="CD743" s="110"/>
      <c r="CE743" s="110"/>
      <c r="CF743" s="110"/>
      <c r="CG743" s="110"/>
      <c r="CH743" s="110"/>
      <c r="CI743" s="110"/>
      <c r="CJ743" s="110"/>
      <c r="CK743" s="110"/>
      <c r="CL743" s="110"/>
      <c r="CM743" s="110"/>
      <c r="CN743" s="110"/>
      <c r="CO743" s="110"/>
      <c r="CP743" s="110"/>
      <c r="CQ743" s="110"/>
      <c r="CR743" s="110"/>
      <c r="CS743" s="110"/>
      <c r="CT743" s="110"/>
      <c r="CU743" s="110"/>
      <c r="CV743" s="110"/>
      <c r="CW743" s="110"/>
    </row>
    <row r="744" spans="1:101" x14ac:dyDescent="0.25">
      <c r="A744" s="110"/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  <c r="BD744" s="110"/>
      <c r="BE744" s="110"/>
      <c r="BF744" s="110"/>
      <c r="BG744" s="110"/>
      <c r="BH744" s="110"/>
      <c r="BI744" s="110"/>
      <c r="BJ744" s="110"/>
      <c r="BK744" s="110"/>
      <c r="BL744" s="110"/>
      <c r="BM744" s="110"/>
      <c r="BN744" s="110"/>
      <c r="BO744" s="110"/>
      <c r="BP744" s="110"/>
      <c r="BQ744" s="110"/>
      <c r="BR744" s="110"/>
      <c r="BS744" s="110"/>
      <c r="BT744" s="110"/>
      <c r="BU744" s="110"/>
      <c r="BV744" s="110"/>
      <c r="BW744" s="110"/>
      <c r="BX744" s="110"/>
      <c r="BY744" s="110"/>
      <c r="BZ744" s="110"/>
      <c r="CA744" s="110"/>
      <c r="CB744" s="110"/>
      <c r="CC744" s="110"/>
      <c r="CD744" s="110"/>
      <c r="CE744" s="110"/>
      <c r="CF744" s="110"/>
      <c r="CG744" s="110"/>
      <c r="CH744" s="110"/>
      <c r="CI744" s="110"/>
      <c r="CJ744" s="110"/>
      <c r="CK744" s="110"/>
      <c r="CL744" s="110"/>
      <c r="CM744" s="110"/>
      <c r="CN744" s="110"/>
      <c r="CO744" s="110"/>
      <c r="CP744" s="110"/>
      <c r="CQ744" s="110"/>
      <c r="CR744" s="110"/>
      <c r="CS744" s="110"/>
      <c r="CT744" s="110"/>
      <c r="CU744" s="110"/>
      <c r="CV744" s="110"/>
      <c r="CW744" s="110"/>
    </row>
    <row r="745" spans="1:101" x14ac:dyDescent="0.25">
      <c r="A745" s="110"/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  <c r="BH745" s="110"/>
      <c r="BI745" s="110"/>
      <c r="BJ745" s="110"/>
      <c r="BK745" s="110"/>
      <c r="BL745" s="110"/>
      <c r="BM745" s="110"/>
      <c r="BN745" s="110"/>
      <c r="BO745" s="110"/>
      <c r="BP745" s="110"/>
      <c r="BQ745" s="110"/>
      <c r="BR745" s="110"/>
      <c r="BS745" s="110"/>
      <c r="BT745" s="110"/>
      <c r="BU745" s="110"/>
      <c r="BV745" s="110"/>
      <c r="BW745" s="110"/>
      <c r="BX745" s="110"/>
      <c r="BY745" s="110"/>
      <c r="BZ745" s="110"/>
      <c r="CA745" s="110"/>
      <c r="CB745" s="110"/>
      <c r="CC745" s="110"/>
      <c r="CD745" s="110"/>
      <c r="CE745" s="110"/>
      <c r="CF745" s="110"/>
      <c r="CG745" s="110"/>
      <c r="CH745" s="110"/>
      <c r="CI745" s="110"/>
      <c r="CJ745" s="110"/>
      <c r="CK745" s="110"/>
      <c r="CL745" s="110"/>
      <c r="CM745" s="110"/>
      <c r="CN745" s="110"/>
      <c r="CO745" s="110"/>
      <c r="CP745" s="110"/>
      <c r="CQ745" s="110"/>
      <c r="CR745" s="110"/>
      <c r="CS745" s="110"/>
      <c r="CT745" s="110"/>
      <c r="CU745" s="110"/>
      <c r="CV745" s="110"/>
      <c r="CW745" s="110"/>
    </row>
    <row r="746" spans="1:101" x14ac:dyDescent="0.25">
      <c r="A746" s="110"/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  <c r="BH746" s="110"/>
      <c r="BI746" s="110"/>
      <c r="BJ746" s="110"/>
      <c r="BK746" s="110"/>
      <c r="BL746" s="110"/>
      <c r="BM746" s="110"/>
      <c r="BN746" s="110"/>
      <c r="BO746" s="110"/>
      <c r="BP746" s="110"/>
      <c r="BQ746" s="110"/>
      <c r="BR746" s="110"/>
      <c r="BS746" s="110"/>
      <c r="BT746" s="110"/>
      <c r="BU746" s="110"/>
      <c r="BV746" s="110"/>
      <c r="BW746" s="110"/>
      <c r="BX746" s="110"/>
      <c r="BY746" s="110"/>
      <c r="BZ746" s="110"/>
      <c r="CA746" s="110"/>
      <c r="CB746" s="110"/>
      <c r="CC746" s="110"/>
      <c r="CD746" s="110"/>
      <c r="CE746" s="110"/>
      <c r="CF746" s="110"/>
      <c r="CG746" s="110"/>
      <c r="CH746" s="110"/>
      <c r="CI746" s="110"/>
      <c r="CJ746" s="110"/>
      <c r="CK746" s="110"/>
      <c r="CL746" s="110"/>
      <c r="CM746" s="110"/>
      <c r="CN746" s="110"/>
      <c r="CO746" s="110"/>
      <c r="CP746" s="110"/>
      <c r="CQ746" s="110"/>
      <c r="CR746" s="110"/>
      <c r="CS746" s="110"/>
      <c r="CT746" s="110"/>
      <c r="CU746" s="110"/>
      <c r="CV746" s="110"/>
      <c r="CW746" s="110"/>
    </row>
    <row r="747" spans="1:101" x14ac:dyDescent="0.25">
      <c r="A747" s="110"/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  <c r="BH747" s="110"/>
      <c r="BI747" s="110"/>
      <c r="BJ747" s="110"/>
      <c r="BK747" s="110"/>
      <c r="BL747" s="110"/>
      <c r="BM747" s="110"/>
      <c r="BN747" s="110"/>
      <c r="BO747" s="110"/>
      <c r="BP747" s="110"/>
      <c r="BQ747" s="110"/>
      <c r="BR747" s="110"/>
      <c r="BS747" s="110"/>
      <c r="BT747" s="110"/>
      <c r="BU747" s="110"/>
      <c r="BV747" s="110"/>
      <c r="BW747" s="110"/>
      <c r="BX747" s="110"/>
      <c r="BY747" s="110"/>
      <c r="BZ747" s="110"/>
      <c r="CA747" s="110"/>
      <c r="CB747" s="110"/>
      <c r="CC747" s="110"/>
      <c r="CD747" s="110"/>
      <c r="CE747" s="110"/>
      <c r="CF747" s="110"/>
      <c r="CG747" s="110"/>
      <c r="CH747" s="110"/>
      <c r="CI747" s="110"/>
      <c r="CJ747" s="110"/>
      <c r="CK747" s="110"/>
      <c r="CL747" s="110"/>
      <c r="CM747" s="110"/>
      <c r="CN747" s="110"/>
      <c r="CO747" s="110"/>
      <c r="CP747" s="110"/>
      <c r="CQ747" s="110"/>
      <c r="CR747" s="110"/>
      <c r="CS747" s="110"/>
      <c r="CT747" s="110"/>
      <c r="CU747" s="110"/>
      <c r="CV747" s="110"/>
      <c r="CW747" s="110"/>
    </row>
    <row r="748" spans="1:101" x14ac:dyDescent="0.25">
      <c r="A748" s="110"/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  <c r="BH748" s="110"/>
      <c r="BI748" s="110"/>
      <c r="BJ748" s="110"/>
      <c r="BK748" s="110"/>
      <c r="BL748" s="110"/>
      <c r="BM748" s="110"/>
      <c r="BN748" s="110"/>
      <c r="BO748" s="110"/>
      <c r="BP748" s="110"/>
      <c r="BQ748" s="110"/>
      <c r="BR748" s="110"/>
      <c r="BS748" s="110"/>
      <c r="BT748" s="110"/>
      <c r="BU748" s="110"/>
      <c r="BV748" s="110"/>
      <c r="BW748" s="110"/>
      <c r="BX748" s="110"/>
      <c r="BY748" s="110"/>
      <c r="BZ748" s="110"/>
      <c r="CA748" s="110"/>
      <c r="CB748" s="110"/>
      <c r="CC748" s="110"/>
      <c r="CD748" s="110"/>
      <c r="CE748" s="110"/>
      <c r="CF748" s="110"/>
      <c r="CG748" s="110"/>
      <c r="CH748" s="110"/>
      <c r="CI748" s="110"/>
      <c r="CJ748" s="110"/>
      <c r="CK748" s="110"/>
      <c r="CL748" s="110"/>
      <c r="CM748" s="110"/>
      <c r="CN748" s="110"/>
      <c r="CO748" s="110"/>
      <c r="CP748" s="110"/>
      <c r="CQ748" s="110"/>
      <c r="CR748" s="110"/>
      <c r="CS748" s="110"/>
      <c r="CT748" s="110"/>
      <c r="CU748" s="110"/>
      <c r="CV748" s="110"/>
      <c r="CW748" s="110"/>
    </row>
    <row r="749" spans="1:101" x14ac:dyDescent="0.25">
      <c r="A749" s="110"/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  <c r="AL749" s="110"/>
      <c r="AM749" s="110"/>
      <c r="AN749" s="110"/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0"/>
      <c r="BB749" s="110"/>
      <c r="BC749" s="110"/>
      <c r="BD749" s="110"/>
      <c r="BE749" s="110"/>
      <c r="BF749" s="110"/>
      <c r="BG749" s="110"/>
      <c r="BH749" s="110"/>
      <c r="BI749" s="110"/>
      <c r="BJ749" s="110"/>
      <c r="BK749" s="110"/>
      <c r="BL749" s="110"/>
      <c r="BM749" s="110"/>
      <c r="BN749" s="110"/>
      <c r="BO749" s="110"/>
      <c r="BP749" s="110"/>
      <c r="BQ749" s="110"/>
      <c r="BR749" s="110"/>
      <c r="BS749" s="110"/>
      <c r="BT749" s="110"/>
      <c r="BU749" s="110"/>
      <c r="BV749" s="110"/>
      <c r="BW749" s="110"/>
      <c r="BX749" s="110"/>
      <c r="BY749" s="110"/>
      <c r="BZ749" s="110"/>
      <c r="CA749" s="110"/>
      <c r="CB749" s="110"/>
      <c r="CC749" s="110"/>
      <c r="CD749" s="110"/>
      <c r="CE749" s="110"/>
      <c r="CF749" s="110"/>
      <c r="CG749" s="110"/>
      <c r="CH749" s="110"/>
      <c r="CI749" s="110"/>
      <c r="CJ749" s="110"/>
      <c r="CK749" s="110"/>
      <c r="CL749" s="110"/>
      <c r="CM749" s="110"/>
      <c r="CN749" s="110"/>
      <c r="CO749" s="110"/>
      <c r="CP749" s="110"/>
      <c r="CQ749" s="110"/>
      <c r="CR749" s="110"/>
      <c r="CS749" s="110"/>
      <c r="CT749" s="110"/>
      <c r="CU749" s="110"/>
      <c r="CV749" s="110"/>
      <c r="CW749" s="110"/>
    </row>
    <row r="750" spans="1:101" x14ac:dyDescent="0.25">
      <c r="A750" s="110"/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0"/>
      <c r="BB750" s="110"/>
      <c r="BC750" s="110"/>
      <c r="BD750" s="110"/>
      <c r="BE750" s="110"/>
      <c r="BF750" s="110"/>
      <c r="BG750" s="110"/>
      <c r="BH750" s="110"/>
      <c r="BI750" s="110"/>
      <c r="BJ750" s="110"/>
      <c r="BK750" s="110"/>
      <c r="BL750" s="110"/>
      <c r="BM750" s="110"/>
      <c r="BN750" s="110"/>
      <c r="BO750" s="110"/>
      <c r="BP750" s="110"/>
      <c r="BQ750" s="110"/>
      <c r="BR750" s="110"/>
      <c r="BS750" s="110"/>
      <c r="BT750" s="110"/>
      <c r="BU750" s="110"/>
      <c r="BV750" s="110"/>
      <c r="BW750" s="110"/>
      <c r="BX750" s="110"/>
      <c r="BY750" s="110"/>
      <c r="BZ750" s="110"/>
      <c r="CA750" s="110"/>
      <c r="CB750" s="110"/>
      <c r="CC750" s="110"/>
      <c r="CD750" s="110"/>
      <c r="CE750" s="110"/>
      <c r="CF750" s="110"/>
      <c r="CG750" s="110"/>
      <c r="CH750" s="110"/>
      <c r="CI750" s="110"/>
      <c r="CJ750" s="110"/>
      <c r="CK750" s="110"/>
      <c r="CL750" s="110"/>
      <c r="CM750" s="110"/>
      <c r="CN750" s="110"/>
      <c r="CO750" s="110"/>
      <c r="CP750" s="110"/>
      <c r="CQ750" s="110"/>
      <c r="CR750" s="110"/>
      <c r="CS750" s="110"/>
      <c r="CT750" s="110"/>
      <c r="CU750" s="110"/>
      <c r="CV750" s="110"/>
      <c r="CW750" s="110"/>
    </row>
    <row r="751" spans="1:101" x14ac:dyDescent="0.25">
      <c r="A751" s="110"/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0"/>
      <c r="BB751" s="110"/>
      <c r="BC751" s="110"/>
      <c r="BD751" s="110"/>
      <c r="BE751" s="110"/>
      <c r="BF751" s="110"/>
      <c r="BG751" s="110"/>
      <c r="BH751" s="110"/>
      <c r="BI751" s="110"/>
      <c r="BJ751" s="110"/>
      <c r="BK751" s="110"/>
      <c r="BL751" s="110"/>
      <c r="BM751" s="110"/>
      <c r="BN751" s="110"/>
      <c r="BO751" s="110"/>
      <c r="BP751" s="110"/>
      <c r="BQ751" s="110"/>
      <c r="BR751" s="110"/>
      <c r="BS751" s="110"/>
      <c r="BT751" s="110"/>
      <c r="BU751" s="110"/>
      <c r="BV751" s="110"/>
      <c r="BW751" s="110"/>
      <c r="BX751" s="110"/>
      <c r="BY751" s="110"/>
      <c r="BZ751" s="110"/>
      <c r="CA751" s="110"/>
      <c r="CB751" s="110"/>
      <c r="CC751" s="110"/>
      <c r="CD751" s="110"/>
      <c r="CE751" s="110"/>
      <c r="CF751" s="110"/>
      <c r="CG751" s="110"/>
      <c r="CH751" s="110"/>
      <c r="CI751" s="110"/>
      <c r="CJ751" s="110"/>
      <c r="CK751" s="110"/>
      <c r="CL751" s="110"/>
      <c r="CM751" s="110"/>
      <c r="CN751" s="110"/>
      <c r="CO751" s="110"/>
      <c r="CP751" s="110"/>
      <c r="CQ751" s="110"/>
      <c r="CR751" s="110"/>
      <c r="CS751" s="110"/>
      <c r="CT751" s="110"/>
      <c r="CU751" s="110"/>
      <c r="CV751" s="110"/>
      <c r="CW751" s="110"/>
    </row>
    <row r="752" spans="1:101" x14ac:dyDescent="0.25">
      <c r="A752" s="110"/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  <c r="AL752" s="110"/>
      <c r="AM752" s="110"/>
      <c r="AN752" s="110"/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0"/>
      <c r="BB752" s="110"/>
      <c r="BC752" s="110"/>
      <c r="BD752" s="110"/>
      <c r="BE752" s="110"/>
      <c r="BF752" s="110"/>
      <c r="BG752" s="110"/>
      <c r="BH752" s="110"/>
      <c r="BI752" s="110"/>
      <c r="BJ752" s="110"/>
      <c r="BK752" s="110"/>
      <c r="BL752" s="110"/>
      <c r="BM752" s="110"/>
      <c r="BN752" s="110"/>
      <c r="BO752" s="110"/>
      <c r="BP752" s="110"/>
      <c r="BQ752" s="110"/>
      <c r="BR752" s="110"/>
      <c r="BS752" s="110"/>
      <c r="BT752" s="110"/>
      <c r="BU752" s="110"/>
      <c r="BV752" s="110"/>
      <c r="BW752" s="110"/>
      <c r="BX752" s="110"/>
      <c r="BY752" s="110"/>
      <c r="BZ752" s="110"/>
      <c r="CA752" s="110"/>
      <c r="CB752" s="110"/>
      <c r="CC752" s="110"/>
      <c r="CD752" s="110"/>
      <c r="CE752" s="110"/>
      <c r="CF752" s="110"/>
      <c r="CG752" s="110"/>
      <c r="CH752" s="110"/>
      <c r="CI752" s="110"/>
      <c r="CJ752" s="110"/>
      <c r="CK752" s="110"/>
      <c r="CL752" s="110"/>
      <c r="CM752" s="110"/>
      <c r="CN752" s="110"/>
      <c r="CO752" s="110"/>
      <c r="CP752" s="110"/>
      <c r="CQ752" s="110"/>
      <c r="CR752" s="110"/>
      <c r="CS752" s="110"/>
      <c r="CT752" s="110"/>
      <c r="CU752" s="110"/>
      <c r="CV752" s="110"/>
      <c r="CW752" s="110"/>
    </row>
    <row r="753" spans="1:101" x14ac:dyDescent="0.25">
      <c r="A753" s="110"/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  <c r="AL753" s="110"/>
      <c r="AM753" s="110"/>
      <c r="AN753" s="110"/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0"/>
      <c r="BB753" s="110"/>
      <c r="BC753" s="110"/>
      <c r="BD753" s="110"/>
      <c r="BE753" s="110"/>
      <c r="BF753" s="110"/>
      <c r="BG753" s="110"/>
      <c r="BH753" s="110"/>
      <c r="BI753" s="110"/>
      <c r="BJ753" s="110"/>
      <c r="BK753" s="110"/>
      <c r="BL753" s="110"/>
      <c r="BM753" s="110"/>
      <c r="BN753" s="110"/>
      <c r="BO753" s="110"/>
      <c r="BP753" s="110"/>
      <c r="BQ753" s="110"/>
      <c r="BR753" s="110"/>
      <c r="BS753" s="110"/>
      <c r="BT753" s="110"/>
      <c r="BU753" s="110"/>
      <c r="BV753" s="110"/>
      <c r="BW753" s="110"/>
      <c r="BX753" s="110"/>
      <c r="BY753" s="110"/>
      <c r="BZ753" s="110"/>
      <c r="CA753" s="110"/>
      <c r="CB753" s="110"/>
      <c r="CC753" s="110"/>
      <c r="CD753" s="110"/>
      <c r="CE753" s="110"/>
      <c r="CF753" s="110"/>
      <c r="CG753" s="110"/>
      <c r="CH753" s="110"/>
      <c r="CI753" s="110"/>
      <c r="CJ753" s="110"/>
      <c r="CK753" s="110"/>
      <c r="CL753" s="110"/>
      <c r="CM753" s="110"/>
      <c r="CN753" s="110"/>
      <c r="CO753" s="110"/>
      <c r="CP753" s="110"/>
      <c r="CQ753" s="110"/>
      <c r="CR753" s="110"/>
      <c r="CS753" s="110"/>
      <c r="CT753" s="110"/>
      <c r="CU753" s="110"/>
      <c r="CV753" s="110"/>
      <c r="CW753" s="110"/>
    </row>
    <row r="754" spans="1:101" x14ac:dyDescent="0.25">
      <c r="A754" s="110"/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  <c r="AL754" s="110"/>
      <c r="AM754" s="110"/>
      <c r="AN754" s="110"/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0"/>
      <c r="BB754" s="110"/>
      <c r="BC754" s="110"/>
      <c r="BD754" s="110"/>
      <c r="BE754" s="110"/>
      <c r="BF754" s="110"/>
      <c r="BG754" s="110"/>
      <c r="BH754" s="110"/>
      <c r="BI754" s="110"/>
      <c r="BJ754" s="110"/>
      <c r="BK754" s="110"/>
      <c r="BL754" s="110"/>
      <c r="BM754" s="110"/>
      <c r="BN754" s="110"/>
      <c r="BO754" s="110"/>
      <c r="BP754" s="110"/>
      <c r="BQ754" s="110"/>
      <c r="BR754" s="110"/>
      <c r="BS754" s="110"/>
      <c r="BT754" s="110"/>
      <c r="BU754" s="110"/>
      <c r="BV754" s="110"/>
      <c r="BW754" s="110"/>
      <c r="BX754" s="110"/>
      <c r="BY754" s="110"/>
      <c r="BZ754" s="110"/>
      <c r="CA754" s="110"/>
      <c r="CB754" s="110"/>
      <c r="CC754" s="110"/>
      <c r="CD754" s="110"/>
      <c r="CE754" s="110"/>
      <c r="CF754" s="110"/>
      <c r="CG754" s="110"/>
      <c r="CH754" s="110"/>
      <c r="CI754" s="110"/>
      <c r="CJ754" s="110"/>
      <c r="CK754" s="110"/>
      <c r="CL754" s="110"/>
      <c r="CM754" s="110"/>
      <c r="CN754" s="110"/>
      <c r="CO754" s="110"/>
      <c r="CP754" s="110"/>
      <c r="CQ754" s="110"/>
      <c r="CR754" s="110"/>
      <c r="CS754" s="110"/>
      <c r="CT754" s="110"/>
      <c r="CU754" s="110"/>
      <c r="CV754" s="110"/>
      <c r="CW754" s="110"/>
    </row>
    <row r="755" spans="1:101" x14ac:dyDescent="0.25">
      <c r="A755" s="110"/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  <c r="AL755" s="110"/>
      <c r="AM755" s="110"/>
      <c r="AN755" s="110"/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0"/>
      <c r="BB755" s="110"/>
      <c r="BC755" s="110"/>
      <c r="BD755" s="110"/>
      <c r="BE755" s="110"/>
      <c r="BF755" s="110"/>
      <c r="BG755" s="110"/>
      <c r="BH755" s="110"/>
      <c r="BI755" s="110"/>
      <c r="BJ755" s="110"/>
      <c r="BK755" s="110"/>
      <c r="BL755" s="110"/>
      <c r="BM755" s="110"/>
      <c r="BN755" s="110"/>
      <c r="BO755" s="110"/>
      <c r="BP755" s="110"/>
      <c r="BQ755" s="110"/>
      <c r="BR755" s="110"/>
      <c r="BS755" s="110"/>
      <c r="BT755" s="110"/>
      <c r="BU755" s="110"/>
      <c r="BV755" s="110"/>
      <c r="BW755" s="110"/>
      <c r="BX755" s="110"/>
      <c r="BY755" s="110"/>
      <c r="BZ755" s="110"/>
      <c r="CA755" s="110"/>
      <c r="CB755" s="110"/>
      <c r="CC755" s="110"/>
      <c r="CD755" s="110"/>
      <c r="CE755" s="110"/>
      <c r="CF755" s="110"/>
      <c r="CG755" s="110"/>
      <c r="CH755" s="110"/>
      <c r="CI755" s="110"/>
      <c r="CJ755" s="110"/>
      <c r="CK755" s="110"/>
      <c r="CL755" s="110"/>
      <c r="CM755" s="110"/>
      <c r="CN755" s="110"/>
      <c r="CO755" s="110"/>
      <c r="CP755" s="110"/>
      <c r="CQ755" s="110"/>
      <c r="CR755" s="110"/>
      <c r="CS755" s="110"/>
      <c r="CT755" s="110"/>
      <c r="CU755" s="110"/>
      <c r="CV755" s="110"/>
      <c r="CW755" s="110"/>
    </row>
    <row r="756" spans="1:101" x14ac:dyDescent="0.25">
      <c r="A756" s="110"/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10"/>
      <c r="AE756" s="110"/>
      <c r="AF756" s="110"/>
      <c r="AG756" s="110"/>
      <c r="AH756" s="110"/>
      <c r="AI756" s="110"/>
      <c r="AJ756" s="110"/>
      <c r="AK756" s="110"/>
      <c r="AL756" s="110"/>
      <c r="AM756" s="110"/>
      <c r="AN756" s="110"/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0"/>
      <c r="BB756" s="110"/>
      <c r="BC756" s="110"/>
      <c r="BD756" s="110"/>
      <c r="BE756" s="110"/>
      <c r="BF756" s="110"/>
      <c r="BG756" s="110"/>
      <c r="BH756" s="110"/>
      <c r="BI756" s="110"/>
      <c r="BJ756" s="110"/>
      <c r="BK756" s="110"/>
      <c r="BL756" s="110"/>
      <c r="BM756" s="110"/>
      <c r="BN756" s="110"/>
      <c r="BO756" s="110"/>
      <c r="BP756" s="110"/>
      <c r="BQ756" s="110"/>
      <c r="BR756" s="110"/>
      <c r="BS756" s="110"/>
      <c r="BT756" s="110"/>
      <c r="BU756" s="110"/>
      <c r="BV756" s="110"/>
      <c r="BW756" s="110"/>
      <c r="BX756" s="110"/>
      <c r="BY756" s="110"/>
      <c r="BZ756" s="110"/>
      <c r="CA756" s="110"/>
      <c r="CB756" s="110"/>
      <c r="CC756" s="110"/>
      <c r="CD756" s="110"/>
      <c r="CE756" s="110"/>
      <c r="CF756" s="110"/>
      <c r="CG756" s="110"/>
      <c r="CH756" s="110"/>
      <c r="CI756" s="110"/>
      <c r="CJ756" s="110"/>
      <c r="CK756" s="110"/>
      <c r="CL756" s="110"/>
      <c r="CM756" s="110"/>
      <c r="CN756" s="110"/>
      <c r="CO756" s="110"/>
      <c r="CP756" s="110"/>
      <c r="CQ756" s="110"/>
      <c r="CR756" s="110"/>
      <c r="CS756" s="110"/>
      <c r="CT756" s="110"/>
      <c r="CU756" s="110"/>
      <c r="CV756" s="110"/>
      <c r="CW756" s="110"/>
    </row>
    <row r="757" spans="1:101" x14ac:dyDescent="0.25">
      <c r="A757" s="110"/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10"/>
      <c r="AE757" s="110"/>
      <c r="AF757" s="110"/>
      <c r="AG757" s="110"/>
      <c r="AH757" s="110"/>
      <c r="AI757" s="110"/>
      <c r="AJ757" s="110"/>
      <c r="AK757" s="110"/>
      <c r="AL757" s="110"/>
      <c r="AM757" s="110"/>
      <c r="AN757" s="110"/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0"/>
      <c r="BB757" s="110"/>
      <c r="BC757" s="110"/>
      <c r="BD757" s="110"/>
      <c r="BE757" s="110"/>
      <c r="BF757" s="110"/>
      <c r="BG757" s="110"/>
      <c r="BH757" s="110"/>
      <c r="BI757" s="110"/>
      <c r="BJ757" s="110"/>
      <c r="BK757" s="110"/>
      <c r="BL757" s="110"/>
      <c r="BM757" s="110"/>
      <c r="BN757" s="110"/>
      <c r="BO757" s="110"/>
      <c r="BP757" s="110"/>
      <c r="BQ757" s="110"/>
      <c r="BR757" s="110"/>
      <c r="BS757" s="110"/>
      <c r="BT757" s="110"/>
      <c r="BU757" s="110"/>
      <c r="BV757" s="110"/>
      <c r="BW757" s="110"/>
      <c r="BX757" s="110"/>
      <c r="BY757" s="110"/>
      <c r="BZ757" s="110"/>
      <c r="CA757" s="110"/>
      <c r="CB757" s="110"/>
      <c r="CC757" s="110"/>
      <c r="CD757" s="110"/>
      <c r="CE757" s="110"/>
      <c r="CF757" s="110"/>
      <c r="CG757" s="110"/>
      <c r="CH757" s="110"/>
      <c r="CI757" s="110"/>
      <c r="CJ757" s="110"/>
      <c r="CK757" s="110"/>
      <c r="CL757" s="110"/>
      <c r="CM757" s="110"/>
      <c r="CN757" s="110"/>
      <c r="CO757" s="110"/>
      <c r="CP757" s="110"/>
      <c r="CQ757" s="110"/>
      <c r="CR757" s="110"/>
      <c r="CS757" s="110"/>
      <c r="CT757" s="110"/>
      <c r="CU757" s="110"/>
      <c r="CV757" s="110"/>
      <c r="CW757" s="110"/>
    </row>
    <row r="758" spans="1:101" x14ac:dyDescent="0.25">
      <c r="A758" s="110"/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10"/>
      <c r="AE758" s="110"/>
      <c r="AF758" s="110"/>
      <c r="AG758" s="110"/>
      <c r="AH758" s="110"/>
      <c r="AI758" s="110"/>
      <c r="AJ758" s="110"/>
      <c r="AK758" s="110"/>
      <c r="AL758" s="110"/>
      <c r="AM758" s="110"/>
      <c r="AN758" s="110"/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0"/>
      <c r="BB758" s="110"/>
      <c r="BC758" s="110"/>
      <c r="BD758" s="110"/>
      <c r="BE758" s="110"/>
      <c r="BF758" s="110"/>
      <c r="BG758" s="110"/>
      <c r="BH758" s="110"/>
      <c r="BI758" s="110"/>
      <c r="BJ758" s="110"/>
      <c r="BK758" s="110"/>
      <c r="BL758" s="110"/>
      <c r="BM758" s="110"/>
      <c r="BN758" s="110"/>
      <c r="BO758" s="110"/>
      <c r="BP758" s="110"/>
      <c r="BQ758" s="110"/>
      <c r="BR758" s="110"/>
      <c r="BS758" s="110"/>
      <c r="BT758" s="110"/>
      <c r="BU758" s="110"/>
      <c r="BV758" s="110"/>
      <c r="BW758" s="110"/>
      <c r="BX758" s="110"/>
      <c r="BY758" s="110"/>
      <c r="BZ758" s="110"/>
      <c r="CA758" s="110"/>
      <c r="CB758" s="110"/>
      <c r="CC758" s="110"/>
      <c r="CD758" s="110"/>
      <c r="CE758" s="110"/>
      <c r="CF758" s="110"/>
      <c r="CG758" s="110"/>
      <c r="CH758" s="110"/>
      <c r="CI758" s="110"/>
      <c r="CJ758" s="110"/>
      <c r="CK758" s="110"/>
      <c r="CL758" s="110"/>
      <c r="CM758" s="110"/>
      <c r="CN758" s="110"/>
      <c r="CO758" s="110"/>
      <c r="CP758" s="110"/>
      <c r="CQ758" s="110"/>
      <c r="CR758" s="110"/>
      <c r="CS758" s="110"/>
      <c r="CT758" s="110"/>
      <c r="CU758" s="110"/>
      <c r="CV758" s="110"/>
      <c r="CW758" s="110"/>
    </row>
    <row r="759" spans="1:101" x14ac:dyDescent="0.25">
      <c r="A759" s="110"/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10"/>
      <c r="AE759" s="110"/>
      <c r="AF759" s="110"/>
      <c r="AG759" s="110"/>
      <c r="AH759" s="110"/>
      <c r="AI759" s="110"/>
      <c r="AJ759" s="110"/>
      <c r="AK759" s="110"/>
      <c r="AL759" s="110"/>
      <c r="AM759" s="110"/>
      <c r="AN759" s="110"/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0"/>
      <c r="BB759" s="110"/>
      <c r="BC759" s="110"/>
      <c r="BD759" s="110"/>
      <c r="BE759" s="110"/>
      <c r="BF759" s="110"/>
      <c r="BG759" s="110"/>
      <c r="BH759" s="110"/>
      <c r="BI759" s="110"/>
      <c r="BJ759" s="110"/>
      <c r="BK759" s="110"/>
      <c r="BL759" s="110"/>
      <c r="BM759" s="110"/>
      <c r="BN759" s="110"/>
      <c r="BO759" s="110"/>
      <c r="BP759" s="110"/>
      <c r="BQ759" s="110"/>
      <c r="BR759" s="110"/>
      <c r="BS759" s="110"/>
      <c r="BT759" s="110"/>
      <c r="BU759" s="110"/>
      <c r="BV759" s="110"/>
      <c r="BW759" s="110"/>
      <c r="BX759" s="110"/>
      <c r="BY759" s="110"/>
      <c r="BZ759" s="110"/>
      <c r="CA759" s="110"/>
      <c r="CB759" s="110"/>
      <c r="CC759" s="110"/>
      <c r="CD759" s="110"/>
      <c r="CE759" s="110"/>
      <c r="CF759" s="110"/>
      <c r="CG759" s="110"/>
      <c r="CH759" s="110"/>
      <c r="CI759" s="110"/>
      <c r="CJ759" s="110"/>
      <c r="CK759" s="110"/>
      <c r="CL759" s="110"/>
      <c r="CM759" s="110"/>
      <c r="CN759" s="110"/>
      <c r="CO759" s="110"/>
      <c r="CP759" s="110"/>
      <c r="CQ759" s="110"/>
      <c r="CR759" s="110"/>
      <c r="CS759" s="110"/>
      <c r="CT759" s="110"/>
      <c r="CU759" s="110"/>
      <c r="CV759" s="110"/>
      <c r="CW759" s="110"/>
    </row>
    <row r="760" spans="1:101" x14ac:dyDescent="0.25">
      <c r="A760" s="110"/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10"/>
      <c r="AE760" s="110"/>
      <c r="AF760" s="110"/>
      <c r="AG760" s="110"/>
      <c r="AH760" s="110"/>
      <c r="AI760" s="110"/>
      <c r="AJ760" s="110"/>
      <c r="AK760" s="110"/>
      <c r="AL760" s="110"/>
      <c r="AM760" s="110"/>
      <c r="AN760" s="110"/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0"/>
      <c r="BB760" s="110"/>
      <c r="BC760" s="110"/>
      <c r="BD760" s="110"/>
      <c r="BE760" s="110"/>
      <c r="BF760" s="110"/>
      <c r="BG760" s="110"/>
      <c r="BH760" s="110"/>
      <c r="BI760" s="110"/>
      <c r="BJ760" s="110"/>
      <c r="BK760" s="110"/>
      <c r="BL760" s="110"/>
      <c r="BM760" s="110"/>
      <c r="BN760" s="110"/>
      <c r="BO760" s="110"/>
      <c r="BP760" s="110"/>
      <c r="BQ760" s="110"/>
      <c r="BR760" s="110"/>
      <c r="BS760" s="110"/>
      <c r="BT760" s="110"/>
      <c r="BU760" s="110"/>
      <c r="BV760" s="110"/>
      <c r="BW760" s="110"/>
      <c r="BX760" s="110"/>
      <c r="BY760" s="110"/>
      <c r="BZ760" s="110"/>
      <c r="CA760" s="110"/>
      <c r="CB760" s="110"/>
      <c r="CC760" s="110"/>
      <c r="CD760" s="110"/>
      <c r="CE760" s="110"/>
      <c r="CF760" s="110"/>
      <c r="CG760" s="110"/>
      <c r="CH760" s="110"/>
      <c r="CI760" s="110"/>
      <c r="CJ760" s="110"/>
      <c r="CK760" s="110"/>
      <c r="CL760" s="110"/>
      <c r="CM760" s="110"/>
      <c r="CN760" s="110"/>
      <c r="CO760" s="110"/>
      <c r="CP760" s="110"/>
      <c r="CQ760" s="110"/>
      <c r="CR760" s="110"/>
      <c r="CS760" s="110"/>
      <c r="CT760" s="110"/>
      <c r="CU760" s="110"/>
      <c r="CV760" s="110"/>
      <c r="CW760" s="110"/>
    </row>
    <row r="761" spans="1:101" x14ac:dyDescent="0.25">
      <c r="A761" s="110"/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110"/>
      <c r="AJ761" s="110"/>
      <c r="AK761" s="110"/>
      <c r="AL761" s="110"/>
      <c r="AM761" s="110"/>
      <c r="AN761" s="110"/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0"/>
      <c r="BB761" s="110"/>
      <c r="BC761" s="110"/>
      <c r="BD761" s="110"/>
      <c r="BE761" s="110"/>
      <c r="BF761" s="110"/>
      <c r="BG761" s="110"/>
      <c r="BH761" s="110"/>
      <c r="BI761" s="110"/>
      <c r="BJ761" s="110"/>
      <c r="BK761" s="110"/>
      <c r="BL761" s="110"/>
      <c r="BM761" s="110"/>
      <c r="BN761" s="110"/>
      <c r="BO761" s="110"/>
      <c r="BP761" s="110"/>
      <c r="BQ761" s="110"/>
      <c r="BR761" s="110"/>
      <c r="BS761" s="110"/>
      <c r="BT761" s="110"/>
      <c r="BU761" s="110"/>
      <c r="BV761" s="110"/>
      <c r="BW761" s="110"/>
      <c r="BX761" s="110"/>
      <c r="BY761" s="110"/>
      <c r="BZ761" s="110"/>
      <c r="CA761" s="110"/>
      <c r="CB761" s="110"/>
      <c r="CC761" s="110"/>
      <c r="CD761" s="110"/>
      <c r="CE761" s="110"/>
      <c r="CF761" s="110"/>
      <c r="CG761" s="110"/>
      <c r="CH761" s="110"/>
      <c r="CI761" s="110"/>
      <c r="CJ761" s="110"/>
      <c r="CK761" s="110"/>
      <c r="CL761" s="110"/>
      <c r="CM761" s="110"/>
      <c r="CN761" s="110"/>
      <c r="CO761" s="110"/>
      <c r="CP761" s="110"/>
      <c r="CQ761" s="110"/>
      <c r="CR761" s="110"/>
      <c r="CS761" s="110"/>
      <c r="CT761" s="110"/>
      <c r="CU761" s="110"/>
      <c r="CV761" s="110"/>
      <c r="CW761" s="110"/>
    </row>
    <row r="762" spans="1:101" x14ac:dyDescent="0.25">
      <c r="A762" s="110"/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10"/>
      <c r="AE762" s="110"/>
      <c r="AF762" s="110"/>
      <c r="AG762" s="110"/>
      <c r="AH762" s="110"/>
      <c r="AI762" s="110"/>
      <c r="AJ762" s="110"/>
      <c r="AK762" s="110"/>
      <c r="AL762" s="110"/>
      <c r="AM762" s="110"/>
      <c r="AN762" s="110"/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0"/>
      <c r="BB762" s="110"/>
      <c r="BC762" s="110"/>
      <c r="BD762" s="110"/>
      <c r="BE762" s="110"/>
      <c r="BF762" s="110"/>
      <c r="BG762" s="110"/>
      <c r="BH762" s="110"/>
      <c r="BI762" s="110"/>
      <c r="BJ762" s="110"/>
      <c r="BK762" s="110"/>
      <c r="BL762" s="110"/>
      <c r="BM762" s="110"/>
      <c r="BN762" s="110"/>
      <c r="BO762" s="110"/>
      <c r="BP762" s="110"/>
      <c r="BQ762" s="110"/>
      <c r="BR762" s="110"/>
      <c r="BS762" s="110"/>
      <c r="BT762" s="110"/>
      <c r="BU762" s="110"/>
      <c r="BV762" s="110"/>
      <c r="BW762" s="110"/>
      <c r="BX762" s="110"/>
      <c r="BY762" s="110"/>
      <c r="BZ762" s="110"/>
      <c r="CA762" s="110"/>
      <c r="CB762" s="110"/>
      <c r="CC762" s="110"/>
      <c r="CD762" s="110"/>
      <c r="CE762" s="110"/>
      <c r="CF762" s="110"/>
      <c r="CG762" s="110"/>
      <c r="CH762" s="110"/>
      <c r="CI762" s="110"/>
      <c r="CJ762" s="110"/>
      <c r="CK762" s="110"/>
      <c r="CL762" s="110"/>
      <c r="CM762" s="110"/>
      <c r="CN762" s="110"/>
      <c r="CO762" s="110"/>
      <c r="CP762" s="110"/>
      <c r="CQ762" s="110"/>
      <c r="CR762" s="110"/>
      <c r="CS762" s="110"/>
      <c r="CT762" s="110"/>
      <c r="CU762" s="110"/>
      <c r="CV762" s="110"/>
      <c r="CW762" s="110"/>
    </row>
    <row r="763" spans="1:101" x14ac:dyDescent="0.25">
      <c r="A763" s="110"/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10"/>
      <c r="AE763" s="110"/>
      <c r="AF763" s="110"/>
      <c r="AG763" s="110"/>
      <c r="AH763" s="110"/>
      <c r="AI763" s="110"/>
      <c r="AJ763" s="110"/>
      <c r="AK763" s="110"/>
      <c r="AL763" s="110"/>
      <c r="AM763" s="110"/>
      <c r="AN763" s="110"/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0"/>
      <c r="BB763" s="110"/>
      <c r="BC763" s="110"/>
      <c r="BD763" s="110"/>
      <c r="BE763" s="110"/>
      <c r="BF763" s="110"/>
      <c r="BG763" s="110"/>
      <c r="BH763" s="110"/>
      <c r="BI763" s="110"/>
      <c r="BJ763" s="110"/>
      <c r="BK763" s="110"/>
      <c r="BL763" s="110"/>
      <c r="BM763" s="110"/>
      <c r="BN763" s="110"/>
      <c r="BO763" s="110"/>
      <c r="BP763" s="110"/>
      <c r="BQ763" s="110"/>
      <c r="BR763" s="110"/>
      <c r="BS763" s="110"/>
      <c r="BT763" s="110"/>
      <c r="BU763" s="110"/>
      <c r="BV763" s="110"/>
      <c r="BW763" s="110"/>
      <c r="BX763" s="110"/>
      <c r="BY763" s="110"/>
      <c r="BZ763" s="110"/>
      <c r="CA763" s="110"/>
      <c r="CB763" s="110"/>
      <c r="CC763" s="110"/>
      <c r="CD763" s="110"/>
      <c r="CE763" s="110"/>
      <c r="CF763" s="110"/>
      <c r="CG763" s="110"/>
      <c r="CH763" s="110"/>
      <c r="CI763" s="110"/>
      <c r="CJ763" s="110"/>
      <c r="CK763" s="110"/>
      <c r="CL763" s="110"/>
      <c r="CM763" s="110"/>
      <c r="CN763" s="110"/>
      <c r="CO763" s="110"/>
      <c r="CP763" s="110"/>
      <c r="CQ763" s="110"/>
      <c r="CR763" s="110"/>
      <c r="CS763" s="110"/>
      <c r="CT763" s="110"/>
      <c r="CU763" s="110"/>
      <c r="CV763" s="110"/>
      <c r="CW763" s="110"/>
    </row>
    <row r="764" spans="1:101" x14ac:dyDescent="0.25">
      <c r="A764" s="110"/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0"/>
      <c r="BB764" s="110"/>
      <c r="BC764" s="110"/>
      <c r="BD764" s="110"/>
      <c r="BE764" s="110"/>
      <c r="BF764" s="110"/>
      <c r="BG764" s="110"/>
      <c r="BH764" s="110"/>
      <c r="BI764" s="110"/>
      <c r="BJ764" s="110"/>
      <c r="BK764" s="110"/>
      <c r="BL764" s="110"/>
      <c r="BM764" s="110"/>
      <c r="BN764" s="110"/>
      <c r="BO764" s="110"/>
      <c r="BP764" s="110"/>
      <c r="BQ764" s="110"/>
      <c r="BR764" s="110"/>
      <c r="BS764" s="110"/>
      <c r="BT764" s="110"/>
      <c r="BU764" s="110"/>
      <c r="BV764" s="110"/>
      <c r="BW764" s="110"/>
      <c r="BX764" s="110"/>
      <c r="BY764" s="110"/>
      <c r="BZ764" s="110"/>
      <c r="CA764" s="110"/>
      <c r="CB764" s="110"/>
      <c r="CC764" s="110"/>
      <c r="CD764" s="110"/>
      <c r="CE764" s="110"/>
      <c r="CF764" s="110"/>
      <c r="CG764" s="110"/>
      <c r="CH764" s="110"/>
      <c r="CI764" s="110"/>
      <c r="CJ764" s="110"/>
      <c r="CK764" s="110"/>
      <c r="CL764" s="110"/>
      <c r="CM764" s="110"/>
      <c r="CN764" s="110"/>
      <c r="CO764" s="110"/>
      <c r="CP764" s="110"/>
      <c r="CQ764" s="110"/>
      <c r="CR764" s="110"/>
      <c r="CS764" s="110"/>
      <c r="CT764" s="110"/>
      <c r="CU764" s="110"/>
      <c r="CV764" s="110"/>
      <c r="CW764" s="110"/>
    </row>
    <row r="765" spans="1:101" x14ac:dyDescent="0.25">
      <c r="A765" s="110"/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10"/>
      <c r="AE765" s="110"/>
      <c r="AF765" s="110"/>
      <c r="AG765" s="110"/>
      <c r="AH765" s="110"/>
      <c r="AI765" s="110"/>
      <c r="AJ765" s="110"/>
      <c r="AK765" s="110"/>
      <c r="AL765" s="110"/>
      <c r="AM765" s="110"/>
      <c r="AN765" s="110"/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0"/>
      <c r="BB765" s="110"/>
      <c r="BC765" s="110"/>
      <c r="BD765" s="110"/>
      <c r="BE765" s="110"/>
      <c r="BF765" s="110"/>
      <c r="BG765" s="110"/>
      <c r="BH765" s="110"/>
      <c r="BI765" s="110"/>
      <c r="BJ765" s="110"/>
      <c r="BK765" s="110"/>
      <c r="BL765" s="110"/>
      <c r="BM765" s="110"/>
      <c r="BN765" s="110"/>
      <c r="BO765" s="110"/>
      <c r="BP765" s="110"/>
      <c r="BQ765" s="110"/>
      <c r="BR765" s="110"/>
      <c r="BS765" s="110"/>
      <c r="BT765" s="110"/>
      <c r="BU765" s="110"/>
      <c r="BV765" s="110"/>
      <c r="BW765" s="110"/>
      <c r="BX765" s="110"/>
      <c r="BY765" s="110"/>
      <c r="BZ765" s="110"/>
      <c r="CA765" s="110"/>
      <c r="CB765" s="110"/>
      <c r="CC765" s="110"/>
      <c r="CD765" s="110"/>
      <c r="CE765" s="110"/>
      <c r="CF765" s="110"/>
      <c r="CG765" s="110"/>
      <c r="CH765" s="110"/>
      <c r="CI765" s="110"/>
      <c r="CJ765" s="110"/>
      <c r="CK765" s="110"/>
      <c r="CL765" s="110"/>
      <c r="CM765" s="110"/>
      <c r="CN765" s="110"/>
      <c r="CO765" s="110"/>
      <c r="CP765" s="110"/>
      <c r="CQ765" s="110"/>
      <c r="CR765" s="110"/>
      <c r="CS765" s="110"/>
      <c r="CT765" s="110"/>
      <c r="CU765" s="110"/>
      <c r="CV765" s="110"/>
      <c r="CW765" s="110"/>
    </row>
    <row r="766" spans="1:101" x14ac:dyDescent="0.25">
      <c r="A766" s="110"/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F766" s="110"/>
      <c r="AG766" s="110"/>
      <c r="AH766" s="110"/>
      <c r="AI766" s="110"/>
      <c r="AJ766" s="110"/>
      <c r="AK766" s="110"/>
      <c r="AL766" s="110"/>
      <c r="AM766" s="110"/>
      <c r="AN766" s="110"/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0"/>
      <c r="BB766" s="110"/>
      <c r="BC766" s="110"/>
      <c r="BD766" s="110"/>
      <c r="BE766" s="110"/>
      <c r="BF766" s="110"/>
      <c r="BG766" s="110"/>
      <c r="BH766" s="110"/>
      <c r="BI766" s="110"/>
      <c r="BJ766" s="110"/>
      <c r="BK766" s="110"/>
      <c r="BL766" s="110"/>
      <c r="BM766" s="110"/>
      <c r="BN766" s="110"/>
      <c r="BO766" s="110"/>
      <c r="BP766" s="110"/>
      <c r="BQ766" s="110"/>
      <c r="BR766" s="110"/>
      <c r="BS766" s="110"/>
      <c r="BT766" s="110"/>
      <c r="BU766" s="110"/>
      <c r="BV766" s="110"/>
      <c r="BW766" s="110"/>
      <c r="BX766" s="110"/>
      <c r="BY766" s="110"/>
      <c r="BZ766" s="110"/>
      <c r="CA766" s="110"/>
      <c r="CB766" s="110"/>
      <c r="CC766" s="110"/>
      <c r="CD766" s="110"/>
      <c r="CE766" s="110"/>
      <c r="CF766" s="110"/>
      <c r="CG766" s="110"/>
      <c r="CH766" s="110"/>
      <c r="CI766" s="110"/>
      <c r="CJ766" s="110"/>
      <c r="CK766" s="110"/>
      <c r="CL766" s="110"/>
      <c r="CM766" s="110"/>
      <c r="CN766" s="110"/>
      <c r="CO766" s="110"/>
      <c r="CP766" s="110"/>
      <c r="CQ766" s="110"/>
      <c r="CR766" s="110"/>
      <c r="CS766" s="110"/>
      <c r="CT766" s="110"/>
      <c r="CU766" s="110"/>
      <c r="CV766" s="110"/>
      <c r="CW766" s="110"/>
    </row>
    <row r="767" spans="1:101" x14ac:dyDescent="0.25">
      <c r="A767" s="110"/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10"/>
      <c r="AE767" s="110"/>
      <c r="AF767" s="110"/>
      <c r="AG767" s="110"/>
      <c r="AH767" s="110"/>
      <c r="AI767" s="110"/>
      <c r="AJ767" s="110"/>
      <c r="AK767" s="110"/>
      <c r="AL767" s="110"/>
      <c r="AM767" s="110"/>
      <c r="AN767" s="110"/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0"/>
      <c r="BB767" s="110"/>
      <c r="BC767" s="110"/>
      <c r="BD767" s="110"/>
      <c r="BE767" s="110"/>
      <c r="BF767" s="110"/>
      <c r="BG767" s="110"/>
      <c r="BH767" s="110"/>
      <c r="BI767" s="110"/>
      <c r="BJ767" s="110"/>
      <c r="BK767" s="110"/>
      <c r="BL767" s="110"/>
      <c r="BM767" s="110"/>
      <c r="BN767" s="110"/>
      <c r="BO767" s="110"/>
      <c r="BP767" s="110"/>
      <c r="BQ767" s="110"/>
      <c r="BR767" s="110"/>
      <c r="BS767" s="110"/>
      <c r="BT767" s="110"/>
      <c r="BU767" s="110"/>
      <c r="BV767" s="110"/>
      <c r="BW767" s="110"/>
      <c r="BX767" s="110"/>
      <c r="BY767" s="110"/>
      <c r="BZ767" s="110"/>
      <c r="CA767" s="110"/>
      <c r="CB767" s="110"/>
      <c r="CC767" s="110"/>
      <c r="CD767" s="110"/>
      <c r="CE767" s="110"/>
      <c r="CF767" s="110"/>
      <c r="CG767" s="110"/>
      <c r="CH767" s="110"/>
      <c r="CI767" s="110"/>
      <c r="CJ767" s="110"/>
      <c r="CK767" s="110"/>
      <c r="CL767" s="110"/>
      <c r="CM767" s="110"/>
      <c r="CN767" s="110"/>
      <c r="CO767" s="110"/>
      <c r="CP767" s="110"/>
      <c r="CQ767" s="110"/>
      <c r="CR767" s="110"/>
      <c r="CS767" s="110"/>
      <c r="CT767" s="110"/>
      <c r="CU767" s="110"/>
      <c r="CV767" s="110"/>
      <c r="CW767" s="110"/>
    </row>
    <row r="768" spans="1:101" x14ac:dyDescent="0.25">
      <c r="A768" s="110"/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  <c r="AC768" s="110"/>
      <c r="AD768" s="110"/>
      <c r="AE768" s="110"/>
      <c r="AF768" s="110"/>
      <c r="AG768" s="110"/>
      <c r="AH768" s="110"/>
      <c r="AI768" s="110"/>
      <c r="AJ768" s="110"/>
      <c r="AK768" s="110"/>
      <c r="AL768" s="110"/>
      <c r="AM768" s="110"/>
      <c r="AN768" s="110"/>
      <c r="AO768" s="110"/>
      <c r="AP768" s="110"/>
      <c r="AQ768" s="110"/>
      <c r="AR768" s="110"/>
      <c r="AS768" s="110"/>
      <c r="AT768" s="110"/>
      <c r="AU768" s="110"/>
      <c r="AV768" s="110"/>
      <c r="AW768" s="110"/>
      <c r="AX768" s="110"/>
      <c r="AY768" s="110"/>
      <c r="AZ768" s="110"/>
      <c r="BA768" s="110"/>
      <c r="BB768" s="110"/>
      <c r="BC768" s="110"/>
      <c r="BD768" s="110"/>
      <c r="BE768" s="110"/>
      <c r="BF768" s="110"/>
      <c r="BG768" s="110"/>
      <c r="BH768" s="110"/>
      <c r="BI768" s="110"/>
      <c r="BJ768" s="110"/>
      <c r="BK768" s="110"/>
      <c r="BL768" s="110"/>
      <c r="BM768" s="110"/>
      <c r="BN768" s="110"/>
      <c r="BO768" s="110"/>
      <c r="BP768" s="110"/>
      <c r="BQ768" s="110"/>
      <c r="BR768" s="110"/>
      <c r="BS768" s="110"/>
      <c r="BT768" s="110"/>
      <c r="BU768" s="110"/>
      <c r="BV768" s="110"/>
      <c r="BW768" s="110"/>
      <c r="BX768" s="110"/>
      <c r="BY768" s="110"/>
      <c r="BZ768" s="110"/>
      <c r="CA768" s="110"/>
      <c r="CB768" s="110"/>
      <c r="CC768" s="110"/>
      <c r="CD768" s="110"/>
      <c r="CE768" s="110"/>
      <c r="CF768" s="110"/>
      <c r="CG768" s="110"/>
      <c r="CH768" s="110"/>
      <c r="CI768" s="110"/>
      <c r="CJ768" s="110"/>
      <c r="CK768" s="110"/>
      <c r="CL768" s="110"/>
      <c r="CM768" s="110"/>
      <c r="CN768" s="110"/>
      <c r="CO768" s="110"/>
      <c r="CP768" s="110"/>
      <c r="CQ768" s="110"/>
      <c r="CR768" s="110"/>
      <c r="CS768" s="110"/>
      <c r="CT768" s="110"/>
      <c r="CU768" s="110"/>
      <c r="CV768" s="110"/>
      <c r="CW768" s="110"/>
    </row>
    <row r="769" spans="1:101" x14ac:dyDescent="0.25">
      <c r="A769" s="110"/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10"/>
      <c r="AE769" s="110"/>
      <c r="AF769" s="110"/>
      <c r="AG769" s="110"/>
      <c r="AH769" s="110"/>
      <c r="AI769" s="110"/>
      <c r="AJ769" s="110"/>
      <c r="AK769" s="110"/>
      <c r="AL769" s="110"/>
      <c r="AM769" s="110"/>
      <c r="AN769" s="110"/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0"/>
      <c r="BB769" s="110"/>
      <c r="BC769" s="110"/>
      <c r="BD769" s="110"/>
      <c r="BE769" s="110"/>
      <c r="BF769" s="110"/>
      <c r="BG769" s="110"/>
      <c r="BH769" s="110"/>
      <c r="BI769" s="110"/>
      <c r="BJ769" s="110"/>
      <c r="BK769" s="110"/>
      <c r="BL769" s="110"/>
      <c r="BM769" s="110"/>
      <c r="BN769" s="110"/>
      <c r="BO769" s="110"/>
      <c r="BP769" s="110"/>
      <c r="BQ769" s="110"/>
      <c r="BR769" s="110"/>
      <c r="BS769" s="110"/>
      <c r="BT769" s="110"/>
      <c r="BU769" s="110"/>
      <c r="BV769" s="110"/>
      <c r="BW769" s="110"/>
      <c r="BX769" s="110"/>
      <c r="BY769" s="110"/>
      <c r="BZ769" s="110"/>
      <c r="CA769" s="110"/>
      <c r="CB769" s="110"/>
      <c r="CC769" s="110"/>
      <c r="CD769" s="110"/>
      <c r="CE769" s="110"/>
      <c r="CF769" s="110"/>
      <c r="CG769" s="110"/>
      <c r="CH769" s="110"/>
      <c r="CI769" s="110"/>
      <c r="CJ769" s="110"/>
      <c r="CK769" s="110"/>
      <c r="CL769" s="110"/>
      <c r="CM769" s="110"/>
      <c r="CN769" s="110"/>
      <c r="CO769" s="110"/>
      <c r="CP769" s="110"/>
      <c r="CQ769" s="110"/>
      <c r="CR769" s="110"/>
      <c r="CS769" s="110"/>
      <c r="CT769" s="110"/>
      <c r="CU769" s="110"/>
      <c r="CV769" s="110"/>
      <c r="CW769" s="110"/>
    </row>
    <row r="770" spans="1:101" x14ac:dyDescent="0.25">
      <c r="A770" s="110"/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10"/>
      <c r="AE770" s="110"/>
      <c r="AF770" s="110"/>
      <c r="AG770" s="110"/>
      <c r="AH770" s="110"/>
      <c r="AI770" s="110"/>
      <c r="AJ770" s="110"/>
      <c r="AK770" s="110"/>
      <c r="AL770" s="110"/>
      <c r="AM770" s="110"/>
      <c r="AN770" s="110"/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0"/>
      <c r="BB770" s="110"/>
      <c r="BC770" s="110"/>
      <c r="BD770" s="110"/>
      <c r="BE770" s="110"/>
      <c r="BF770" s="110"/>
      <c r="BG770" s="110"/>
      <c r="BH770" s="110"/>
      <c r="BI770" s="110"/>
      <c r="BJ770" s="110"/>
      <c r="BK770" s="110"/>
      <c r="BL770" s="110"/>
      <c r="BM770" s="110"/>
      <c r="BN770" s="110"/>
      <c r="BO770" s="110"/>
      <c r="BP770" s="110"/>
      <c r="BQ770" s="110"/>
      <c r="BR770" s="110"/>
      <c r="BS770" s="110"/>
      <c r="BT770" s="110"/>
      <c r="BU770" s="110"/>
      <c r="BV770" s="110"/>
      <c r="BW770" s="110"/>
      <c r="BX770" s="110"/>
      <c r="BY770" s="110"/>
      <c r="BZ770" s="110"/>
      <c r="CA770" s="110"/>
      <c r="CB770" s="110"/>
      <c r="CC770" s="110"/>
      <c r="CD770" s="110"/>
      <c r="CE770" s="110"/>
      <c r="CF770" s="110"/>
      <c r="CG770" s="110"/>
      <c r="CH770" s="110"/>
      <c r="CI770" s="110"/>
      <c r="CJ770" s="110"/>
      <c r="CK770" s="110"/>
      <c r="CL770" s="110"/>
      <c r="CM770" s="110"/>
      <c r="CN770" s="110"/>
      <c r="CO770" s="110"/>
      <c r="CP770" s="110"/>
      <c r="CQ770" s="110"/>
      <c r="CR770" s="110"/>
      <c r="CS770" s="110"/>
      <c r="CT770" s="110"/>
      <c r="CU770" s="110"/>
      <c r="CV770" s="110"/>
      <c r="CW770" s="110"/>
    </row>
    <row r="771" spans="1:101" x14ac:dyDescent="0.25">
      <c r="A771" s="110"/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F771" s="110"/>
      <c r="AG771" s="110"/>
      <c r="AH771" s="110"/>
      <c r="AI771" s="110"/>
      <c r="AJ771" s="110"/>
      <c r="AK771" s="110"/>
      <c r="AL771" s="110"/>
      <c r="AM771" s="110"/>
      <c r="AN771" s="110"/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0"/>
      <c r="BB771" s="110"/>
      <c r="BC771" s="110"/>
      <c r="BD771" s="110"/>
      <c r="BE771" s="110"/>
      <c r="BF771" s="110"/>
      <c r="BG771" s="110"/>
      <c r="BH771" s="110"/>
      <c r="BI771" s="110"/>
      <c r="BJ771" s="110"/>
      <c r="BK771" s="110"/>
      <c r="BL771" s="110"/>
      <c r="BM771" s="110"/>
      <c r="BN771" s="110"/>
      <c r="BO771" s="110"/>
      <c r="BP771" s="110"/>
      <c r="BQ771" s="110"/>
      <c r="BR771" s="110"/>
      <c r="BS771" s="110"/>
      <c r="BT771" s="110"/>
      <c r="BU771" s="110"/>
      <c r="BV771" s="110"/>
      <c r="BW771" s="110"/>
      <c r="BX771" s="110"/>
      <c r="BY771" s="110"/>
      <c r="BZ771" s="110"/>
      <c r="CA771" s="110"/>
      <c r="CB771" s="110"/>
      <c r="CC771" s="110"/>
      <c r="CD771" s="110"/>
      <c r="CE771" s="110"/>
      <c r="CF771" s="110"/>
      <c r="CG771" s="110"/>
      <c r="CH771" s="110"/>
      <c r="CI771" s="110"/>
      <c r="CJ771" s="110"/>
      <c r="CK771" s="110"/>
      <c r="CL771" s="110"/>
      <c r="CM771" s="110"/>
      <c r="CN771" s="110"/>
      <c r="CO771" s="110"/>
      <c r="CP771" s="110"/>
      <c r="CQ771" s="110"/>
      <c r="CR771" s="110"/>
      <c r="CS771" s="110"/>
      <c r="CT771" s="110"/>
      <c r="CU771" s="110"/>
      <c r="CV771" s="110"/>
      <c r="CW771" s="110"/>
    </row>
    <row r="772" spans="1:101" x14ac:dyDescent="0.25">
      <c r="A772" s="110"/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10"/>
      <c r="AE772" s="110"/>
      <c r="AF772" s="110"/>
      <c r="AG772" s="110"/>
      <c r="AH772" s="110"/>
      <c r="AI772" s="110"/>
      <c r="AJ772" s="110"/>
      <c r="AK772" s="110"/>
      <c r="AL772" s="110"/>
      <c r="AM772" s="110"/>
      <c r="AN772" s="110"/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0"/>
      <c r="BB772" s="110"/>
      <c r="BC772" s="110"/>
      <c r="BD772" s="110"/>
      <c r="BE772" s="110"/>
      <c r="BF772" s="110"/>
      <c r="BG772" s="110"/>
      <c r="BH772" s="110"/>
      <c r="BI772" s="110"/>
      <c r="BJ772" s="110"/>
      <c r="BK772" s="110"/>
      <c r="BL772" s="110"/>
      <c r="BM772" s="110"/>
      <c r="BN772" s="110"/>
      <c r="BO772" s="110"/>
      <c r="BP772" s="110"/>
      <c r="BQ772" s="110"/>
      <c r="BR772" s="110"/>
      <c r="BS772" s="110"/>
      <c r="BT772" s="110"/>
      <c r="BU772" s="110"/>
      <c r="BV772" s="110"/>
      <c r="BW772" s="110"/>
      <c r="BX772" s="110"/>
      <c r="BY772" s="110"/>
      <c r="BZ772" s="110"/>
      <c r="CA772" s="110"/>
      <c r="CB772" s="110"/>
      <c r="CC772" s="110"/>
      <c r="CD772" s="110"/>
      <c r="CE772" s="110"/>
      <c r="CF772" s="110"/>
      <c r="CG772" s="110"/>
      <c r="CH772" s="110"/>
      <c r="CI772" s="110"/>
      <c r="CJ772" s="110"/>
      <c r="CK772" s="110"/>
      <c r="CL772" s="110"/>
      <c r="CM772" s="110"/>
      <c r="CN772" s="110"/>
      <c r="CO772" s="110"/>
      <c r="CP772" s="110"/>
      <c r="CQ772" s="110"/>
      <c r="CR772" s="110"/>
      <c r="CS772" s="110"/>
      <c r="CT772" s="110"/>
      <c r="CU772" s="110"/>
      <c r="CV772" s="110"/>
      <c r="CW772" s="110"/>
    </row>
    <row r="773" spans="1:101" x14ac:dyDescent="0.25">
      <c r="A773" s="110"/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10"/>
      <c r="AE773" s="110"/>
      <c r="AF773" s="110"/>
      <c r="AG773" s="110"/>
      <c r="AH773" s="110"/>
      <c r="AI773" s="110"/>
      <c r="AJ773" s="110"/>
      <c r="AK773" s="110"/>
      <c r="AL773" s="110"/>
      <c r="AM773" s="110"/>
      <c r="AN773" s="110"/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0"/>
      <c r="BB773" s="110"/>
      <c r="BC773" s="110"/>
      <c r="BD773" s="110"/>
      <c r="BE773" s="110"/>
      <c r="BF773" s="110"/>
      <c r="BG773" s="110"/>
      <c r="BH773" s="110"/>
      <c r="BI773" s="110"/>
      <c r="BJ773" s="110"/>
      <c r="BK773" s="110"/>
      <c r="BL773" s="110"/>
      <c r="BM773" s="110"/>
      <c r="BN773" s="110"/>
      <c r="BO773" s="110"/>
      <c r="BP773" s="110"/>
      <c r="BQ773" s="110"/>
      <c r="BR773" s="110"/>
      <c r="BS773" s="110"/>
      <c r="BT773" s="110"/>
      <c r="BU773" s="110"/>
      <c r="BV773" s="110"/>
      <c r="BW773" s="110"/>
      <c r="BX773" s="110"/>
      <c r="BY773" s="110"/>
      <c r="BZ773" s="110"/>
      <c r="CA773" s="110"/>
      <c r="CB773" s="110"/>
      <c r="CC773" s="110"/>
      <c r="CD773" s="110"/>
      <c r="CE773" s="110"/>
      <c r="CF773" s="110"/>
      <c r="CG773" s="110"/>
      <c r="CH773" s="110"/>
      <c r="CI773" s="110"/>
      <c r="CJ773" s="110"/>
      <c r="CK773" s="110"/>
      <c r="CL773" s="110"/>
      <c r="CM773" s="110"/>
      <c r="CN773" s="110"/>
      <c r="CO773" s="110"/>
      <c r="CP773" s="110"/>
      <c r="CQ773" s="110"/>
      <c r="CR773" s="110"/>
      <c r="CS773" s="110"/>
      <c r="CT773" s="110"/>
      <c r="CU773" s="110"/>
      <c r="CV773" s="110"/>
      <c r="CW773" s="110"/>
    </row>
    <row r="774" spans="1:101" x14ac:dyDescent="0.25">
      <c r="A774" s="110"/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10"/>
      <c r="AE774" s="110"/>
      <c r="AF774" s="110"/>
      <c r="AG774" s="110"/>
      <c r="AH774" s="110"/>
      <c r="AI774" s="110"/>
      <c r="AJ774" s="110"/>
      <c r="AK774" s="110"/>
      <c r="AL774" s="110"/>
      <c r="AM774" s="110"/>
      <c r="AN774" s="110"/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0"/>
      <c r="BB774" s="110"/>
      <c r="BC774" s="110"/>
      <c r="BD774" s="110"/>
      <c r="BE774" s="110"/>
      <c r="BF774" s="110"/>
      <c r="BG774" s="110"/>
      <c r="BH774" s="110"/>
      <c r="BI774" s="110"/>
      <c r="BJ774" s="110"/>
      <c r="BK774" s="110"/>
      <c r="BL774" s="110"/>
      <c r="BM774" s="110"/>
      <c r="BN774" s="110"/>
      <c r="BO774" s="110"/>
      <c r="BP774" s="110"/>
      <c r="BQ774" s="110"/>
      <c r="BR774" s="110"/>
      <c r="BS774" s="110"/>
      <c r="BT774" s="110"/>
      <c r="BU774" s="110"/>
      <c r="BV774" s="110"/>
      <c r="BW774" s="110"/>
      <c r="BX774" s="110"/>
      <c r="BY774" s="110"/>
      <c r="BZ774" s="110"/>
      <c r="CA774" s="110"/>
      <c r="CB774" s="110"/>
      <c r="CC774" s="110"/>
      <c r="CD774" s="110"/>
      <c r="CE774" s="110"/>
      <c r="CF774" s="110"/>
      <c r="CG774" s="110"/>
      <c r="CH774" s="110"/>
      <c r="CI774" s="110"/>
      <c r="CJ774" s="110"/>
      <c r="CK774" s="110"/>
      <c r="CL774" s="110"/>
      <c r="CM774" s="110"/>
      <c r="CN774" s="110"/>
      <c r="CO774" s="110"/>
      <c r="CP774" s="110"/>
      <c r="CQ774" s="110"/>
      <c r="CR774" s="110"/>
      <c r="CS774" s="110"/>
      <c r="CT774" s="110"/>
      <c r="CU774" s="110"/>
      <c r="CV774" s="110"/>
      <c r="CW774" s="110"/>
    </row>
    <row r="775" spans="1:101" x14ac:dyDescent="0.25">
      <c r="A775" s="110"/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  <c r="BD775" s="110"/>
      <c r="BE775" s="110"/>
      <c r="BF775" s="110"/>
      <c r="BG775" s="110"/>
      <c r="BH775" s="110"/>
      <c r="BI775" s="110"/>
      <c r="BJ775" s="110"/>
      <c r="BK775" s="110"/>
      <c r="BL775" s="110"/>
      <c r="BM775" s="110"/>
      <c r="BN775" s="110"/>
      <c r="BO775" s="110"/>
      <c r="BP775" s="110"/>
      <c r="BQ775" s="110"/>
      <c r="BR775" s="110"/>
      <c r="BS775" s="110"/>
      <c r="BT775" s="110"/>
      <c r="BU775" s="110"/>
      <c r="BV775" s="110"/>
      <c r="BW775" s="110"/>
      <c r="BX775" s="110"/>
      <c r="BY775" s="110"/>
      <c r="BZ775" s="110"/>
      <c r="CA775" s="110"/>
      <c r="CB775" s="110"/>
      <c r="CC775" s="110"/>
      <c r="CD775" s="110"/>
      <c r="CE775" s="110"/>
      <c r="CF775" s="110"/>
      <c r="CG775" s="110"/>
      <c r="CH775" s="110"/>
      <c r="CI775" s="110"/>
      <c r="CJ775" s="110"/>
      <c r="CK775" s="110"/>
      <c r="CL775" s="110"/>
      <c r="CM775" s="110"/>
      <c r="CN775" s="110"/>
      <c r="CO775" s="110"/>
      <c r="CP775" s="110"/>
      <c r="CQ775" s="110"/>
      <c r="CR775" s="110"/>
      <c r="CS775" s="110"/>
      <c r="CT775" s="110"/>
      <c r="CU775" s="110"/>
      <c r="CV775" s="110"/>
      <c r="CW775" s="110"/>
    </row>
    <row r="776" spans="1:101" x14ac:dyDescent="0.25">
      <c r="A776" s="110"/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10"/>
      <c r="AE776" s="110"/>
      <c r="AF776" s="110"/>
      <c r="AG776" s="110"/>
      <c r="AH776" s="110"/>
      <c r="AI776" s="110"/>
      <c r="AJ776" s="110"/>
      <c r="AK776" s="110"/>
      <c r="AL776" s="110"/>
      <c r="AM776" s="110"/>
      <c r="AN776" s="110"/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0"/>
      <c r="BB776" s="110"/>
      <c r="BC776" s="110"/>
      <c r="BD776" s="110"/>
      <c r="BE776" s="110"/>
      <c r="BF776" s="110"/>
      <c r="BG776" s="110"/>
      <c r="BH776" s="110"/>
      <c r="BI776" s="110"/>
      <c r="BJ776" s="110"/>
      <c r="BK776" s="110"/>
      <c r="BL776" s="110"/>
      <c r="BM776" s="110"/>
      <c r="BN776" s="110"/>
      <c r="BO776" s="110"/>
      <c r="BP776" s="110"/>
      <c r="BQ776" s="110"/>
      <c r="BR776" s="110"/>
      <c r="BS776" s="110"/>
      <c r="BT776" s="110"/>
      <c r="BU776" s="110"/>
      <c r="BV776" s="110"/>
      <c r="BW776" s="110"/>
      <c r="BX776" s="110"/>
      <c r="BY776" s="110"/>
      <c r="BZ776" s="110"/>
      <c r="CA776" s="110"/>
      <c r="CB776" s="110"/>
      <c r="CC776" s="110"/>
      <c r="CD776" s="110"/>
      <c r="CE776" s="110"/>
      <c r="CF776" s="110"/>
      <c r="CG776" s="110"/>
      <c r="CH776" s="110"/>
      <c r="CI776" s="110"/>
      <c r="CJ776" s="110"/>
      <c r="CK776" s="110"/>
      <c r="CL776" s="110"/>
      <c r="CM776" s="110"/>
      <c r="CN776" s="110"/>
      <c r="CO776" s="110"/>
      <c r="CP776" s="110"/>
      <c r="CQ776" s="110"/>
      <c r="CR776" s="110"/>
      <c r="CS776" s="110"/>
      <c r="CT776" s="110"/>
      <c r="CU776" s="110"/>
      <c r="CV776" s="110"/>
      <c r="CW776" s="110"/>
    </row>
    <row r="777" spans="1:101" x14ac:dyDescent="0.25">
      <c r="A777" s="110"/>
      <c r="B777" s="110"/>
      <c r="C777" s="110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10"/>
      <c r="AE777" s="110"/>
      <c r="AF777" s="110"/>
      <c r="AG777" s="110"/>
      <c r="AH777" s="110"/>
      <c r="AI777" s="110"/>
      <c r="AJ777" s="110"/>
      <c r="AK777" s="110"/>
      <c r="AL777" s="110"/>
      <c r="AM777" s="110"/>
      <c r="AN777" s="110"/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0"/>
      <c r="BB777" s="110"/>
      <c r="BC777" s="110"/>
      <c r="BD777" s="110"/>
      <c r="BE777" s="110"/>
      <c r="BF777" s="110"/>
      <c r="BG777" s="110"/>
      <c r="BH777" s="110"/>
      <c r="BI777" s="110"/>
      <c r="BJ777" s="110"/>
      <c r="BK777" s="110"/>
      <c r="BL777" s="110"/>
      <c r="BM777" s="110"/>
      <c r="BN777" s="110"/>
      <c r="BO777" s="110"/>
      <c r="BP777" s="110"/>
      <c r="BQ777" s="110"/>
      <c r="BR777" s="110"/>
      <c r="BS777" s="110"/>
      <c r="BT777" s="110"/>
      <c r="BU777" s="110"/>
      <c r="BV777" s="110"/>
      <c r="BW777" s="110"/>
      <c r="BX777" s="110"/>
      <c r="BY777" s="110"/>
      <c r="BZ777" s="110"/>
      <c r="CA777" s="110"/>
      <c r="CB777" s="110"/>
      <c r="CC777" s="110"/>
      <c r="CD777" s="110"/>
      <c r="CE777" s="110"/>
      <c r="CF777" s="110"/>
      <c r="CG777" s="110"/>
      <c r="CH777" s="110"/>
      <c r="CI777" s="110"/>
      <c r="CJ777" s="110"/>
      <c r="CK777" s="110"/>
      <c r="CL777" s="110"/>
      <c r="CM777" s="110"/>
      <c r="CN777" s="110"/>
      <c r="CO777" s="110"/>
      <c r="CP777" s="110"/>
      <c r="CQ777" s="110"/>
      <c r="CR777" s="110"/>
      <c r="CS777" s="110"/>
      <c r="CT777" s="110"/>
      <c r="CU777" s="110"/>
      <c r="CV777" s="110"/>
      <c r="CW777" s="110"/>
    </row>
    <row r="778" spans="1:101" x14ac:dyDescent="0.25">
      <c r="A778" s="110"/>
      <c r="B778" s="110"/>
      <c r="C778" s="110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10"/>
      <c r="AE778" s="110"/>
      <c r="AF778" s="110"/>
      <c r="AG778" s="110"/>
      <c r="AH778" s="110"/>
      <c r="AI778" s="110"/>
      <c r="AJ778" s="110"/>
      <c r="AK778" s="110"/>
      <c r="AL778" s="110"/>
      <c r="AM778" s="110"/>
      <c r="AN778" s="110"/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  <c r="BD778" s="110"/>
      <c r="BE778" s="110"/>
      <c r="BF778" s="110"/>
      <c r="BG778" s="110"/>
      <c r="BH778" s="110"/>
      <c r="BI778" s="110"/>
      <c r="BJ778" s="110"/>
      <c r="BK778" s="110"/>
      <c r="BL778" s="110"/>
      <c r="BM778" s="110"/>
      <c r="BN778" s="110"/>
      <c r="BO778" s="110"/>
      <c r="BP778" s="110"/>
      <c r="BQ778" s="110"/>
      <c r="BR778" s="110"/>
      <c r="BS778" s="110"/>
      <c r="BT778" s="110"/>
      <c r="BU778" s="110"/>
      <c r="BV778" s="110"/>
      <c r="BW778" s="110"/>
      <c r="BX778" s="110"/>
      <c r="BY778" s="110"/>
      <c r="BZ778" s="110"/>
      <c r="CA778" s="110"/>
      <c r="CB778" s="110"/>
      <c r="CC778" s="110"/>
      <c r="CD778" s="110"/>
      <c r="CE778" s="110"/>
      <c r="CF778" s="110"/>
      <c r="CG778" s="110"/>
      <c r="CH778" s="110"/>
      <c r="CI778" s="110"/>
      <c r="CJ778" s="110"/>
      <c r="CK778" s="110"/>
      <c r="CL778" s="110"/>
      <c r="CM778" s="110"/>
      <c r="CN778" s="110"/>
      <c r="CO778" s="110"/>
      <c r="CP778" s="110"/>
      <c r="CQ778" s="110"/>
      <c r="CR778" s="110"/>
      <c r="CS778" s="110"/>
      <c r="CT778" s="110"/>
      <c r="CU778" s="110"/>
      <c r="CV778" s="110"/>
      <c r="CW778" s="110"/>
    </row>
    <row r="779" spans="1:101" x14ac:dyDescent="0.25">
      <c r="A779" s="110"/>
      <c r="B779" s="110"/>
      <c r="C779" s="110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10"/>
      <c r="AE779" s="110"/>
      <c r="AF779" s="110"/>
      <c r="AG779" s="110"/>
      <c r="AH779" s="110"/>
      <c r="AI779" s="110"/>
      <c r="AJ779" s="110"/>
      <c r="AK779" s="110"/>
      <c r="AL779" s="110"/>
      <c r="AM779" s="110"/>
      <c r="AN779" s="110"/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0"/>
      <c r="BB779" s="110"/>
      <c r="BC779" s="110"/>
      <c r="BD779" s="110"/>
      <c r="BE779" s="110"/>
      <c r="BF779" s="110"/>
      <c r="BG779" s="110"/>
      <c r="BH779" s="110"/>
      <c r="BI779" s="110"/>
      <c r="BJ779" s="110"/>
      <c r="BK779" s="110"/>
      <c r="BL779" s="110"/>
      <c r="BM779" s="110"/>
      <c r="BN779" s="110"/>
      <c r="BO779" s="110"/>
      <c r="BP779" s="110"/>
      <c r="BQ779" s="110"/>
      <c r="BR779" s="110"/>
      <c r="BS779" s="110"/>
      <c r="BT779" s="110"/>
      <c r="BU779" s="110"/>
      <c r="BV779" s="110"/>
      <c r="BW779" s="110"/>
      <c r="BX779" s="110"/>
      <c r="BY779" s="110"/>
      <c r="BZ779" s="110"/>
      <c r="CA779" s="110"/>
      <c r="CB779" s="110"/>
      <c r="CC779" s="110"/>
      <c r="CD779" s="110"/>
      <c r="CE779" s="110"/>
      <c r="CF779" s="110"/>
      <c r="CG779" s="110"/>
      <c r="CH779" s="110"/>
      <c r="CI779" s="110"/>
      <c r="CJ779" s="110"/>
      <c r="CK779" s="110"/>
      <c r="CL779" s="110"/>
      <c r="CM779" s="110"/>
      <c r="CN779" s="110"/>
      <c r="CO779" s="110"/>
      <c r="CP779" s="110"/>
      <c r="CQ779" s="110"/>
      <c r="CR779" s="110"/>
      <c r="CS779" s="110"/>
      <c r="CT779" s="110"/>
      <c r="CU779" s="110"/>
      <c r="CV779" s="110"/>
      <c r="CW779" s="110"/>
    </row>
    <row r="780" spans="1:101" x14ac:dyDescent="0.25">
      <c r="A780" s="110"/>
      <c r="B780" s="110"/>
      <c r="C780" s="110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10"/>
      <c r="AE780" s="110"/>
      <c r="AF780" s="110"/>
      <c r="AG780" s="110"/>
      <c r="AH780" s="110"/>
      <c r="AI780" s="110"/>
      <c r="AJ780" s="110"/>
      <c r="AK780" s="110"/>
      <c r="AL780" s="110"/>
      <c r="AM780" s="110"/>
      <c r="AN780" s="110"/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0"/>
      <c r="BB780" s="110"/>
      <c r="BC780" s="110"/>
      <c r="BD780" s="110"/>
      <c r="BE780" s="110"/>
      <c r="BF780" s="110"/>
      <c r="BG780" s="110"/>
      <c r="BH780" s="110"/>
      <c r="BI780" s="110"/>
      <c r="BJ780" s="110"/>
      <c r="BK780" s="110"/>
      <c r="BL780" s="110"/>
      <c r="BM780" s="110"/>
      <c r="BN780" s="110"/>
      <c r="BO780" s="110"/>
      <c r="BP780" s="110"/>
      <c r="BQ780" s="110"/>
      <c r="BR780" s="110"/>
      <c r="BS780" s="110"/>
      <c r="BT780" s="110"/>
      <c r="BU780" s="110"/>
      <c r="BV780" s="110"/>
      <c r="BW780" s="110"/>
      <c r="BX780" s="110"/>
      <c r="BY780" s="110"/>
      <c r="BZ780" s="110"/>
      <c r="CA780" s="110"/>
      <c r="CB780" s="110"/>
      <c r="CC780" s="110"/>
      <c r="CD780" s="110"/>
      <c r="CE780" s="110"/>
      <c r="CF780" s="110"/>
      <c r="CG780" s="110"/>
      <c r="CH780" s="110"/>
      <c r="CI780" s="110"/>
      <c r="CJ780" s="110"/>
      <c r="CK780" s="110"/>
      <c r="CL780" s="110"/>
      <c r="CM780" s="110"/>
      <c r="CN780" s="110"/>
      <c r="CO780" s="110"/>
      <c r="CP780" s="110"/>
      <c r="CQ780" s="110"/>
      <c r="CR780" s="110"/>
      <c r="CS780" s="110"/>
      <c r="CT780" s="110"/>
      <c r="CU780" s="110"/>
      <c r="CV780" s="110"/>
      <c r="CW780" s="110"/>
    </row>
    <row r="781" spans="1:101" x14ac:dyDescent="0.25">
      <c r="A781" s="110"/>
      <c r="B781" s="110"/>
      <c r="C781" s="110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10"/>
      <c r="AE781" s="110"/>
      <c r="AF781" s="110"/>
      <c r="AG781" s="110"/>
      <c r="AH781" s="110"/>
      <c r="AI781" s="110"/>
      <c r="AJ781" s="110"/>
      <c r="AK781" s="110"/>
      <c r="AL781" s="110"/>
      <c r="AM781" s="110"/>
      <c r="AN781" s="110"/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0"/>
      <c r="BB781" s="110"/>
      <c r="BC781" s="110"/>
      <c r="BD781" s="110"/>
      <c r="BE781" s="110"/>
      <c r="BF781" s="110"/>
      <c r="BG781" s="110"/>
      <c r="BH781" s="110"/>
      <c r="BI781" s="110"/>
      <c r="BJ781" s="110"/>
      <c r="BK781" s="110"/>
      <c r="BL781" s="110"/>
      <c r="BM781" s="110"/>
      <c r="BN781" s="110"/>
      <c r="BO781" s="110"/>
      <c r="BP781" s="110"/>
      <c r="BQ781" s="110"/>
      <c r="BR781" s="110"/>
      <c r="BS781" s="110"/>
      <c r="BT781" s="110"/>
      <c r="BU781" s="110"/>
      <c r="BV781" s="110"/>
      <c r="BW781" s="110"/>
      <c r="BX781" s="110"/>
      <c r="BY781" s="110"/>
      <c r="BZ781" s="110"/>
      <c r="CA781" s="110"/>
      <c r="CB781" s="110"/>
      <c r="CC781" s="110"/>
      <c r="CD781" s="110"/>
      <c r="CE781" s="110"/>
      <c r="CF781" s="110"/>
      <c r="CG781" s="110"/>
      <c r="CH781" s="110"/>
      <c r="CI781" s="110"/>
      <c r="CJ781" s="110"/>
      <c r="CK781" s="110"/>
      <c r="CL781" s="110"/>
      <c r="CM781" s="110"/>
      <c r="CN781" s="110"/>
      <c r="CO781" s="110"/>
      <c r="CP781" s="110"/>
      <c r="CQ781" s="110"/>
      <c r="CR781" s="110"/>
      <c r="CS781" s="110"/>
      <c r="CT781" s="110"/>
      <c r="CU781" s="110"/>
      <c r="CV781" s="110"/>
      <c r="CW781" s="110"/>
    </row>
    <row r="782" spans="1:101" x14ac:dyDescent="0.25">
      <c r="A782" s="110"/>
      <c r="B782" s="110"/>
      <c r="C782" s="110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F782" s="110"/>
      <c r="AG782" s="110"/>
      <c r="AH782" s="110"/>
      <c r="AI782" s="110"/>
      <c r="AJ782" s="110"/>
      <c r="AK782" s="110"/>
      <c r="AL782" s="110"/>
      <c r="AM782" s="110"/>
      <c r="AN782" s="110"/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0"/>
      <c r="BB782" s="110"/>
      <c r="BC782" s="110"/>
      <c r="BD782" s="110"/>
      <c r="BE782" s="110"/>
      <c r="BF782" s="110"/>
      <c r="BG782" s="110"/>
      <c r="BH782" s="110"/>
      <c r="BI782" s="110"/>
      <c r="BJ782" s="110"/>
      <c r="BK782" s="110"/>
      <c r="BL782" s="110"/>
      <c r="BM782" s="110"/>
      <c r="BN782" s="110"/>
      <c r="BO782" s="110"/>
      <c r="BP782" s="110"/>
      <c r="BQ782" s="110"/>
      <c r="BR782" s="110"/>
      <c r="BS782" s="110"/>
      <c r="BT782" s="110"/>
      <c r="BU782" s="110"/>
      <c r="BV782" s="110"/>
      <c r="BW782" s="110"/>
      <c r="BX782" s="110"/>
      <c r="BY782" s="110"/>
      <c r="BZ782" s="110"/>
      <c r="CA782" s="110"/>
      <c r="CB782" s="110"/>
      <c r="CC782" s="110"/>
      <c r="CD782" s="110"/>
      <c r="CE782" s="110"/>
      <c r="CF782" s="110"/>
      <c r="CG782" s="110"/>
      <c r="CH782" s="110"/>
      <c r="CI782" s="110"/>
      <c r="CJ782" s="110"/>
      <c r="CK782" s="110"/>
      <c r="CL782" s="110"/>
      <c r="CM782" s="110"/>
      <c r="CN782" s="110"/>
      <c r="CO782" s="110"/>
      <c r="CP782" s="110"/>
      <c r="CQ782" s="110"/>
      <c r="CR782" s="110"/>
      <c r="CS782" s="110"/>
      <c r="CT782" s="110"/>
      <c r="CU782" s="110"/>
      <c r="CV782" s="110"/>
      <c r="CW782" s="110"/>
    </row>
    <row r="783" spans="1:101" x14ac:dyDescent="0.25">
      <c r="A783" s="110"/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0"/>
      <c r="BB783" s="110"/>
      <c r="BC783" s="110"/>
      <c r="BD783" s="110"/>
      <c r="BE783" s="110"/>
      <c r="BF783" s="110"/>
      <c r="BG783" s="110"/>
      <c r="BH783" s="110"/>
      <c r="BI783" s="110"/>
      <c r="BJ783" s="110"/>
      <c r="BK783" s="110"/>
      <c r="BL783" s="110"/>
      <c r="BM783" s="110"/>
      <c r="BN783" s="110"/>
      <c r="BO783" s="110"/>
      <c r="BP783" s="110"/>
      <c r="BQ783" s="110"/>
      <c r="BR783" s="110"/>
      <c r="BS783" s="110"/>
      <c r="BT783" s="110"/>
      <c r="BU783" s="110"/>
      <c r="BV783" s="110"/>
      <c r="BW783" s="110"/>
      <c r="BX783" s="110"/>
      <c r="BY783" s="110"/>
      <c r="BZ783" s="110"/>
      <c r="CA783" s="110"/>
      <c r="CB783" s="110"/>
      <c r="CC783" s="110"/>
      <c r="CD783" s="110"/>
      <c r="CE783" s="110"/>
      <c r="CF783" s="110"/>
      <c r="CG783" s="110"/>
      <c r="CH783" s="110"/>
      <c r="CI783" s="110"/>
      <c r="CJ783" s="110"/>
      <c r="CK783" s="110"/>
      <c r="CL783" s="110"/>
      <c r="CM783" s="110"/>
      <c r="CN783" s="110"/>
      <c r="CO783" s="110"/>
      <c r="CP783" s="110"/>
      <c r="CQ783" s="110"/>
      <c r="CR783" s="110"/>
      <c r="CS783" s="110"/>
      <c r="CT783" s="110"/>
      <c r="CU783" s="110"/>
      <c r="CV783" s="110"/>
      <c r="CW783" s="110"/>
    </row>
    <row r="784" spans="1:101" x14ac:dyDescent="0.25">
      <c r="A784" s="110"/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10"/>
      <c r="AM784" s="110"/>
      <c r="AN784" s="110"/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0"/>
      <c r="BB784" s="110"/>
      <c r="BC784" s="110"/>
      <c r="BD784" s="110"/>
      <c r="BE784" s="110"/>
      <c r="BF784" s="110"/>
      <c r="BG784" s="110"/>
      <c r="BH784" s="110"/>
      <c r="BI784" s="110"/>
      <c r="BJ784" s="110"/>
      <c r="BK784" s="110"/>
      <c r="BL784" s="110"/>
      <c r="BM784" s="110"/>
      <c r="BN784" s="110"/>
      <c r="BO784" s="110"/>
      <c r="BP784" s="110"/>
      <c r="BQ784" s="110"/>
      <c r="BR784" s="110"/>
      <c r="BS784" s="110"/>
      <c r="BT784" s="110"/>
      <c r="BU784" s="110"/>
      <c r="BV784" s="110"/>
      <c r="BW784" s="110"/>
      <c r="BX784" s="110"/>
      <c r="BY784" s="110"/>
      <c r="BZ784" s="110"/>
      <c r="CA784" s="110"/>
      <c r="CB784" s="110"/>
      <c r="CC784" s="110"/>
      <c r="CD784" s="110"/>
      <c r="CE784" s="110"/>
      <c r="CF784" s="110"/>
      <c r="CG784" s="110"/>
      <c r="CH784" s="110"/>
      <c r="CI784" s="110"/>
      <c r="CJ784" s="110"/>
      <c r="CK784" s="110"/>
      <c r="CL784" s="110"/>
      <c r="CM784" s="110"/>
      <c r="CN784" s="110"/>
      <c r="CO784" s="110"/>
      <c r="CP784" s="110"/>
      <c r="CQ784" s="110"/>
      <c r="CR784" s="110"/>
      <c r="CS784" s="110"/>
      <c r="CT784" s="110"/>
      <c r="CU784" s="110"/>
      <c r="CV784" s="110"/>
      <c r="CW784" s="110"/>
    </row>
    <row r="785" spans="1:101" x14ac:dyDescent="0.25">
      <c r="A785" s="110"/>
      <c r="B785" s="110"/>
      <c r="C785" s="110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10"/>
      <c r="AE785" s="110"/>
      <c r="AF785" s="110"/>
      <c r="AG785" s="110"/>
      <c r="AH785" s="110"/>
      <c r="AI785" s="110"/>
      <c r="AJ785" s="110"/>
      <c r="AK785" s="110"/>
      <c r="AL785" s="110"/>
      <c r="AM785" s="110"/>
      <c r="AN785" s="110"/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0"/>
      <c r="BB785" s="110"/>
      <c r="BC785" s="110"/>
      <c r="BD785" s="110"/>
      <c r="BE785" s="110"/>
      <c r="BF785" s="110"/>
      <c r="BG785" s="110"/>
      <c r="BH785" s="110"/>
      <c r="BI785" s="110"/>
      <c r="BJ785" s="110"/>
      <c r="BK785" s="110"/>
      <c r="BL785" s="110"/>
      <c r="BM785" s="110"/>
      <c r="BN785" s="110"/>
      <c r="BO785" s="110"/>
      <c r="BP785" s="110"/>
      <c r="BQ785" s="110"/>
      <c r="BR785" s="110"/>
      <c r="BS785" s="110"/>
      <c r="BT785" s="110"/>
      <c r="BU785" s="110"/>
      <c r="BV785" s="110"/>
      <c r="BW785" s="110"/>
      <c r="BX785" s="110"/>
      <c r="BY785" s="110"/>
      <c r="BZ785" s="110"/>
      <c r="CA785" s="110"/>
      <c r="CB785" s="110"/>
      <c r="CC785" s="110"/>
      <c r="CD785" s="110"/>
      <c r="CE785" s="110"/>
      <c r="CF785" s="110"/>
      <c r="CG785" s="110"/>
      <c r="CH785" s="110"/>
      <c r="CI785" s="110"/>
      <c r="CJ785" s="110"/>
      <c r="CK785" s="110"/>
      <c r="CL785" s="110"/>
      <c r="CM785" s="110"/>
      <c r="CN785" s="110"/>
      <c r="CO785" s="110"/>
      <c r="CP785" s="110"/>
      <c r="CQ785" s="110"/>
      <c r="CR785" s="110"/>
      <c r="CS785" s="110"/>
      <c r="CT785" s="110"/>
      <c r="CU785" s="110"/>
      <c r="CV785" s="110"/>
      <c r="CW785" s="110"/>
    </row>
    <row r="786" spans="1:101" x14ac:dyDescent="0.25">
      <c r="A786" s="110"/>
      <c r="B786" s="110"/>
      <c r="C786" s="110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10"/>
      <c r="AE786" s="110"/>
      <c r="AF786" s="110"/>
      <c r="AG786" s="110"/>
      <c r="AH786" s="110"/>
      <c r="AI786" s="110"/>
      <c r="AJ786" s="110"/>
      <c r="AK786" s="110"/>
      <c r="AL786" s="110"/>
      <c r="AM786" s="110"/>
      <c r="AN786" s="110"/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0"/>
      <c r="BB786" s="110"/>
      <c r="BC786" s="110"/>
      <c r="BD786" s="110"/>
      <c r="BE786" s="110"/>
      <c r="BF786" s="110"/>
      <c r="BG786" s="110"/>
      <c r="BH786" s="110"/>
      <c r="BI786" s="110"/>
      <c r="BJ786" s="110"/>
      <c r="BK786" s="110"/>
      <c r="BL786" s="110"/>
      <c r="BM786" s="110"/>
      <c r="BN786" s="110"/>
      <c r="BO786" s="110"/>
      <c r="BP786" s="110"/>
      <c r="BQ786" s="110"/>
      <c r="BR786" s="110"/>
      <c r="BS786" s="110"/>
      <c r="BT786" s="110"/>
      <c r="BU786" s="110"/>
      <c r="BV786" s="110"/>
      <c r="BW786" s="110"/>
      <c r="BX786" s="110"/>
      <c r="BY786" s="110"/>
      <c r="BZ786" s="110"/>
      <c r="CA786" s="110"/>
      <c r="CB786" s="110"/>
      <c r="CC786" s="110"/>
      <c r="CD786" s="110"/>
      <c r="CE786" s="110"/>
      <c r="CF786" s="110"/>
      <c r="CG786" s="110"/>
      <c r="CH786" s="110"/>
      <c r="CI786" s="110"/>
      <c r="CJ786" s="110"/>
      <c r="CK786" s="110"/>
      <c r="CL786" s="110"/>
      <c r="CM786" s="110"/>
      <c r="CN786" s="110"/>
      <c r="CO786" s="110"/>
      <c r="CP786" s="110"/>
      <c r="CQ786" s="110"/>
      <c r="CR786" s="110"/>
      <c r="CS786" s="110"/>
      <c r="CT786" s="110"/>
      <c r="CU786" s="110"/>
      <c r="CV786" s="110"/>
      <c r="CW786" s="110"/>
    </row>
    <row r="787" spans="1:101" x14ac:dyDescent="0.25">
      <c r="A787" s="110"/>
      <c r="B787" s="110"/>
      <c r="C787" s="110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110"/>
      <c r="AJ787" s="110"/>
      <c r="AK787" s="110"/>
      <c r="AL787" s="110"/>
      <c r="AM787" s="110"/>
      <c r="AN787" s="110"/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0"/>
      <c r="BB787" s="110"/>
      <c r="BC787" s="110"/>
      <c r="BD787" s="110"/>
      <c r="BE787" s="110"/>
      <c r="BF787" s="110"/>
      <c r="BG787" s="110"/>
      <c r="BH787" s="110"/>
      <c r="BI787" s="110"/>
      <c r="BJ787" s="110"/>
      <c r="BK787" s="110"/>
      <c r="BL787" s="110"/>
      <c r="BM787" s="110"/>
      <c r="BN787" s="110"/>
      <c r="BO787" s="110"/>
      <c r="BP787" s="110"/>
      <c r="BQ787" s="110"/>
      <c r="BR787" s="110"/>
      <c r="BS787" s="110"/>
      <c r="BT787" s="110"/>
      <c r="BU787" s="110"/>
      <c r="BV787" s="110"/>
      <c r="BW787" s="110"/>
      <c r="BX787" s="110"/>
      <c r="BY787" s="110"/>
      <c r="BZ787" s="110"/>
      <c r="CA787" s="110"/>
      <c r="CB787" s="110"/>
      <c r="CC787" s="110"/>
      <c r="CD787" s="110"/>
      <c r="CE787" s="110"/>
      <c r="CF787" s="110"/>
      <c r="CG787" s="110"/>
      <c r="CH787" s="110"/>
      <c r="CI787" s="110"/>
      <c r="CJ787" s="110"/>
      <c r="CK787" s="110"/>
      <c r="CL787" s="110"/>
      <c r="CM787" s="110"/>
      <c r="CN787" s="110"/>
      <c r="CO787" s="110"/>
      <c r="CP787" s="110"/>
      <c r="CQ787" s="110"/>
      <c r="CR787" s="110"/>
      <c r="CS787" s="110"/>
      <c r="CT787" s="110"/>
      <c r="CU787" s="110"/>
      <c r="CV787" s="110"/>
      <c r="CW787" s="110"/>
    </row>
    <row r="788" spans="1:101" x14ac:dyDescent="0.25">
      <c r="A788" s="110"/>
      <c r="B788" s="110"/>
      <c r="C788" s="110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10"/>
      <c r="AE788" s="110"/>
      <c r="AF788" s="110"/>
      <c r="AG788" s="110"/>
      <c r="AH788" s="110"/>
      <c r="AI788" s="110"/>
      <c r="AJ788" s="110"/>
      <c r="AK788" s="110"/>
      <c r="AL788" s="110"/>
      <c r="AM788" s="110"/>
      <c r="AN788" s="110"/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0"/>
      <c r="BB788" s="110"/>
      <c r="BC788" s="110"/>
      <c r="BD788" s="110"/>
      <c r="BE788" s="110"/>
      <c r="BF788" s="110"/>
      <c r="BG788" s="110"/>
      <c r="BH788" s="110"/>
      <c r="BI788" s="110"/>
      <c r="BJ788" s="110"/>
      <c r="BK788" s="110"/>
      <c r="BL788" s="110"/>
      <c r="BM788" s="110"/>
      <c r="BN788" s="110"/>
      <c r="BO788" s="110"/>
      <c r="BP788" s="110"/>
      <c r="BQ788" s="110"/>
      <c r="BR788" s="110"/>
      <c r="BS788" s="110"/>
      <c r="BT788" s="110"/>
      <c r="BU788" s="110"/>
      <c r="BV788" s="110"/>
      <c r="BW788" s="110"/>
      <c r="BX788" s="110"/>
      <c r="BY788" s="110"/>
      <c r="BZ788" s="110"/>
      <c r="CA788" s="110"/>
      <c r="CB788" s="110"/>
      <c r="CC788" s="110"/>
      <c r="CD788" s="110"/>
      <c r="CE788" s="110"/>
      <c r="CF788" s="110"/>
      <c r="CG788" s="110"/>
      <c r="CH788" s="110"/>
      <c r="CI788" s="110"/>
      <c r="CJ788" s="110"/>
      <c r="CK788" s="110"/>
      <c r="CL788" s="110"/>
      <c r="CM788" s="110"/>
      <c r="CN788" s="110"/>
      <c r="CO788" s="110"/>
      <c r="CP788" s="110"/>
      <c r="CQ788" s="110"/>
      <c r="CR788" s="110"/>
      <c r="CS788" s="110"/>
      <c r="CT788" s="110"/>
      <c r="CU788" s="110"/>
      <c r="CV788" s="110"/>
      <c r="CW788" s="110"/>
    </row>
    <row r="789" spans="1:101" x14ac:dyDescent="0.25">
      <c r="A789" s="110"/>
      <c r="B789" s="110"/>
      <c r="C789" s="110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10"/>
      <c r="AE789" s="110"/>
      <c r="AF789" s="110"/>
      <c r="AG789" s="110"/>
      <c r="AH789" s="110"/>
      <c r="AI789" s="110"/>
      <c r="AJ789" s="110"/>
      <c r="AK789" s="110"/>
      <c r="AL789" s="110"/>
      <c r="AM789" s="110"/>
      <c r="AN789" s="110"/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0"/>
      <c r="BB789" s="110"/>
      <c r="BC789" s="110"/>
      <c r="BD789" s="110"/>
      <c r="BE789" s="110"/>
      <c r="BF789" s="110"/>
      <c r="BG789" s="110"/>
      <c r="BH789" s="110"/>
      <c r="BI789" s="110"/>
      <c r="BJ789" s="110"/>
      <c r="BK789" s="110"/>
      <c r="BL789" s="110"/>
      <c r="BM789" s="110"/>
      <c r="BN789" s="110"/>
      <c r="BO789" s="110"/>
      <c r="BP789" s="110"/>
      <c r="BQ789" s="110"/>
      <c r="BR789" s="110"/>
      <c r="BS789" s="110"/>
      <c r="BT789" s="110"/>
      <c r="BU789" s="110"/>
      <c r="BV789" s="110"/>
      <c r="BW789" s="110"/>
      <c r="BX789" s="110"/>
      <c r="BY789" s="110"/>
      <c r="BZ789" s="110"/>
      <c r="CA789" s="110"/>
      <c r="CB789" s="110"/>
      <c r="CC789" s="110"/>
      <c r="CD789" s="110"/>
      <c r="CE789" s="110"/>
      <c r="CF789" s="110"/>
      <c r="CG789" s="110"/>
      <c r="CH789" s="110"/>
      <c r="CI789" s="110"/>
      <c r="CJ789" s="110"/>
      <c r="CK789" s="110"/>
      <c r="CL789" s="110"/>
      <c r="CM789" s="110"/>
      <c r="CN789" s="110"/>
      <c r="CO789" s="110"/>
      <c r="CP789" s="110"/>
      <c r="CQ789" s="110"/>
      <c r="CR789" s="110"/>
      <c r="CS789" s="110"/>
      <c r="CT789" s="110"/>
      <c r="CU789" s="110"/>
      <c r="CV789" s="110"/>
      <c r="CW789" s="110"/>
    </row>
    <row r="790" spans="1:101" x14ac:dyDescent="0.25">
      <c r="A790" s="110"/>
      <c r="B790" s="110"/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10"/>
      <c r="AE790" s="110"/>
      <c r="AF790" s="110"/>
      <c r="AG790" s="110"/>
      <c r="AH790" s="110"/>
      <c r="AI790" s="110"/>
      <c r="AJ790" s="110"/>
      <c r="AK790" s="110"/>
      <c r="AL790" s="110"/>
      <c r="AM790" s="110"/>
      <c r="AN790" s="110"/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0"/>
      <c r="BB790" s="110"/>
      <c r="BC790" s="110"/>
      <c r="BD790" s="110"/>
      <c r="BE790" s="110"/>
      <c r="BF790" s="110"/>
      <c r="BG790" s="110"/>
      <c r="BH790" s="110"/>
      <c r="BI790" s="110"/>
      <c r="BJ790" s="110"/>
      <c r="BK790" s="110"/>
      <c r="BL790" s="110"/>
      <c r="BM790" s="110"/>
      <c r="BN790" s="110"/>
      <c r="BO790" s="110"/>
      <c r="BP790" s="110"/>
      <c r="BQ790" s="110"/>
      <c r="BR790" s="110"/>
      <c r="BS790" s="110"/>
      <c r="BT790" s="110"/>
      <c r="BU790" s="110"/>
      <c r="BV790" s="110"/>
      <c r="BW790" s="110"/>
      <c r="BX790" s="110"/>
      <c r="BY790" s="110"/>
      <c r="BZ790" s="110"/>
      <c r="CA790" s="110"/>
      <c r="CB790" s="110"/>
      <c r="CC790" s="110"/>
      <c r="CD790" s="110"/>
      <c r="CE790" s="110"/>
      <c r="CF790" s="110"/>
      <c r="CG790" s="110"/>
      <c r="CH790" s="110"/>
      <c r="CI790" s="110"/>
      <c r="CJ790" s="110"/>
      <c r="CK790" s="110"/>
      <c r="CL790" s="110"/>
      <c r="CM790" s="110"/>
      <c r="CN790" s="110"/>
      <c r="CO790" s="110"/>
      <c r="CP790" s="110"/>
      <c r="CQ790" s="110"/>
      <c r="CR790" s="110"/>
      <c r="CS790" s="110"/>
      <c r="CT790" s="110"/>
      <c r="CU790" s="110"/>
      <c r="CV790" s="110"/>
      <c r="CW790" s="110"/>
    </row>
    <row r="791" spans="1:101" x14ac:dyDescent="0.25">
      <c r="A791" s="110"/>
      <c r="B791" s="110"/>
      <c r="C791" s="110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10"/>
      <c r="AE791" s="110"/>
      <c r="AF791" s="110"/>
      <c r="AG791" s="110"/>
      <c r="AH791" s="110"/>
      <c r="AI791" s="110"/>
      <c r="AJ791" s="110"/>
      <c r="AK791" s="110"/>
      <c r="AL791" s="110"/>
      <c r="AM791" s="110"/>
      <c r="AN791" s="110"/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0"/>
      <c r="BB791" s="110"/>
      <c r="BC791" s="110"/>
      <c r="BD791" s="110"/>
      <c r="BE791" s="110"/>
      <c r="BF791" s="110"/>
      <c r="BG791" s="110"/>
      <c r="BH791" s="110"/>
      <c r="BI791" s="110"/>
      <c r="BJ791" s="110"/>
      <c r="BK791" s="110"/>
      <c r="BL791" s="110"/>
      <c r="BM791" s="110"/>
      <c r="BN791" s="110"/>
      <c r="BO791" s="110"/>
      <c r="BP791" s="110"/>
      <c r="BQ791" s="110"/>
      <c r="BR791" s="110"/>
      <c r="BS791" s="110"/>
      <c r="BT791" s="110"/>
      <c r="BU791" s="110"/>
      <c r="BV791" s="110"/>
      <c r="BW791" s="110"/>
      <c r="BX791" s="110"/>
      <c r="BY791" s="110"/>
      <c r="BZ791" s="110"/>
      <c r="CA791" s="110"/>
      <c r="CB791" s="110"/>
      <c r="CC791" s="110"/>
      <c r="CD791" s="110"/>
      <c r="CE791" s="110"/>
      <c r="CF791" s="110"/>
      <c r="CG791" s="110"/>
      <c r="CH791" s="110"/>
      <c r="CI791" s="110"/>
      <c r="CJ791" s="110"/>
      <c r="CK791" s="110"/>
      <c r="CL791" s="110"/>
      <c r="CM791" s="110"/>
      <c r="CN791" s="110"/>
      <c r="CO791" s="110"/>
      <c r="CP791" s="110"/>
      <c r="CQ791" s="110"/>
      <c r="CR791" s="110"/>
      <c r="CS791" s="110"/>
      <c r="CT791" s="110"/>
      <c r="CU791" s="110"/>
      <c r="CV791" s="110"/>
      <c r="CW791" s="110"/>
    </row>
    <row r="792" spans="1:101" x14ac:dyDescent="0.25">
      <c r="A792" s="110"/>
      <c r="B792" s="110"/>
      <c r="C792" s="110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  <c r="AC792" s="110"/>
      <c r="AD792" s="110"/>
      <c r="AE792" s="110"/>
      <c r="AF792" s="110"/>
      <c r="AG792" s="110"/>
      <c r="AH792" s="110"/>
      <c r="AI792" s="110"/>
      <c r="AJ792" s="110"/>
      <c r="AK792" s="110"/>
      <c r="AL792" s="110"/>
      <c r="AM792" s="110"/>
      <c r="AN792" s="110"/>
      <c r="AO792" s="110"/>
      <c r="AP792" s="110"/>
      <c r="AQ792" s="110"/>
      <c r="AR792" s="110"/>
      <c r="AS792" s="110"/>
      <c r="AT792" s="110"/>
      <c r="AU792" s="110"/>
      <c r="AV792" s="110"/>
      <c r="AW792" s="110"/>
      <c r="AX792" s="110"/>
      <c r="AY792" s="110"/>
      <c r="AZ792" s="110"/>
      <c r="BA792" s="110"/>
      <c r="BB792" s="110"/>
      <c r="BC792" s="110"/>
      <c r="BD792" s="110"/>
      <c r="BE792" s="110"/>
      <c r="BF792" s="110"/>
      <c r="BG792" s="110"/>
      <c r="BH792" s="110"/>
      <c r="BI792" s="110"/>
      <c r="BJ792" s="110"/>
      <c r="BK792" s="110"/>
      <c r="BL792" s="110"/>
      <c r="BM792" s="110"/>
      <c r="BN792" s="110"/>
      <c r="BO792" s="110"/>
      <c r="BP792" s="110"/>
      <c r="BQ792" s="110"/>
      <c r="BR792" s="110"/>
      <c r="BS792" s="110"/>
      <c r="BT792" s="110"/>
      <c r="BU792" s="110"/>
      <c r="BV792" s="110"/>
      <c r="BW792" s="110"/>
      <c r="BX792" s="110"/>
      <c r="BY792" s="110"/>
      <c r="BZ792" s="110"/>
      <c r="CA792" s="110"/>
      <c r="CB792" s="110"/>
      <c r="CC792" s="110"/>
      <c r="CD792" s="110"/>
      <c r="CE792" s="110"/>
      <c r="CF792" s="110"/>
      <c r="CG792" s="110"/>
      <c r="CH792" s="110"/>
      <c r="CI792" s="110"/>
      <c r="CJ792" s="110"/>
      <c r="CK792" s="110"/>
      <c r="CL792" s="110"/>
      <c r="CM792" s="110"/>
      <c r="CN792" s="110"/>
      <c r="CO792" s="110"/>
      <c r="CP792" s="110"/>
      <c r="CQ792" s="110"/>
      <c r="CR792" s="110"/>
      <c r="CS792" s="110"/>
      <c r="CT792" s="110"/>
      <c r="CU792" s="110"/>
      <c r="CV792" s="110"/>
      <c r="CW792" s="110"/>
    </row>
    <row r="793" spans="1:101" x14ac:dyDescent="0.25">
      <c r="A793" s="110"/>
      <c r="B793" s="110"/>
      <c r="C793" s="110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  <c r="AA793" s="110"/>
      <c r="AB793" s="110"/>
      <c r="AC793" s="110"/>
      <c r="AD793" s="110"/>
      <c r="AE793" s="110"/>
      <c r="AF793" s="110"/>
      <c r="AG793" s="110"/>
      <c r="AH793" s="110"/>
      <c r="AI793" s="110"/>
      <c r="AJ793" s="110"/>
      <c r="AK793" s="110"/>
      <c r="AL793" s="110"/>
      <c r="AM793" s="110"/>
      <c r="AN793" s="110"/>
      <c r="AO793" s="110"/>
      <c r="AP793" s="110"/>
      <c r="AQ793" s="110"/>
      <c r="AR793" s="110"/>
      <c r="AS793" s="110"/>
      <c r="AT793" s="110"/>
      <c r="AU793" s="110"/>
      <c r="AV793" s="110"/>
      <c r="AW793" s="110"/>
      <c r="AX793" s="110"/>
      <c r="AY793" s="110"/>
      <c r="AZ793" s="110"/>
      <c r="BA793" s="110"/>
      <c r="BB793" s="110"/>
      <c r="BC793" s="110"/>
      <c r="BD793" s="110"/>
      <c r="BE793" s="110"/>
      <c r="BF793" s="110"/>
      <c r="BG793" s="110"/>
      <c r="BH793" s="110"/>
      <c r="BI793" s="110"/>
      <c r="BJ793" s="110"/>
      <c r="BK793" s="110"/>
      <c r="BL793" s="110"/>
      <c r="BM793" s="110"/>
      <c r="BN793" s="110"/>
      <c r="BO793" s="110"/>
      <c r="BP793" s="110"/>
      <c r="BQ793" s="110"/>
      <c r="BR793" s="110"/>
      <c r="BS793" s="110"/>
      <c r="BT793" s="110"/>
      <c r="BU793" s="110"/>
      <c r="BV793" s="110"/>
      <c r="BW793" s="110"/>
      <c r="BX793" s="110"/>
      <c r="BY793" s="110"/>
      <c r="BZ793" s="110"/>
      <c r="CA793" s="110"/>
      <c r="CB793" s="110"/>
      <c r="CC793" s="110"/>
      <c r="CD793" s="110"/>
      <c r="CE793" s="110"/>
      <c r="CF793" s="110"/>
      <c r="CG793" s="110"/>
      <c r="CH793" s="110"/>
      <c r="CI793" s="110"/>
      <c r="CJ793" s="110"/>
      <c r="CK793" s="110"/>
      <c r="CL793" s="110"/>
      <c r="CM793" s="110"/>
      <c r="CN793" s="110"/>
      <c r="CO793" s="110"/>
      <c r="CP793" s="110"/>
      <c r="CQ793" s="110"/>
      <c r="CR793" s="110"/>
      <c r="CS793" s="110"/>
      <c r="CT793" s="110"/>
      <c r="CU793" s="110"/>
      <c r="CV793" s="110"/>
      <c r="CW793" s="110"/>
    </row>
    <row r="794" spans="1:101" x14ac:dyDescent="0.25">
      <c r="A794" s="110"/>
      <c r="B794" s="110"/>
      <c r="C794" s="110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  <c r="AA794" s="110"/>
      <c r="AB794" s="110"/>
      <c r="AC794" s="110"/>
      <c r="AD794" s="110"/>
      <c r="AE794" s="110"/>
      <c r="AF794" s="110"/>
      <c r="AG794" s="110"/>
      <c r="AH794" s="110"/>
      <c r="AI794" s="110"/>
      <c r="AJ794" s="110"/>
      <c r="AK794" s="110"/>
      <c r="AL794" s="110"/>
      <c r="AM794" s="110"/>
      <c r="AN794" s="110"/>
      <c r="AO794" s="110"/>
      <c r="AP794" s="110"/>
      <c r="AQ794" s="110"/>
      <c r="AR794" s="110"/>
      <c r="AS794" s="110"/>
      <c r="AT794" s="110"/>
      <c r="AU794" s="110"/>
      <c r="AV794" s="110"/>
      <c r="AW794" s="110"/>
      <c r="AX794" s="110"/>
      <c r="AY794" s="110"/>
      <c r="AZ794" s="110"/>
      <c r="BA794" s="110"/>
      <c r="BB794" s="110"/>
      <c r="BC794" s="110"/>
      <c r="BD794" s="110"/>
      <c r="BE794" s="110"/>
      <c r="BF794" s="110"/>
      <c r="BG794" s="110"/>
      <c r="BH794" s="110"/>
      <c r="BI794" s="110"/>
      <c r="BJ794" s="110"/>
      <c r="BK794" s="110"/>
      <c r="BL794" s="110"/>
      <c r="BM794" s="110"/>
      <c r="BN794" s="110"/>
      <c r="BO794" s="110"/>
      <c r="BP794" s="110"/>
      <c r="BQ794" s="110"/>
      <c r="BR794" s="110"/>
      <c r="BS794" s="110"/>
      <c r="BT794" s="110"/>
      <c r="BU794" s="110"/>
      <c r="BV794" s="110"/>
      <c r="BW794" s="110"/>
      <c r="BX794" s="110"/>
      <c r="BY794" s="110"/>
      <c r="BZ794" s="110"/>
      <c r="CA794" s="110"/>
      <c r="CB794" s="110"/>
      <c r="CC794" s="110"/>
      <c r="CD794" s="110"/>
      <c r="CE794" s="110"/>
      <c r="CF794" s="110"/>
      <c r="CG794" s="110"/>
      <c r="CH794" s="110"/>
      <c r="CI794" s="110"/>
      <c r="CJ794" s="110"/>
      <c r="CK794" s="110"/>
      <c r="CL794" s="110"/>
      <c r="CM794" s="110"/>
      <c r="CN794" s="110"/>
      <c r="CO794" s="110"/>
      <c r="CP794" s="110"/>
      <c r="CQ794" s="110"/>
      <c r="CR794" s="110"/>
      <c r="CS794" s="110"/>
      <c r="CT794" s="110"/>
      <c r="CU794" s="110"/>
      <c r="CV794" s="110"/>
      <c r="CW794" s="110"/>
    </row>
    <row r="795" spans="1:101" x14ac:dyDescent="0.25">
      <c r="A795" s="110"/>
      <c r="B795" s="110"/>
      <c r="C795" s="110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0"/>
      <c r="AC795" s="110"/>
      <c r="AD795" s="110"/>
      <c r="AE795" s="110"/>
      <c r="AF795" s="110"/>
      <c r="AG795" s="110"/>
      <c r="AH795" s="110"/>
      <c r="AI795" s="110"/>
      <c r="AJ795" s="110"/>
      <c r="AK795" s="110"/>
      <c r="AL795" s="110"/>
      <c r="AM795" s="110"/>
      <c r="AN795" s="110"/>
      <c r="AO795" s="110"/>
      <c r="AP795" s="110"/>
      <c r="AQ795" s="110"/>
      <c r="AR795" s="110"/>
      <c r="AS795" s="110"/>
      <c r="AT795" s="110"/>
      <c r="AU795" s="110"/>
      <c r="AV795" s="110"/>
      <c r="AW795" s="110"/>
      <c r="AX795" s="110"/>
      <c r="AY795" s="110"/>
      <c r="AZ795" s="110"/>
      <c r="BA795" s="110"/>
      <c r="BB795" s="110"/>
      <c r="BC795" s="110"/>
      <c r="BD795" s="110"/>
      <c r="BE795" s="110"/>
      <c r="BF795" s="110"/>
      <c r="BG795" s="110"/>
      <c r="BH795" s="110"/>
      <c r="BI795" s="110"/>
      <c r="BJ795" s="110"/>
      <c r="BK795" s="110"/>
      <c r="BL795" s="110"/>
      <c r="BM795" s="110"/>
      <c r="BN795" s="110"/>
      <c r="BO795" s="110"/>
      <c r="BP795" s="110"/>
      <c r="BQ795" s="110"/>
      <c r="BR795" s="110"/>
      <c r="BS795" s="110"/>
      <c r="BT795" s="110"/>
      <c r="BU795" s="110"/>
      <c r="BV795" s="110"/>
      <c r="BW795" s="110"/>
      <c r="BX795" s="110"/>
      <c r="BY795" s="110"/>
      <c r="BZ795" s="110"/>
      <c r="CA795" s="110"/>
      <c r="CB795" s="110"/>
      <c r="CC795" s="110"/>
      <c r="CD795" s="110"/>
      <c r="CE795" s="110"/>
      <c r="CF795" s="110"/>
      <c r="CG795" s="110"/>
      <c r="CH795" s="110"/>
      <c r="CI795" s="110"/>
      <c r="CJ795" s="110"/>
      <c r="CK795" s="110"/>
      <c r="CL795" s="110"/>
      <c r="CM795" s="110"/>
      <c r="CN795" s="110"/>
      <c r="CO795" s="110"/>
      <c r="CP795" s="110"/>
      <c r="CQ795" s="110"/>
      <c r="CR795" s="110"/>
      <c r="CS795" s="110"/>
      <c r="CT795" s="110"/>
      <c r="CU795" s="110"/>
      <c r="CV795" s="110"/>
      <c r="CW795" s="110"/>
    </row>
    <row r="796" spans="1:101" x14ac:dyDescent="0.25">
      <c r="A796" s="110"/>
      <c r="B796" s="110"/>
      <c r="C796" s="110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0"/>
      <c r="AC796" s="110"/>
      <c r="AD796" s="110"/>
      <c r="AE796" s="110"/>
      <c r="AF796" s="110"/>
      <c r="AG796" s="110"/>
      <c r="AH796" s="110"/>
      <c r="AI796" s="110"/>
      <c r="AJ796" s="110"/>
      <c r="AK796" s="110"/>
      <c r="AL796" s="110"/>
      <c r="AM796" s="110"/>
      <c r="AN796" s="110"/>
      <c r="AO796" s="110"/>
      <c r="AP796" s="110"/>
      <c r="AQ796" s="110"/>
      <c r="AR796" s="110"/>
      <c r="AS796" s="110"/>
      <c r="AT796" s="110"/>
      <c r="AU796" s="110"/>
      <c r="AV796" s="110"/>
      <c r="AW796" s="110"/>
      <c r="AX796" s="110"/>
      <c r="AY796" s="110"/>
      <c r="AZ796" s="110"/>
      <c r="BA796" s="110"/>
      <c r="BB796" s="110"/>
      <c r="BC796" s="110"/>
      <c r="BD796" s="110"/>
      <c r="BE796" s="110"/>
      <c r="BF796" s="110"/>
      <c r="BG796" s="110"/>
      <c r="BH796" s="110"/>
      <c r="BI796" s="110"/>
      <c r="BJ796" s="110"/>
      <c r="BK796" s="110"/>
      <c r="BL796" s="110"/>
      <c r="BM796" s="110"/>
      <c r="BN796" s="110"/>
      <c r="BO796" s="110"/>
      <c r="BP796" s="110"/>
      <c r="BQ796" s="110"/>
      <c r="BR796" s="110"/>
      <c r="BS796" s="110"/>
      <c r="BT796" s="110"/>
      <c r="BU796" s="110"/>
      <c r="BV796" s="110"/>
      <c r="BW796" s="110"/>
      <c r="BX796" s="110"/>
      <c r="BY796" s="110"/>
      <c r="BZ796" s="110"/>
      <c r="CA796" s="110"/>
      <c r="CB796" s="110"/>
      <c r="CC796" s="110"/>
      <c r="CD796" s="110"/>
      <c r="CE796" s="110"/>
      <c r="CF796" s="110"/>
      <c r="CG796" s="110"/>
      <c r="CH796" s="110"/>
      <c r="CI796" s="110"/>
      <c r="CJ796" s="110"/>
      <c r="CK796" s="110"/>
      <c r="CL796" s="110"/>
      <c r="CM796" s="110"/>
      <c r="CN796" s="110"/>
      <c r="CO796" s="110"/>
      <c r="CP796" s="110"/>
      <c r="CQ796" s="110"/>
      <c r="CR796" s="110"/>
      <c r="CS796" s="110"/>
      <c r="CT796" s="110"/>
      <c r="CU796" s="110"/>
      <c r="CV796" s="110"/>
      <c r="CW796" s="110"/>
    </row>
    <row r="797" spans="1:101" x14ac:dyDescent="0.25">
      <c r="A797" s="110"/>
      <c r="B797" s="110"/>
      <c r="C797" s="110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  <c r="AA797" s="110"/>
      <c r="AB797" s="110"/>
      <c r="AC797" s="110"/>
      <c r="AD797" s="110"/>
      <c r="AE797" s="110"/>
      <c r="AF797" s="110"/>
      <c r="AG797" s="110"/>
      <c r="AH797" s="110"/>
      <c r="AI797" s="110"/>
      <c r="AJ797" s="110"/>
      <c r="AK797" s="110"/>
      <c r="AL797" s="110"/>
      <c r="AM797" s="110"/>
      <c r="AN797" s="110"/>
      <c r="AO797" s="110"/>
      <c r="AP797" s="110"/>
      <c r="AQ797" s="110"/>
      <c r="AR797" s="110"/>
      <c r="AS797" s="110"/>
      <c r="AT797" s="110"/>
      <c r="AU797" s="110"/>
      <c r="AV797" s="110"/>
      <c r="AW797" s="110"/>
      <c r="AX797" s="110"/>
      <c r="AY797" s="110"/>
      <c r="AZ797" s="110"/>
      <c r="BA797" s="110"/>
      <c r="BB797" s="110"/>
      <c r="BC797" s="110"/>
      <c r="BD797" s="110"/>
      <c r="BE797" s="110"/>
      <c r="BF797" s="110"/>
      <c r="BG797" s="110"/>
      <c r="BH797" s="110"/>
      <c r="BI797" s="110"/>
      <c r="BJ797" s="110"/>
      <c r="BK797" s="110"/>
      <c r="BL797" s="110"/>
      <c r="BM797" s="110"/>
      <c r="BN797" s="110"/>
      <c r="BO797" s="110"/>
      <c r="BP797" s="110"/>
      <c r="BQ797" s="110"/>
      <c r="BR797" s="110"/>
      <c r="BS797" s="110"/>
      <c r="BT797" s="110"/>
      <c r="BU797" s="110"/>
      <c r="BV797" s="110"/>
      <c r="BW797" s="110"/>
      <c r="BX797" s="110"/>
      <c r="BY797" s="110"/>
      <c r="BZ797" s="110"/>
      <c r="CA797" s="110"/>
      <c r="CB797" s="110"/>
      <c r="CC797" s="110"/>
      <c r="CD797" s="110"/>
      <c r="CE797" s="110"/>
      <c r="CF797" s="110"/>
      <c r="CG797" s="110"/>
      <c r="CH797" s="110"/>
      <c r="CI797" s="110"/>
      <c r="CJ797" s="110"/>
      <c r="CK797" s="110"/>
      <c r="CL797" s="110"/>
      <c r="CM797" s="110"/>
      <c r="CN797" s="110"/>
      <c r="CO797" s="110"/>
      <c r="CP797" s="110"/>
      <c r="CQ797" s="110"/>
      <c r="CR797" s="110"/>
      <c r="CS797" s="110"/>
      <c r="CT797" s="110"/>
      <c r="CU797" s="110"/>
      <c r="CV797" s="110"/>
      <c r="CW797" s="110"/>
    </row>
    <row r="798" spans="1:101" x14ac:dyDescent="0.25">
      <c r="A798" s="110"/>
      <c r="B798" s="110"/>
      <c r="C798" s="110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  <c r="AA798" s="110"/>
      <c r="AB798" s="110"/>
      <c r="AC798" s="110"/>
      <c r="AD798" s="110"/>
      <c r="AE798" s="110"/>
      <c r="AF798" s="110"/>
      <c r="AG798" s="110"/>
      <c r="AH798" s="110"/>
      <c r="AI798" s="110"/>
      <c r="AJ798" s="110"/>
      <c r="AK798" s="110"/>
      <c r="AL798" s="110"/>
      <c r="AM798" s="110"/>
      <c r="AN798" s="110"/>
      <c r="AO798" s="110"/>
      <c r="AP798" s="110"/>
      <c r="AQ798" s="110"/>
      <c r="AR798" s="110"/>
      <c r="AS798" s="110"/>
      <c r="AT798" s="110"/>
      <c r="AU798" s="110"/>
      <c r="AV798" s="110"/>
      <c r="AW798" s="110"/>
      <c r="AX798" s="110"/>
      <c r="AY798" s="110"/>
      <c r="AZ798" s="110"/>
      <c r="BA798" s="110"/>
      <c r="BB798" s="110"/>
      <c r="BC798" s="110"/>
      <c r="BD798" s="110"/>
      <c r="BE798" s="110"/>
      <c r="BF798" s="110"/>
      <c r="BG798" s="110"/>
      <c r="BH798" s="110"/>
      <c r="BI798" s="110"/>
      <c r="BJ798" s="110"/>
      <c r="BK798" s="110"/>
      <c r="BL798" s="110"/>
      <c r="BM798" s="110"/>
      <c r="BN798" s="110"/>
      <c r="BO798" s="110"/>
      <c r="BP798" s="110"/>
      <c r="BQ798" s="110"/>
      <c r="BR798" s="110"/>
      <c r="BS798" s="110"/>
      <c r="BT798" s="110"/>
      <c r="BU798" s="110"/>
      <c r="BV798" s="110"/>
      <c r="BW798" s="110"/>
      <c r="BX798" s="110"/>
      <c r="BY798" s="110"/>
      <c r="BZ798" s="110"/>
      <c r="CA798" s="110"/>
      <c r="CB798" s="110"/>
      <c r="CC798" s="110"/>
      <c r="CD798" s="110"/>
      <c r="CE798" s="110"/>
      <c r="CF798" s="110"/>
      <c r="CG798" s="110"/>
      <c r="CH798" s="110"/>
      <c r="CI798" s="110"/>
      <c r="CJ798" s="110"/>
      <c r="CK798" s="110"/>
      <c r="CL798" s="110"/>
      <c r="CM798" s="110"/>
      <c r="CN798" s="110"/>
      <c r="CO798" s="110"/>
      <c r="CP798" s="110"/>
      <c r="CQ798" s="110"/>
      <c r="CR798" s="110"/>
      <c r="CS798" s="110"/>
      <c r="CT798" s="110"/>
      <c r="CU798" s="110"/>
      <c r="CV798" s="110"/>
      <c r="CW798" s="110"/>
    </row>
    <row r="799" spans="1:101" x14ac:dyDescent="0.25">
      <c r="A799" s="110"/>
      <c r="B799" s="110"/>
      <c r="C799" s="110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10"/>
      <c r="AE799" s="110"/>
      <c r="AF799" s="110"/>
      <c r="AG799" s="110"/>
      <c r="AH799" s="110"/>
      <c r="AI799" s="110"/>
      <c r="AJ799" s="110"/>
      <c r="AK799" s="110"/>
      <c r="AL799" s="110"/>
      <c r="AM799" s="110"/>
      <c r="AN799" s="110"/>
      <c r="AO799" s="110"/>
      <c r="AP799" s="110"/>
      <c r="AQ799" s="110"/>
      <c r="AR799" s="110"/>
      <c r="AS799" s="110"/>
      <c r="AT799" s="110"/>
      <c r="AU799" s="110"/>
      <c r="AV799" s="110"/>
      <c r="AW799" s="110"/>
      <c r="AX799" s="110"/>
      <c r="AY799" s="110"/>
      <c r="AZ799" s="110"/>
      <c r="BA799" s="110"/>
      <c r="BB799" s="110"/>
      <c r="BC799" s="110"/>
      <c r="BD799" s="110"/>
      <c r="BE799" s="110"/>
      <c r="BF799" s="110"/>
      <c r="BG799" s="110"/>
      <c r="BH799" s="110"/>
      <c r="BI799" s="110"/>
      <c r="BJ799" s="110"/>
      <c r="BK799" s="110"/>
      <c r="BL799" s="110"/>
      <c r="BM799" s="110"/>
      <c r="BN799" s="110"/>
      <c r="BO799" s="110"/>
      <c r="BP799" s="110"/>
      <c r="BQ799" s="110"/>
      <c r="BR799" s="110"/>
      <c r="BS799" s="110"/>
      <c r="BT799" s="110"/>
      <c r="BU799" s="110"/>
      <c r="BV799" s="110"/>
      <c r="BW799" s="110"/>
      <c r="BX799" s="110"/>
      <c r="BY799" s="110"/>
      <c r="BZ799" s="110"/>
      <c r="CA799" s="110"/>
      <c r="CB799" s="110"/>
      <c r="CC799" s="110"/>
      <c r="CD799" s="110"/>
      <c r="CE799" s="110"/>
      <c r="CF799" s="110"/>
      <c r="CG799" s="110"/>
      <c r="CH799" s="110"/>
      <c r="CI799" s="110"/>
      <c r="CJ799" s="110"/>
      <c r="CK799" s="110"/>
      <c r="CL799" s="110"/>
      <c r="CM799" s="110"/>
      <c r="CN799" s="110"/>
      <c r="CO799" s="110"/>
      <c r="CP799" s="110"/>
      <c r="CQ799" s="110"/>
      <c r="CR799" s="110"/>
      <c r="CS799" s="110"/>
      <c r="CT799" s="110"/>
      <c r="CU799" s="110"/>
      <c r="CV799" s="110"/>
      <c r="CW799" s="110"/>
    </row>
    <row r="800" spans="1:101" x14ac:dyDescent="0.25">
      <c r="A800" s="110"/>
      <c r="B800" s="110"/>
      <c r="C800" s="110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0"/>
      <c r="AC800" s="110"/>
      <c r="AD800" s="110"/>
      <c r="AE800" s="110"/>
      <c r="AF800" s="110"/>
      <c r="AG800" s="110"/>
      <c r="AH800" s="110"/>
      <c r="AI800" s="110"/>
      <c r="AJ800" s="110"/>
      <c r="AK800" s="110"/>
      <c r="AL800" s="110"/>
      <c r="AM800" s="110"/>
      <c r="AN800" s="110"/>
      <c r="AO800" s="110"/>
      <c r="AP800" s="110"/>
      <c r="AQ800" s="110"/>
      <c r="AR800" s="110"/>
      <c r="AS800" s="110"/>
      <c r="AT800" s="110"/>
      <c r="AU800" s="110"/>
      <c r="AV800" s="110"/>
      <c r="AW800" s="110"/>
      <c r="AX800" s="110"/>
      <c r="AY800" s="110"/>
      <c r="AZ800" s="110"/>
      <c r="BA800" s="110"/>
      <c r="BB800" s="110"/>
      <c r="BC800" s="110"/>
      <c r="BD800" s="110"/>
      <c r="BE800" s="110"/>
      <c r="BF800" s="110"/>
      <c r="BG800" s="110"/>
      <c r="BH800" s="110"/>
      <c r="BI800" s="110"/>
      <c r="BJ800" s="110"/>
      <c r="BK800" s="110"/>
      <c r="BL800" s="110"/>
      <c r="BM800" s="110"/>
      <c r="BN800" s="110"/>
      <c r="BO800" s="110"/>
      <c r="BP800" s="110"/>
      <c r="BQ800" s="110"/>
      <c r="BR800" s="110"/>
      <c r="BS800" s="110"/>
      <c r="BT800" s="110"/>
      <c r="BU800" s="110"/>
      <c r="BV800" s="110"/>
      <c r="BW800" s="110"/>
      <c r="BX800" s="110"/>
      <c r="BY800" s="110"/>
      <c r="BZ800" s="110"/>
      <c r="CA800" s="110"/>
      <c r="CB800" s="110"/>
      <c r="CC800" s="110"/>
      <c r="CD800" s="110"/>
      <c r="CE800" s="110"/>
      <c r="CF800" s="110"/>
      <c r="CG800" s="110"/>
      <c r="CH800" s="110"/>
      <c r="CI800" s="110"/>
      <c r="CJ800" s="110"/>
      <c r="CK800" s="110"/>
      <c r="CL800" s="110"/>
      <c r="CM800" s="110"/>
      <c r="CN800" s="110"/>
      <c r="CO800" s="110"/>
      <c r="CP800" s="110"/>
      <c r="CQ800" s="110"/>
      <c r="CR800" s="110"/>
      <c r="CS800" s="110"/>
      <c r="CT800" s="110"/>
      <c r="CU800" s="110"/>
      <c r="CV800" s="110"/>
      <c r="CW800" s="110"/>
    </row>
    <row r="801" spans="1:101" x14ac:dyDescent="0.25">
      <c r="A801" s="110"/>
      <c r="B801" s="110"/>
      <c r="C801" s="110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  <c r="AA801" s="110"/>
      <c r="AB801" s="110"/>
      <c r="AC801" s="110"/>
      <c r="AD801" s="110"/>
      <c r="AE801" s="110"/>
      <c r="AF801" s="110"/>
      <c r="AG801" s="110"/>
      <c r="AH801" s="110"/>
      <c r="AI801" s="110"/>
      <c r="AJ801" s="110"/>
      <c r="AK801" s="110"/>
      <c r="AL801" s="110"/>
      <c r="AM801" s="110"/>
      <c r="AN801" s="110"/>
      <c r="AO801" s="110"/>
      <c r="AP801" s="110"/>
      <c r="AQ801" s="110"/>
      <c r="AR801" s="110"/>
      <c r="AS801" s="110"/>
      <c r="AT801" s="110"/>
      <c r="AU801" s="110"/>
      <c r="AV801" s="110"/>
      <c r="AW801" s="110"/>
      <c r="AX801" s="110"/>
      <c r="AY801" s="110"/>
      <c r="AZ801" s="110"/>
      <c r="BA801" s="110"/>
      <c r="BB801" s="110"/>
      <c r="BC801" s="110"/>
      <c r="BD801" s="110"/>
      <c r="BE801" s="110"/>
      <c r="BF801" s="110"/>
      <c r="BG801" s="110"/>
      <c r="BH801" s="110"/>
      <c r="BI801" s="110"/>
      <c r="BJ801" s="110"/>
      <c r="BK801" s="110"/>
      <c r="BL801" s="110"/>
      <c r="BM801" s="110"/>
      <c r="BN801" s="110"/>
      <c r="BO801" s="110"/>
      <c r="BP801" s="110"/>
      <c r="BQ801" s="110"/>
      <c r="BR801" s="110"/>
      <c r="BS801" s="110"/>
      <c r="BT801" s="110"/>
      <c r="BU801" s="110"/>
      <c r="BV801" s="110"/>
      <c r="BW801" s="110"/>
      <c r="BX801" s="110"/>
      <c r="BY801" s="110"/>
      <c r="BZ801" s="110"/>
      <c r="CA801" s="110"/>
      <c r="CB801" s="110"/>
      <c r="CC801" s="110"/>
      <c r="CD801" s="110"/>
      <c r="CE801" s="110"/>
      <c r="CF801" s="110"/>
      <c r="CG801" s="110"/>
      <c r="CH801" s="110"/>
      <c r="CI801" s="110"/>
      <c r="CJ801" s="110"/>
      <c r="CK801" s="110"/>
      <c r="CL801" s="110"/>
      <c r="CM801" s="110"/>
      <c r="CN801" s="110"/>
      <c r="CO801" s="110"/>
      <c r="CP801" s="110"/>
      <c r="CQ801" s="110"/>
      <c r="CR801" s="110"/>
      <c r="CS801" s="110"/>
      <c r="CT801" s="110"/>
      <c r="CU801" s="110"/>
      <c r="CV801" s="110"/>
      <c r="CW801" s="110"/>
    </row>
    <row r="802" spans="1:101" x14ac:dyDescent="0.25">
      <c r="A802" s="110"/>
      <c r="B802" s="110"/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  <c r="AA802" s="110"/>
      <c r="AB802" s="110"/>
      <c r="AC802" s="110"/>
      <c r="AD802" s="110"/>
      <c r="AE802" s="110"/>
      <c r="AF802" s="110"/>
      <c r="AG802" s="110"/>
      <c r="AH802" s="110"/>
      <c r="AI802" s="110"/>
      <c r="AJ802" s="110"/>
      <c r="AK802" s="110"/>
      <c r="AL802" s="110"/>
      <c r="AM802" s="110"/>
      <c r="AN802" s="110"/>
      <c r="AO802" s="110"/>
      <c r="AP802" s="110"/>
      <c r="AQ802" s="110"/>
      <c r="AR802" s="110"/>
      <c r="AS802" s="110"/>
      <c r="AT802" s="110"/>
      <c r="AU802" s="110"/>
      <c r="AV802" s="110"/>
      <c r="AW802" s="110"/>
      <c r="AX802" s="110"/>
      <c r="AY802" s="110"/>
      <c r="AZ802" s="110"/>
      <c r="BA802" s="110"/>
      <c r="BB802" s="110"/>
      <c r="BC802" s="110"/>
      <c r="BD802" s="110"/>
      <c r="BE802" s="110"/>
      <c r="BF802" s="110"/>
      <c r="BG802" s="110"/>
      <c r="BH802" s="110"/>
      <c r="BI802" s="110"/>
      <c r="BJ802" s="110"/>
      <c r="BK802" s="110"/>
      <c r="BL802" s="110"/>
      <c r="BM802" s="110"/>
      <c r="BN802" s="110"/>
      <c r="BO802" s="110"/>
      <c r="BP802" s="110"/>
      <c r="BQ802" s="110"/>
      <c r="BR802" s="110"/>
      <c r="BS802" s="110"/>
      <c r="BT802" s="110"/>
      <c r="BU802" s="110"/>
      <c r="BV802" s="110"/>
      <c r="BW802" s="110"/>
      <c r="BX802" s="110"/>
      <c r="BY802" s="110"/>
      <c r="BZ802" s="110"/>
      <c r="CA802" s="110"/>
      <c r="CB802" s="110"/>
      <c r="CC802" s="110"/>
      <c r="CD802" s="110"/>
      <c r="CE802" s="110"/>
      <c r="CF802" s="110"/>
      <c r="CG802" s="110"/>
      <c r="CH802" s="110"/>
      <c r="CI802" s="110"/>
      <c r="CJ802" s="110"/>
      <c r="CK802" s="110"/>
      <c r="CL802" s="110"/>
      <c r="CM802" s="110"/>
      <c r="CN802" s="110"/>
      <c r="CO802" s="110"/>
      <c r="CP802" s="110"/>
      <c r="CQ802" s="110"/>
      <c r="CR802" s="110"/>
      <c r="CS802" s="110"/>
      <c r="CT802" s="110"/>
      <c r="CU802" s="110"/>
      <c r="CV802" s="110"/>
      <c r="CW802" s="110"/>
    </row>
    <row r="803" spans="1:101" x14ac:dyDescent="0.25">
      <c r="A803" s="110"/>
      <c r="B803" s="110"/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0"/>
      <c r="AC803" s="110"/>
      <c r="AD803" s="110"/>
      <c r="AE803" s="110"/>
      <c r="AF803" s="110"/>
      <c r="AG803" s="110"/>
      <c r="AH803" s="110"/>
      <c r="AI803" s="110"/>
      <c r="AJ803" s="110"/>
      <c r="AK803" s="110"/>
      <c r="AL803" s="110"/>
      <c r="AM803" s="110"/>
      <c r="AN803" s="110"/>
      <c r="AO803" s="110"/>
      <c r="AP803" s="110"/>
      <c r="AQ803" s="110"/>
      <c r="AR803" s="110"/>
      <c r="AS803" s="110"/>
      <c r="AT803" s="110"/>
      <c r="AU803" s="110"/>
      <c r="AV803" s="110"/>
      <c r="AW803" s="110"/>
      <c r="AX803" s="110"/>
      <c r="AY803" s="110"/>
      <c r="AZ803" s="110"/>
      <c r="BA803" s="110"/>
      <c r="BB803" s="110"/>
      <c r="BC803" s="110"/>
      <c r="BD803" s="110"/>
      <c r="BE803" s="110"/>
      <c r="BF803" s="110"/>
      <c r="BG803" s="110"/>
      <c r="BH803" s="110"/>
      <c r="BI803" s="110"/>
      <c r="BJ803" s="110"/>
      <c r="BK803" s="110"/>
      <c r="BL803" s="110"/>
      <c r="BM803" s="110"/>
      <c r="BN803" s="110"/>
      <c r="BO803" s="110"/>
      <c r="BP803" s="110"/>
      <c r="BQ803" s="110"/>
      <c r="BR803" s="110"/>
      <c r="BS803" s="110"/>
      <c r="BT803" s="110"/>
      <c r="BU803" s="110"/>
      <c r="BV803" s="110"/>
      <c r="BW803" s="110"/>
      <c r="BX803" s="110"/>
      <c r="BY803" s="110"/>
      <c r="BZ803" s="110"/>
      <c r="CA803" s="110"/>
      <c r="CB803" s="110"/>
      <c r="CC803" s="110"/>
      <c r="CD803" s="110"/>
      <c r="CE803" s="110"/>
      <c r="CF803" s="110"/>
      <c r="CG803" s="110"/>
      <c r="CH803" s="110"/>
      <c r="CI803" s="110"/>
      <c r="CJ803" s="110"/>
      <c r="CK803" s="110"/>
      <c r="CL803" s="110"/>
      <c r="CM803" s="110"/>
      <c r="CN803" s="110"/>
      <c r="CO803" s="110"/>
      <c r="CP803" s="110"/>
      <c r="CQ803" s="110"/>
      <c r="CR803" s="110"/>
      <c r="CS803" s="110"/>
      <c r="CT803" s="110"/>
      <c r="CU803" s="110"/>
      <c r="CV803" s="110"/>
      <c r="CW803" s="110"/>
    </row>
    <row r="804" spans="1:101" x14ac:dyDescent="0.25">
      <c r="A804" s="110"/>
      <c r="B804" s="110"/>
      <c r="C804" s="110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  <c r="AA804" s="110"/>
      <c r="AB804" s="110"/>
      <c r="AC804" s="110"/>
      <c r="AD804" s="110"/>
      <c r="AE804" s="110"/>
      <c r="AF804" s="110"/>
      <c r="AG804" s="110"/>
      <c r="AH804" s="110"/>
      <c r="AI804" s="110"/>
      <c r="AJ804" s="110"/>
      <c r="AK804" s="110"/>
      <c r="AL804" s="110"/>
      <c r="AM804" s="110"/>
      <c r="AN804" s="110"/>
      <c r="AO804" s="110"/>
      <c r="AP804" s="110"/>
      <c r="AQ804" s="110"/>
      <c r="AR804" s="110"/>
      <c r="AS804" s="110"/>
      <c r="AT804" s="110"/>
      <c r="AU804" s="110"/>
      <c r="AV804" s="110"/>
      <c r="AW804" s="110"/>
      <c r="AX804" s="110"/>
      <c r="AY804" s="110"/>
      <c r="AZ804" s="110"/>
      <c r="BA804" s="110"/>
      <c r="BB804" s="110"/>
      <c r="BC804" s="110"/>
      <c r="BD804" s="110"/>
      <c r="BE804" s="110"/>
      <c r="BF804" s="110"/>
      <c r="BG804" s="110"/>
      <c r="BH804" s="110"/>
      <c r="BI804" s="110"/>
      <c r="BJ804" s="110"/>
      <c r="BK804" s="110"/>
      <c r="BL804" s="110"/>
      <c r="BM804" s="110"/>
      <c r="BN804" s="110"/>
      <c r="BO804" s="110"/>
      <c r="BP804" s="110"/>
      <c r="BQ804" s="110"/>
      <c r="BR804" s="110"/>
      <c r="BS804" s="110"/>
      <c r="BT804" s="110"/>
      <c r="BU804" s="110"/>
      <c r="BV804" s="110"/>
      <c r="BW804" s="110"/>
      <c r="BX804" s="110"/>
      <c r="BY804" s="110"/>
      <c r="BZ804" s="110"/>
      <c r="CA804" s="110"/>
      <c r="CB804" s="110"/>
      <c r="CC804" s="110"/>
      <c r="CD804" s="110"/>
      <c r="CE804" s="110"/>
      <c r="CF804" s="110"/>
      <c r="CG804" s="110"/>
      <c r="CH804" s="110"/>
      <c r="CI804" s="110"/>
      <c r="CJ804" s="110"/>
      <c r="CK804" s="110"/>
      <c r="CL804" s="110"/>
      <c r="CM804" s="110"/>
      <c r="CN804" s="110"/>
      <c r="CO804" s="110"/>
      <c r="CP804" s="110"/>
      <c r="CQ804" s="110"/>
      <c r="CR804" s="110"/>
      <c r="CS804" s="110"/>
      <c r="CT804" s="110"/>
      <c r="CU804" s="110"/>
      <c r="CV804" s="110"/>
      <c r="CW804" s="110"/>
    </row>
    <row r="805" spans="1:101" x14ac:dyDescent="0.25">
      <c r="A805" s="110"/>
      <c r="B805" s="110"/>
      <c r="C805" s="110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10"/>
      <c r="AE805" s="110"/>
      <c r="AF805" s="110"/>
      <c r="AG805" s="110"/>
      <c r="AH805" s="110"/>
      <c r="AI805" s="110"/>
      <c r="AJ805" s="110"/>
      <c r="AK805" s="110"/>
      <c r="AL805" s="110"/>
      <c r="AM805" s="110"/>
      <c r="AN805" s="110"/>
      <c r="AO805" s="110"/>
      <c r="AP805" s="110"/>
      <c r="AQ805" s="110"/>
      <c r="AR805" s="110"/>
      <c r="AS805" s="110"/>
      <c r="AT805" s="110"/>
      <c r="AU805" s="110"/>
      <c r="AV805" s="110"/>
      <c r="AW805" s="110"/>
      <c r="AX805" s="110"/>
      <c r="AY805" s="110"/>
      <c r="AZ805" s="110"/>
      <c r="BA805" s="110"/>
      <c r="BB805" s="110"/>
      <c r="BC805" s="110"/>
      <c r="BD805" s="110"/>
      <c r="BE805" s="110"/>
      <c r="BF805" s="110"/>
      <c r="BG805" s="110"/>
      <c r="BH805" s="110"/>
      <c r="BI805" s="110"/>
      <c r="BJ805" s="110"/>
      <c r="BK805" s="110"/>
      <c r="BL805" s="110"/>
      <c r="BM805" s="110"/>
      <c r="BN805" s="110"/>
      <c r="BO805" s="110"/>
      <c r="BP805" s="110"/>
      <c r="BQ805" s="110"/>
      <c r="BR805" s="110"/>
      <c r="BS805" s="110"/>
      <c r="BT805" s="110"/>
      <c r="BU805" s="110"/>
      <c r="BV805" s="110"/>
      <c r="BW805" s="110"/>
      <c r="BX805" s="110"/>
      <c r="BY805" s="110"/>
      <c r="BZ805" s="110"/>
      <c r="CA805" s="110"/>
      <c r="CB805" s="110"/>
      <c r="CC805" s="110"/>
      <c r="CD805" s="110"/>
      <c r="CE805" s="110"/>
      <c r="CF805" s="110"/>
      <c r="CG805" s="110"/>
      <c r="CH805" s="110"/>
      <c r="CI805" s="110"/>
      <c r="CJ805" s="110"/>
      <c r="CK805" s="110"/>
      <c r="CL805" s="110"/>
      <c r="CM805" s="110"/>
      <c r="CN805" s="110"/>
      <c r="CO805" s="110"/>
      <c r="CP805" s="110"/>
      <c r="CQ805" s="110"/>
      <c r="CR805" s="110"/>
      <c r="CS805" s="110"/>
      <c r="CT805" s="110"/>
      <c r="CU805" s="110"/>
      <c r="CV805" s="110"/>
      <c r="CW805" s="110"/>
    </row>
    <row r="806" spans="1:101" x14ac:dyDescent="0.25">
      <c r="A806" s="110"/>
      <c r="B806" s="110"/>
      <c r="C806" s="110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0"/>
      <c r="AC806" s="110"/>
      <c r="AD806" s="110"/>
      <c r="AE806" s="110"/>
      <c r="AF806" s="110"/>
      <c r="AG806" s="110"/>
      <c r="AH806" s="110"/>
      <c r="AI806" s="110"/>
      <c r="AJ806" s="110"/>
      <c r="AK806" s="110"/>
      <c r="AL806" s="110"/>
      <c r="AM806" s="110"/>
      <c r="AN806" s="110"/>
      <c r="AO806" s="110"/>
      <c r="AP806" s="110"/>
      <c r="AQ806" s="110"/>
      <c r="AR806" s="110"/>
      <c r="AS806" s="110"/>
      <c r="AT806" s="110"/>
      <c r="AU806" s="110"/>
      <c r="AV806" s="110"/>
      <c r="AW806" s="110"/>
      <c r="AX806" s="110"/>
      <c r="AY806" s="110"/>
      <c r="AZ806" s="110"/>
      <c r="BA806" s="110"/>
      <c r="BB806" s="110"/>
      <c r="BC806" s="110"/>
      <c r="BD806" s="110"/>
      <c r="BE806" s="110"/>
      <c r="BF806" s="110"/>
      <c r="BG806" s="110"/>
      <c r="BH806" s="110"/>
      <c r="BI806" s="110"/>
      <c r="BJ806" s="110"/>
      <c r="BK806" s="110"/>
      <c r="BL806" s="110"/>
      <c r="BM806" s="110"/>
      <c r="BN806" s="110"/>
      <c r="BO806" s="110"/>
      <c r="BP806" s="110"/>
      <c r="BQ806" s="110"/>
      <c r="BR806" s="110"/>
      <c r="BS806" s="110"/>
      <c r="BT806" s="110"/>
      <c r="BU806" s="110"/>
      <c r="BV806" s="110"/>
      <c r="BW806" s="110"/>
      <c r="BX806" s="110"/>
      <c r="BY806" s="110"/>
      <c r="BZ806" s="110"/>
      <c r="CA806" s="110"/>
      <c r="CB806" s="110"/>
      <c r="CC806" s="110"/>
      <c r="CD806" s="110"/>
      <c r="CE806" s="110"/>
      <c r="CF806" s="110"/>
      <c r="CG806" s="110"/>
      <c r="CH806" s="110"/>
      <c r="CI806" s="110"/>
      <c r="CJ806" s="110"/>
      <c r="CK806" s="110"/>
      <c r="CL806" s="110"/>
      <c r="CM806" s="110"/>
      <c r="CN806" s="110"/>
      <c r="CO806" s="110"/>
      <c r="CP806" s="110"/>
      <c r="CQ806" s="110"/>
      <c r="CR806" s="110"/>
      <c r="CS806" s="110"/>
      <c r="CT806" s="110"/>
      <c r="CU806" s="110"/>
      <c r="CV806" s="110"/>
      <c r="CW806" s="110"/>
    </row>
    <row r="807" spans="1:101" x14ac:dyDescent="0.25">
      <c r="A807" s="110"/>
      <c r="B807" s="110"/>
      <c r="C807" s="110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  <c r="AA807" s="110"/>
      <c r="AB807" s="110"/>
      <c r="AC807" s="110"/>
      <c r="AD807" s="110"/>
      <c r="AE807" s="110"/>
      <c r="AF807" s="110"/>
      <c r="AG807" s="110"/>
      <c r="AH807" s="110"/>
      <c r="AI807" s="110"/>
      <c r="AJ807" s="110"/>
      <c r="AK807" s="110"/>
      <c r="AL807" s="110"/>
      <c r="AM807" s="110"/>
      <c r="AN807" s="110"/>
      <c r="AO807" s="110"/>
      <c r="AP807" s="110"/>
      <c r="AQ807" s="110"/>
      <c r="AR807" s="110"/>
      <c r="AS807" s="110"/>
      <c r="AT807" s="110"/>
      <c r="AU807" s="110"/>
      <c r="AV807" s="110"/>
      <c r="AW807" s="110"/>
      <c r="AX807" s="110"/>
      <c r="AY807" s="110"/>
      <c r="AZ807" s="110"/>
      <c r="BA807" s="110"/>
      <c r="BB807" s="110"/>
      <c r="BC807" s="110"/>
      <c r="BD807" s="110"/>
      <c r="BE807" s="110"/>
      <c r="BF807" s="110"/>
      <c r="BG807" s="110"/>
      <c r="BH807" s="110"/>
      <c r="BI807" s="110"/>
      <c r="BJ807" s="110"/>
      <c r="BK807" s="110"/>
      <c r="BL807" s="110"/>
      <c r="BM807" s="110"/>
      <c r="BN807" s="110"/>
      <c r="BO807" s="110"/>
      <c r="BP807" s="110"/>
      <c r="BQ807" s="110"/>
      <c r="BR807" s="110"/>
      <c r="BS807" s="110"/>
      <c r="BT807" s="110"/>
      <c r="BU807" s="110"/>
      <c r="BV807" s="110"/>
      <c r="BW807" s="110"/>
      <c r="BX807" s="110"/>
      <c r="BY807" s="110"/>
      <c r="BZ807" s="110"/>
      <c r="CA807" s="110"/>
      <c r="CB807" s="110"/>
      <c r="CC807" s="110"/>
      <c r="CD807" s="110"/>
      <c r="CE807" s="110"/>
      <c r="CF807" s="110"/>
      <c r="CG807" s="110"/>
      <c r="CH807" s="110"/>
      <c r="CI807" s="110"/>
      <c r="CJ807" s="110"/>
      <c r="CK807" s="110"/>
      <c r="CL807" s="110"/>
      <c r="CM807" s="110"/>
      <c r="CN807" s="110"/>
      <c r="CO807" s="110"/>
      <c r="CP807" s="110"/>
      <c r="CQ807" s="110"/>
      <c r="CR807" s="110"/>
      <c r="CS807" s="110"/>
      <c r="CT807" s="110"/>
      <c r="CU807" s="110"/>
      <c r="CV807" s="110"/>
      <c r="CW807" s="110"/>
    </row>
    <row r="808" spans="1:101" x14ac:dyDescent="0.25">
      <c r="A808" s="110"/>
      <c r="B808" s="110"/>
      <c r="C808" s="110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0"/>
      <c r="AC808" s="110"/>
      <c r="AD808" s="110"/>
      <c r="AE808" s="110"/>
      <c r="AF808" s="110"/>
      <c r="AG808" s="110"/>
      <c r="AH808" s="110"/>
      <c r="AI808" s="110"/>
      <c r="AJ808" s="110"/>
      <c r="AK808" s="110"/>
      <c r="AL808" s="110"/>
      <c r="AM808" s="110"/>
      <c r="AN808" s="110"/>
      <c r="AO808" s="110"/>
      <c r="AP808" s="110"/>
      <c r="AQ808" s="110"/>
      <c r="AR808" s="110"/>
      <c r="AS808" s="110"/>
      <c r="AT808" s="110"/>
      <c r="AU808" s="110"/>
      <c r="AV808" s="110"/>
      <c r="AW808" s="110"/>
      <c r="AX808" s="110"/>
      <c r="AY808" s="110"/>
      <c r="AZ808" s="110"/>
      <c r="BA808" s="110"/>
      <c r="BB808" s="110"/>
      <c r="BC808" s="110"/>
      <c r="BD808" s="110"/>
      <c r="BE808" s="110"/>
      <c r="BF808" s="110"/>
      <c r="BG808" s="110"/>
      <c r="BH808" s="110"/>
      <c r="BI808" s="110"/>
      <c r="BJ808" s="110"/>
      <c r="BK808" s="110"/>
      <c r="BL808" s="110"/>
      <c r="BM808" s="110"/>
      <c r="BN808" s="110"/>
      <c r="BO808" s="110"/>
      <c r="BP808" s="110"/>
      <c r="BQ808" s="110"/>
      <c r="BR808" s="110"/>
      <c r="BS808" s="110"/>
      <c r="BT808" s="110"/>
      <c r="BU808" s="110"/>
      <c r="BV808" s="110"/>
      <c r="BW808" s="110"/>
      <c r="BX808" s="110"/>
      <c r="BY808" s="110"/>
      <c r="BZ808" s="110"/>
      <c r="CA808" s="110"/>
      <c r="CB808" s="110"/>
      <c r="CC808" s="110"/>
      <c r="CD808" s="110"/>
      <c r="CE808" s="110"/>
      <c r="CF808" s="110"/>
      <c r="CG808" s="110"/>
      <c r="CH808" s="110"/>
      <c r="CI808" s="110"/>
      <c r="CJ808" s="110"/>
      <c r="CK808" s="110"/>
      <c r="CL808" s="110"/>
      <c r="CM808" s="110"/>
      <c r="CN808" s="110"/>
      <c r="CO808" s="110"/>
      <c r="CP808" s="110"/>
      <c r="CQ808" s="110"/>
      <c r="CR808" s="110"/>
      <c r="CS808" s="110"/>
      <c r="CT808" s="110"/>
      <c r="CU808" s="110"/>
      <c r="CV808" s="110"/>
      <c r="CW808" s="110"/>
    </row>
    <row r="809" spans="1:101" x14ac:dyDescent="0.25">
      <c r="A809" s="110"/>
      <c r="B809" s="110"/>
      <c r="C809" s="110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  <c r="AA809" s="110"/>
      <c r="AB809" s="110"/>
      <c r="AC809" s="110"/>
      <c r="AD809" s="110"/>
      <c r="AE809" s="110"/>
      <c r="AF809" s="110"/>
      <c r="AG809" s="110"/>
      <c r="AH809" s="110"/>
      <c r="AI809" s="110"/>
      <c r="AJ809" s="110"/>
      <c r="AK809" s="110"/>
      <c r="AL809" s="110"/>
      <c r="AM809" s="110"/>
      <c r="AN809" s="110"/>
      <c r="AO809" s="110"/>
      <c r="AP809" s="110"/>
      <c r="AQ809" s="110"/>
      <c r="AR809" s="110"/>
      <c r="AS809" s="110"/>
      <c r="AT809" s="110"/>
      <c r="AU809" s="110"/>
      <c r="AV809" s="110"/>
      <c r="AW809" s="110"/>
      <c r="AX809" s="110"/>
      <c r="AY809" s="110"/>
      <c r="AZ809" s="110"/>
      <c r="BA809" s="110"/>
      <c r="BB809" s="110"/>
      <c r="BC809" s="110"/>
      <c r="BD809" s="110"/>
      <c r="BE809" s="110"/>
      <c r="BF809" s="110"/>
      <c r="BG809" s="110"/>
      <c r="BH809" s="110"/>
      <c r="BI809" s="110"/>
      <c r="BJ809" s="110"/>
      <c r="BK809" s="110"/>
      <c r="BL809" s="110"/>
      <c r="BM809" s="110"/>
      <c r="BN809" s="110"/>
      <c r="BO809" s="110"/>
      <c r="BP809" s="110"/>
      <c r="BQ809" s="110"/>
      <c r="BR809" s="110"/>
      <c r="BS809" s="110"/>
      <c r="BT809" s="110"/>
      <c r="BU809" s="110"/>
      <c r="BV809" s="110"/>
      <c r="BW809" s="110"/>
      <c r="BX809" s="110"/>
      <c r="BY809" s="110"/>
      <c r="BZ809" s="110"/>
      <c r="CA809" s="110"/>
      <c r="CB809" s="110"/>
      <c r="CC809" s="110"/>
      <c r="CD809" s="110"/>
      <c r="CE809" s="110"/>
      <c r="CF809" s="110"/>
      <c r="CG809" s="110"/>
      <c r="CH809" s="110"/>
      <c r="CI809" s="110"/>
      <c r="CJ809" s="110"/>
      <c r="CK809" s="110"/>
      <c r="CL809" s="110"/>
      <c r="CM809" s="110"/>
      <c r="CN809" s="110"/>
      <c r="CO809" s="110"/>
      <c r="CP809" s="110"/>
      <c r="CQ809" s="110"/>
      <c r="CR809" s="110"/>
      <c r="CS809" s="110"/>
      <c r="CT809" s="110"/>
      <c r="CU809" s="110"/>
      <c r="CV809" s="110"/>
      <c r="CW809" s="110"/>
    </row>
    <row r="810" spans="1:101" x14ac:dyDescent="0.25">
      <c r="A810" s="110"/>
      <c r="B810" s="110"/>
      <c r="C810" s="110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0"/>
      <c r="AC810" s="110"/>
      <c r="AD810" s="110"/>
      <c r="AE810" s="110"/>
      <c r="AF810" s="110"/>
      <c r="AG810" s="110"/>
      <c r="AH810" s="110"/>
      <c r="AI810" s="110"/>
      <c r="AJ810" s="110"/>
      <c r="AK810" s="110"/>
      <c r="AL810" s="110"/>
      <c r="AM810" s="110"/>
      <c r="AN810" s="110"/>
      <c r="AO810" s="110"/>
      <c r="AP810" s="110"/>
      <c r="AQ810" s="110"/>
      <c r="AR810" s="110"/>
      <c r="AS810" s="110"/>
      <c r="AT810" s="110"/>
      <c r="AU810" s="110"/>
      <c r="AV810" s="110"/>
      <c r="AW810" s="110"/>
      <c r="AX810" s="110"/>
      <c r="AY810" s="110"/>
      <c r="AZ810" s="110"/>
      <c r="BA810" s="110"/>
      <c r="BB810" s="110"/>
      <c r="BC810" s="110"/>
      <c r="BD810" s="110"/>
      <c r="BE810" s="110"/>
      <c r="BF810" s="110"/>
      <c r="BG810" s="110"/>
      <c r="BH810" s="110"/>
      <c r="BI810" s="110"/>
      <c r="BJ810" s="110"/>
      <c r="BK810" s="110"/>
      <c r="BL810" s="110"/>
      <c r="BM810" s="110"/>
      <c r="BN810" s="110"/>
      <c r="BO810" s="110"/>
      <c r="BP810" s="110"/>
      <c r="BQ810" s="110"/>
      <c r="BR810" s="110"/>
      <c r="BS810" s="110"/>
      <c r="BT810" s="110"/>
      <c r="BU810" s="110"/>
      <c r="BV810" s="110"/>
      <c r="BW810" s="110"/>
      <c r="BX810" s="110"/>
      <c r="BY810" s="110"/>
      <c r="BZ810" s="110"/>
      <c r="CA810" s="110"/>
      <c r="CB810" s="110"/>
      <c r="CC810" s="110"/>
      <c r="CD810" s="110"/>
      <c r="CE810" s="110"/>
      <c r="CF810" s="110"/>
      <c r="CG810" s="110"/>
      <c r="CH810" s="110"/>
      <c r="CI810" s="110"/>
      <c r="CJ810" s="110"/>
      <c r="CK810" s="110"/>
      <c r="CL810" s="110"/>
      <c r="CM810" s="110"/>
      <c r="CN810" s="110"/>
      <c r="CO810" s="110"/>
      <c r="CP810" s="110"/>
      <c r="CQ810" s="110"/>
      <c r="CR810" s="110"/>
      <c r="CS810" s="110"/>
      <c r="CT810" s="110"/>
      <c r="CU810" s="110"/>
      <c r="CV810" s="110"/>
      <c r="CW810" s="110"/>
    </row>
    <row r="811" spans="1:101" x14ac:dyDescent="0.25">
      <c r="A811" s="110"/>
      <c r="B811" s="110"/>
      <c r="C811" s="110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0"/>
      <c r="AC811" s="110"/>
      <c r="AD811" s="110"/>
      <c r="AE811" s="110"/>
      <c r="AF811" s="110"/>
      <c r="AG811" s="110"/>
      <c r="AH811" s="110"/>
      <c r="AI811" s="110"/>
      <c r="AJ811" s="110"/>
      <c r="AK811" s="110"/>
      <c r="AL811" s="110"/>
      <c r="AM811" s="110"/>
      <c r="AN811" s="110"/>
      <c r="AO811" s="110"/>
      <c r="AP811" s="110"/>
      <c r="AQ811" s="110"/>
      <c r="AR811" s="110"/>
      <c r="AS811" s="110"/>
      <c r="AT811" s="110"/>
      <c r="AU811" s="110"/>
      <c r="AV811" s="110"/>
      <c r="AW811" s="110"/>
      <c r="AX811" s="110"/>
      <c r="AY811" s="110"/>
      <c r="AZ811" s="110"/>
      <c r="BA811" s="110"/>
      <c r="BB811" s="110"/>
      <c r="BC811" s="110"/>
      <c r="BD811" s="110"/>
      <c r="BE811" s="110"/>
      <c r="BF811" s="110"/>
      <c r="BG811" s="110"/>
      <c r="BH811" s="110"/>
      <c r="BI811" s="110"/>
      <c r="BJ811" s="110"/>
      <c r="BK811" s="110"/>
      <c r="BL811" s="110"/>
      <c r="BM811" s="110"/>
      <c r="BN811" s="110"/>
      <c r="BO811" s="110"/>
      <c r="BP811" s="110"/>
      <c r="BQ811" s="110"/>
      <c r="BR811" s="110"/>
      <c r="BS811" s="110"/>
      <c r="BT811" s="110"/>
      <c r="BU811" s="110"/>
      <c r="BV811" s="110"/>
      <c r="BW811" s="110"/>
      <c r="BX811" s="110"/>
      <c r="BY811" s="110"/>
      <c r="BZ811" s="110"/>
      <c r="CA811" s="110"/>
      <c r="CB811" s="110"/>
      <c r="CC811" s="110"/>
      <c r="CD811" s="110"/>
      <c r="CE811" s="110"/>
      <c r="CF811" s="110"/>
      <c r="CG811" s="110"/>
      <c r="CH811" s="110"/>
      <c r="CI811" s="110"/>
      <c r="CJ811" s="110"/>
      <c r="CK811" s="110"/>
      <c r="CL811" s="110"/>
      <c r="CM811" s="110"/>
      <c r="CN811" s="110"/>
      <c r="CO811" s="110"/>
      <c r="CP811" s="110"/>
      <c r="CQ811" s="110"/>
      <c r="CR811" s="110"/>
      <c r="CS811" s="110"/>
      <c r="CT811" s="110"/>
      <c r="CU811" s="110"/>
      <c r="CV811" s="110"/>
      <c r="CW811" s="110"/>
    </row>
    <row r="812" spans="1:101" x14ac:dyDescent="0.25">
      <c r="A812" s="110"/>
      <c r="B812" s="110"/>
      <c r="C812" s="110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  <c r="AA812" s="110"/>
      <c r="AB812" s="110"/>
      <c r="AC812" s="110"/>
      <c r="AD812" s="110"/>
      <c r="AE812" s="110"/>
      <c r="AF812" s="110"/>
      <c r="AG812" s="110"/>
      <c r="AH812" s="110"/>
      <c r="AI812" s="110"/>
      <c r="AJ812" s="110"/>
      <c r="AK812" s="110"/>
      <c r="AL812" s="110"/>
      <c r="AM812" s="110"/>
      <c r="AN812" s="110"/>
      <c r="AO812" s="110"/>
      <c r="AP812" s="110"/>
      <c r="AQ812" s="110"/>
      <c r="AR812" s="110"/>
      <c r="AS812" s="110"/>
      <c r="AT812" s="110"/>
      <c r="AU812" s="110"/>
      <c r="AV812" s="110"/>
      <c r="AW812" s="110"/>
      <c r="AX812" s="110"/>
      <c r="AY812" s="110"/>
      <c r="AZ812" s="110"/>
      <c r="BA812" s="110"/>
      <c r="BB812" s="110"/>
      <c r="BC812" s="110"/>
      <c r="BD812" s="110"/>
      <c r="BE812" s="110"/>
      <c r="BF812" s="110"/>
      <c r="BG812" s="110"/>
      <c r="BH812" s="110"/>
      <c r="BI812" s="110"/>
      <c r="BJ812" s="110"/>
      <c r="BK812" s="110"/>
      <c r="BL812" s="110"/>
      <c r="BM812" s="110"/>
      <c r="BN812" s="110"/>
      <c r="BO812" s="110"/>
      <c r="BP812" s="110"/>
      <c r="BQ812" s="110"/>
      <c r="BR812" s="110"/>
      <c r="BS812" s="110"/>
      <c r="BT812" s="110"/>
      <c r="BU812" s="110"/>
      <c r="BV812" s="110"/>
      <c r="BW812" s="110"/>
      <c r="BX812" s="110"/>
      <c r="BY812" s="110"/>
      <c r="BZ812" s="110"/>
      <c r="CA812" s="110"/>
      <c r="CB812" s="110"/>
      <c r="CC812" s="110"/>
      <c r="CD812" s="110"/>
      <c r="CE812" s="110"/>
      <c r="CF812" s="110"/>
      <c r="CG812" s="110"/>
      <c r="CH812" s="110"/>
      <c r="CI812" s="110"/>
      <c r="CJ812" s="110"/>
      <c r="CK812" s="110"/>
      <c r="CL812" s="110"/>
      <c r="CM812" s="110"/>
      <c r="CN812" s="110"/>
      <c r="CO812" s="110"/>
      <c r="CP812" s="110"/>
      <c r="CQ812" s="110"/>
      <c r="CR812" s="110"/>
      <c r="CS812" s="110"/>
      <c r="CT812" s="110"/>
      <c r="CU812" s="110"/>
      <c r="CV812" s="110"/>
      <c r="CW812" s="110"/>
    </row>
    <row r="813" spans="1:101" x14ac:dyDescent="0.25">
      <c r="A813" s="110"/>
      <c r="B813" s="110"/>
      <c r="C813" s="110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  <c r="AC813" s="110"/>
      <c r="AD813" s="110"/>
      <c r="AE813" s="110"/>
      <c r="AF813" s="110"/>
      <c r="AG813" s="110"/>
      <c r="AH813" s="110"/>
      <c r="AI813" s="110"/>
      <c r="AJ813" s="110"/>
      <c r="AK813" s="110"/>
      <c r="AL813" s="110"/>
      <c r="AM813" s="110"/>
      <c r="AN813" s="110"/>
      <c r="AO813" s="110"/>
      <c r="AP813" s="110"/>
      <c r="AQ813" s="110"/>
      <c r="AR813" s="110"/>
      <c r="AS813" s="110"/>
      <c r="AT813" s="110"/>
      <c r="AU813" s="110"/>
      <c r="AV813" s="110"/>
      <c r="AW813" s="110"/>
      <c r="AX813" s="110"/>
      <c r="AY813" s="110"/>
      <c r="AZ813" s="110"/>
      <c r="BA813" s="110"/>
      <c r="BB813" s="110"/>
      <c r="BC813" s="110"/>
      <c r="BD813" s="110"/>
      <c r="BE813" s="110"/>
      <c r="BF813" s="110"/>
      <c r="BG813" s="110"/>
      <c r="BH813" s="110"/>
      <c r="BI813" s="110"/>
      <c r="BJ813" s="110"/>
      <c r="BK813" s="110"/>
      <c r="BL813" s="110"/>
      <c r="BM813" s="110"/>
      <c r="BN813" s="110"/>
      <c r="BO813" s="110"/>
      <c r="BP813" s="110"/>
      <c r="BQ813" s="110"/>
      <c r="BR813" s="110"/>
      <c r="BS813" s="110"/>
      <c r="BT813" s="110"/>
      <c r="BU813" s="110"/>
      <c r="BV813" s="110"/>
      <c r="BW813" s="110"/>
      <c r="BX813" s="110"/>
      <c r="BY813" s="110"/>
      <c r="BZ813" s="110"/>
      <c r="CA813" s="110"/>
      <c r="CB813" s="110"/>
      <c r="CC813" s="110"/>
      <c r="CD813" s="110"/>
      <c r="CE813" s="110"/>
      <c r="CF813" s="110"/>
      <c r="CG813" s="110"/>
      <c r="CH813" s="110"/>
      <c r="CI813" s="110"/>
      <c r="CJ813" s="110"/>
      <c r="CK813" s="110"/>
      <c r="CL813" s="110"/>
      <c r="CM813" s="110"/>
      <c r="CN813" s="110"/>
      <c r="CO813" s="110"/>
      <c r="CP813" s="110"/>
      <c r="CQ813" s="110"/>
      <c r="CR813" s="110"/>
      <c r="CS813" s="110"/>
      <c r="CT813" s="110"/>
      <c r="CU813" s="110"/>
      <c r="CV813" s="110"/>
      <c r="CW813" s="110"/>
    </row>
    <row r="814" spans="1:101" x14ac:dyDescent="0.25">
      <c r="A814" s="110"/>
      <c r="B814" s="110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0"/>
      <c r="AC814" s="110"/>
      <c r="AD814" s="110"/>
      <c r="AE814" s="110"/>
      <c r="AF814" s="110"/>
      <c r="AG814" s="110"/>
      <c r="AH814" s="110"/>
      <c r="AI814" s="110"/>
      <c r="AJ814" s="110"/>
      <c r="AK814" s="110"/>
      <c r="AL814" s="110"/>
      <c r="AM814" s="110"/>
      <c r="AN814" s="110"/>
      <c r="AO814" s="110"/>
      <c r="AP814" s="110"/>
      <c r="AQ814" s="110"/>
      <c r="AR814" s="110"/>
      <c r="AS814" s="110"/>
      <c r="AT814" s="110"/>
      <c r="AU814" s="110"/>
      <c r="AV814" s="110"/>
      <c r="AW814" s="110"/>
      <c r="AX814" s="110"/>
      <c r="AY814" s="110"/>
      <c r="AZ814" s="110"/>
      <c r="BA814" s="110"/>
      <c r="BB814" s="110"/>
      <c r="BC814" s="110"/>
      <c r="BD814" s="110"/>
      <c r="BE814" s="110"/>
      <c r="BF814" s="110"/>
      <c r="BG814" s="110"/>
      <c r="BH814" s="110"/>
      <c r="BI814" s="110"/>
      <c r="BJ814" s="110"/>
      <c r="BK814" s="110"/>
      <c r="BL814" s="110"/>
      <c r="BM814" s="110"/>
      <c r="BN814" s="110"/>
      <c r="BO814" s="110"/>
      <c r="BP814" s="110"/>
      <c r="BQ814" s="110"/>
      <c r="BR814" s="110"/>
      <c r="BS814" s="110"/>
      <c r="BT814" s="110"/>
      <c r="BU814" s="110"/>
      <c r="BV814" s="110"/>
      <c r="BW814" s="110"/>
      <c r="BX814" s="110"/>
      <c r="BY814" s="110"/>
      <c r="BZ814" s="110"/>
      <c r="CA814" s="110"/>
      <c r="CB814" s="110"/>
      <c r="CC814" s="110"/>
      <c r="CD814" s="110"/>
      <c r="CE814" s="110"/>
      <c r="CF814" s="110"/>
      <c r="CG814" s="110"/>
      <c r="CH814" s="110"/>
      <c r="CI814" s="110"/>
      <c r="CJ814" s="110"/>
      <c r="CK814" s="110"/>
      <c r="CL814" s="110"/>
      <c r="CM814" s="110"/>
      <c r="CN814" s="110"/>
      <c r="CO814" s="110"/>
      <c r="CP814" s="110"/>
      <c r="CQ814" s="110"/>
      <c r="CR814" s="110"/>
      <c r="CS814" s="110"/>
      <c r="CT814" s="110"/>
      <c r="CU814" s="110"/>
      <c r="CV814" s="110"/>
      <c r="CW814" s="110"/>
    </row>
    <row r="815" spans="1:101" x14ac:dyDescent="0.25">
      <c r="A815" s="110"/>
      <c r="B815" s="110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  <c r="AA815" s="110"/>
      <c r="AB815" s="110"/>
      <c r="AC815" s="110"/>
      <c r="AD815" s="110"/>
      <c r="AE815" s="110"/>
      <c r="AF815" s="110"/>
      <c r="AG815" s="110"/>
      <c r="AH815" s="110"/>
      <c r="AI815" s="110"/>
      <c r="AJ815" s="110"/>
      <c r="AK815" s="110"/>
      <c r="AL815" s="110"/>
      <c r="AM815" s="110"/>
      <c r="AN815" s="110"/>
      <c r="AO815" s="110"/>
      <c r="AP815" s="110"/>
      <c r="AQ815" s="110"/>
      <c r="AR815" s="110"/>
      <c r="AS815" s="110"/>
      <c r="AT815" s="110"/>
      <c r="AU815" s="110"/>
      <c r="AV815" s="110"/>
      <c r="AW815" s="110"/>
      <c r="AX815" s="110"/>
      <c r="AY815" s="110"/>
      <c r="AZ815" s="110"/>
      <c r="BA815" s="110"/>
      <c r="BB815" s="110"/>
      <c r="BC815" s="110"/>
      <c r="BD815" s="110"/>
      <c r="BE815" s="110"/>
      <c r="BF815" s="110"/>
      <c r="BG815" s="110"/>
      <c r="BH815" s="110"/>
      <c r="BI815" s="110"/>
      <c r="BJ815" s="110"/>
      <c r="BK815" s="110"/>
      <c r="BL815" s="110"/>
      <c r="BM815" s="110"/>
      <c r="BN815" s="110"/>
      <c r="BO815" s="110"/>
      <c r="BP815" s="110"/>
      <c r="BQ815" s="110"/>
      <c r="BR815" s="110"/>
      <c r="BS815" s="110"/>
      <c r="BT815" s="110"/>
      <c r="BU815" s="110"/>
      <c r="BV815" s="110"/>
      <c r="BW815" s="110"/>
      <c r="BX815" s="110"/>
      <c r="BY815" s="110"/>
      <c r="BZ815" s="110"/>
      <c r="CA815" s="110"/>
      <c r="CB815" s="110"/>
      <c r="CC815" s="110"/>
      <c r="CD815" s="110"/>
      <c r="CE815" s="110"/>
      <c r="CF815" s="110"/>
      <c r="CG815" s="110"/>
      <c r="CH815" s="110"/>
      <c r="CI815" s="110"/>
      <c r="CJ815" s="110"/>
      <c r="CK815" s="110"/>
      <c r="CL815" s="110"/>
      <c r="CM815" s="110"/>
      <c r="CN815" s="110"/>
      <c r="CO815" s="110"/>
      <c r="CP815" s="110"/>
      <c r="CQ815" s="110"/>
      <c r="CR815" s="110"/>
      <c r="CS815" s="110"/>
      <c r="CT815" s="110"/>
      <c r="CU815" s="110"/>
      <c r="CV815" s="110"/>
      <c r="CW815" s="110"/>
    </row>
    <row r="816" spans="1:101" x14ac:dyDescent="0.25">
      <c r="A816" s="110"/>
      <c r="B816" s="110"/>
      <c r="C816" s="110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  <c r="AA816" s="110"/>
      <c r="AB816" s="110"/>
      <c r="AC816" s="110"/>
      <c r="AD816" s="110"/>
      <c r="AE816" s="110"/>
      <c r="AF816" s="110"/>
      <c r="AG816" s="110"/>
      <c r="AH816" s="110"/>
      <c r="AI816" s="110"/>
      <c r="AJ816" s="110"/>
      <c r="AK816" s="110"/>
      <c r="AL816" s="110"/>
      <c r="AM816" s="110"/>
      <c r="AN816" s="110"/>
      <c r="AO816" s="110"/>
      <c r="AP816" s="110"/>
      <c r="AQ816" s="110"/>
      <c r="AR816" s="110"/>
      <c r="AS816" s="110"/>
      <c r="AT816" s="110"/>
      <c r="AU816" s="110"/>
      <c r="AV816" s="110"/>
      <c r="AW816" s="110"/>
      <c r="AX816" s="110"/>
      <c r="AY816" s="110"/>
      <c r="AZ816" s="110"/>
      <c r="BA816" s="110"/>
      <c r="BB816" s="110"/>
      <c r="BC816" s="110"/>
      <c r="BD816" s="110"/>
      <c r="BE816" s="110"/>
      <c r="BF816" s="110"/>
      <c r="BG816" s="110"/>
      <c r="BH816" s="110"/>
      <c r="BI816" s="110"/>
      <c r="BJ816" s="110"/>
      <c r="BK816" s="110"/>
      <c r="BL816" s="110"/>
      <c r="BM816" s="110"/>
      <c r="BN816" s="110"/>
      <c r="BO816" s="110"/>
      <c r="BP816" s="110"/>
      <c r="BQ816" s="110"/>
      <c r="BR816" s="110"/>
      <c r="BS816" s="110"/>
      <c r="BT816" s="110"/>
      <c r="BU816" s="110"/>
      <c r="BV816" s="110"/>
      <c r="BW816" s="110"/>
      <c r="BX816" s="110"/>
      <c r="BY816" s="110"/>
      <c r="BZ816" s="110"/>
      <c r="CA816" s="110"/>
      <c r="CB816" s="110"/>
      <c r="CC816" s="110"/>
      <c r="CD816" s="110"/>
      <c r="CE816" s="110"/>
      <c r="CF816" s="110"/>
      <c r="CG816" s="110"/>
      <c r="CH816" s="110"/>
      <c r="CI816" s="110"/>
      <c r="CJ816" s="110"/>
      <c r="CK816" s="110"/>
      <c r="CL816" s="110"/>
      <c r="CM816" s="110"/>
      <c r="CN816" s="110"/>
      <c r="CO816" s="110"/>
      <c r="CP816" s="110"/>
      <c r="CQ816" s="110"/>
      <c r="CR816" s="110"/>
      <c r="CS816" s="110"/>
      <c r="CT816" s="110"/>
      <c r="CU816" s="110"/>
      <c r="CV816" s="110"/>
      <c r="CW816" s="110"/>
    </row>
    <row r="817" spans="1:101" x14ac:dyDescent="0.25">
      <c r="A817" s="110"/>
      <c r="B817" s="110"/>
      <c r="C817" s="110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0"/>
      <c r="AC817" s="110"/>
      <c r="AD817" s="110"/>
      <c r="AE817" s="110"/>
      <c r="AF817" s="110"/>
      <c r="AG817" s="110"/>
      <c r="AH817" s="110"/>
      <c r="AI817" s="110"/>
      <c r="AJ817" s="110"/>
      <c r="AK817" s="110"/>
      <c r="AL817" s="110"/>
      <c r="AM817" s="110"/>
      <c r="AN817" s="110"/>
      <c r="AO817" s="110"/>
      <c r="AP817" s="110"/>
      <c r="AQ817" s="110"/>
      <c r="AR817" s="110"/>
      <c r="AS817" s="110"/>
      <c r="AT817" s="110"/>
      <c r="AU817" s="110"/>
      <c r="AV817" s="110"/>
      <c r="AW817" s="110"/>
      <c r="AX817" s="110"/>
      <c r="AY817" s="110"/>
      <c r="AZ817" s="110"/>
      <c r="BA817" s="110"/>
      <c r="BB817" s="110"/>
      <c r="BC817" s="110"/>
      <c r="BD817" s="110"/>
      <c r="BE817" s="110"/>
      <c r="BF817" s="110"/>
      <c r="BG817" s="110"/>
      <c r="BH817" s="110"/>
      <c r="BI817" s="110"/>
      <c r="BJ817" s="110"/>
      <c r="BK817" s="110"/>
      <c r="BL817" s="110"/>
      <c r="BM817" s="110"/>
      <c r="BN817" s="110"/>
      <c r="BO817" s="110"/>
      <c r="BP817" s="110"/>
      <c r="BQ817" s="110"/>
      <c r="BR817" s="110"/>
      <c r="BS817" s="110"/>
      <c r="BT817" s="110"/>
      <c r="BU817" s="110"/>
      <c r="BV817" s="110"/>
      <c r="BW817" s="110"/>
      <c r="BX817" s="110"/>
      <c r="BY817" s="110"/>
      <c r="BZ817" s="110"/>
      <c r="CA817" s="110"/>
      <c r="CB817" s="110"/>
      <c r="CC817" s="110"/>
      <c r="CD817" s="110"/>
      <c r="CE817" s="110"/>
      <c r="CF817" s="110"/>
      <c r="CG817" s="110"/>
      <c r="CH817" s="110"/>
      <c r="CI817" s="110"/>
      <c r="CJ817" s="110"/>
      <c r="CK817" s="110"/>
      <c r="CL817" s="110"/>
      <c r="CM817" s="110"/>
      <c r="CN817" s="110"/>
      <c r="CO817" s="110"/>
      <c r="CP817" s="110"/>
      <c r="CQ817" s="110"/>
      <c r="CR817" s="110"/>
      <c r="CS817" s="110"/>
      <c r="CT817" s="110"/>
      <c r="CU817" s="110"/>
      <c r="CV817" s="110"/>
      <c r="CW817" s="110"/>
    </row>
    <row r="818" spans="1:101" x14ac:dyDescent="0.25">
      <c r="A818" s="110"/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  <c r="AA818" s="110"/>
      <c r="AB818" s="110"/>
      <c r="AC818" s="110"/>
      <c r="AD818" s="110"/>
      <c r="AE818" s="110"/>
      <c r="AF818" s="110"/>
      <c r="AG818" s="110"/>
      <c r="AH818" s="110"/>
      <c r="AI818" s="110"/>
      <c r="AJ818" s="110"/>
      <c r="AK818" s="110"/>
      <c r="AL818" s="110"/>
      <c r="AM818" s="110"/>
      <c r="AN818" s="110"/>
      <c r="AO818" s="110"/>
      <c r="AP818" s="110"/>
      <c r="AQ818" s="110"/>
      <c r="AR818" s="110"/>
      <c r="AS818" s="110"/>
      <c r="AT818" s="110"/>
      <c r="AU818" s="110"/>
      <c r="AV818" s="110"/>
      <c r="AW818" s="110"/>
      <c r="AX818" s="110"/>
      <c r="AY818" s="110"/>
      <c r="AZ818" s="110"/>
      <c r="BA818" s="110"/>
      <c r="BB818" s="110"/>
      <c r="BC818" s="110"/>
      <c r="BD818" s="110"/>
      <c r="BE818" s="110"/>
      <c r="BF818" s="110"/>
      <c r="BG818" s="110"/>
      <c r="BH818" s="110"/>
      <c r="BI818" s="110"/>
      <c r="BJ818" s="110"/>
      <c r="BK818" s="110"/>
      <c r="BL818" s="110"/>
      <c r="BM818" s="110"/>
      <c r="BN818" s="110"/>
      <c r="BO818" s="110"/>
      <c r="BP818" s="110"/>
      <c r="BQ818" s="110"/>
      <c r="BR818" s="110"/>
      <c r="BS818" s="110"/>
      <c r="BT818" s="110"/>
      <c r="BU818" s="110"/>
      <c r="BV818" s="110"/>
      <c r="BW818" s="110"/>
      <c r="BX818" s="110"/>
      <c r="BY818" s="110"/>
      <c r="BZ818" s="110"/>
      <c r="CA818" s="110"/>
      <c r="CB818" s="110"/>
      <c r="CC818" s="110"/>
      <c r="CD818" s="110"/>
      <c r="CE818" s="110"/>
      <c r="CF818" s="110"/>
      <c r="CG818" s="110"/>
      <c r="CH818" s="110"/>
      <c r="CI818" s="110"/>
      <c r="CJ818" s="110"/>
      <c r="CK818" s="110"/>
      <c r="CL818" s="110"/>
      <c r="CM818" s="110"/>
      <c r="CN818" s="110"/>
      <c r="CO818" s="110"/>
      <c r="CP818" s="110"/>
      <c r="CQ818" s="110"/>
      <c r="CR818" s="110"/>
      <c r="CS818" s="110"/>
      <c r="CT818" s="110"/>
      <c r="CU818" s="110"/>
      <c r="CV818" s="110"/>
      <c r="CW818" s="110"/>
    </row>
    <row r="819" spans="1:101" x14ac:dyDescent="0.25">
      <c r="A819" s="110"/>
      <c r="B819" s="110"/>
      <c r="C819" s="110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  <c r="AA819" s="110"/>
      <c r="AB819" s="110"/>
      <c r="AC819" s="110"/>
      <c r="AD819" s="110"/>
      <c r="AE819" s="110"/>
      <c r="AF819" s="110"/>
      <c r="AG819" s="110"/>
      <c r="AH819" s="110"/>
      <c r="AI819" s="110"/>
      <c r="AJ819" s="110"/>
      <c r="AK819" s="110"/>
      <c r="AL819" s="110"/>
      <c r="AM819" s="110"/>
      <c r="AN819" s="110"/>
      <c r="AO819" s="110"/>
      <c r="AP819" s="110"/>
      <c r="AQ819" s="110"/>
      <c r="AR819" s="110"/>
      <c r="AS819" s="110"/>
      <c r="AT819" s="110"/>
      <c r="AU819" s="110"/>
      <c r="AV819" s="110"/>
      <c r="AW819" s="110"/>
      <c r="AX819" s="110"/>
      <c r="AY819" s="110"/>
      <c r="AZ819" s="110"/>
      <c r="BA819" s="110"/>
      <c r="BB819" s="110"/>
      <c r="BC819" s="110"/>
      <c r="BD819" s="110"/>
      <c r="BE819" s="110"/>
      <c r="BF819" s="110"/>
      <c r="BG819" s="110"/>
      <c r="BH819" s="110"/>
      <c r="BI819" s="110"/>
      <c r="BJ819" s="110"/>
      <c r="BK819" s="110"/>
      <c r="BL819" s="110"/>
      <c r="BM819" s="110"/>
      <c r="BN819" s="110"/>
      <c r="BO819" s="110"/>
      <c r="BP819" s="110"/>
      <c r="BQ819" s="110"/>
      <c r="BR819" s="110"/>
      <c r="BS819" s="110"/>
      <c r="BT819" s="110"/>
      <c r="BU819" s="110"/>
      <c r="BV819" s="110"/>
      <c r="BW819" s="110"/>
      <c r="BX819" s="110"/>
      <c r="BY819" s="110"/>
      <c r="BZ819" s="110"/>
      <c r="CA819" s="110"/>
      <c r="CB819" s="110"/>
      <c r="CC819" s="110"/>
      <c r="CD819" s="110"/>
      <c r="CE819" s="110"/>
      <c r="CF819" s="110"/>
      <c r="CG819" s="110"/>
      <c r="CH819" s="110"/>
      <c r="CI819" s="110"/>
      <c r="CJ819" s="110"/>
      <c r="CK819" s="110"/>
      <c r="CL819" s="110"/>
      <c r="CM819" s="110"/>
      <c r="CN819" s="110"/>
      <c r="CO819" s="110"/>
      <c r="CP819" s="110"/>
      <c r="CQ819" s="110"/>
      <c r="CR819" s="110"/>
      <c r="CS819" s="110"/>
      <c r="CT819" s="110"/>
      <c r="CU819" s="110"/>
      <c r="CV819" s="110"/>
      <c r="CW819" s="110"/>
    </row>
    <row r="820" spans="1:101" x14ac:dyDescent="0.25">
      <c r="A820" s="110"/>
      <c r="B820" s="110"/>
      <c r="C820" s="110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  <c r="AA820" s="110"/>
      <c r="AB820" s="110"/>
      <c r="AC820" s="110"/>
      <c r="AD820" s="110"/>
      <c r="AE820" s="110"/>
      <c r="AF820" s="110"/>
      <c r="AG820" s="110"/>
      <c r="AH820" s="110"/>
      <c r="AI820" s="110"/>
      <c r="AJ820" s="110"/>
      <c r="AK820" s="110"/>
      <c r="AL820" s="110"/>
      <c r="AM820" s="110"/>
      <c r="AN820" s="110"/>
      <c r="AO820" s="110"/>
      <c r="AP820" s="110"/>
      <c r="AQ820" s="110"/>
      <c r="AR820" s="110"/>
      <c r="AS820" s="110"/>
      <c r="AT820" s="110"/>
      <c r="AU820" s="110"/>
      <c r="AV820" s="110"/>
      <c r="AW820" s="110"/>
      <c r="AX820" s="110"/>
      <c r="AY820" s="110"/>
      <c r="AZ820" s="110"/>
      <c r="BA820" s="110"/>
      <c r="BB820" s="110"/>
      <c r="BC820" s="110"/>
      <c r="BD820" s="110"/>
      <c r="BE820" s="110"/>
      <c r="BF820" s="110"/>
      <c r="BG820" s="110"/>
      <c r="BH820" s="110"/>
      <c r="BI820" s="110"/>
      <c r="BJ820" s="110"/>
      <c r="BK820" s="110"/>
      <c r="BL820" s="110"/>
      <c r="BM820" s="110"/>
      <c r="BN820" s="110"/>
      <c r="BO820" s="110"/>
      <c r="BP820" s="110"/>
      <c r="BQ820" s="110"/>
      <c r="BR820" s="110"/>
      <c r="BS820" s="110"/>
      <c r="BT820" s="110"/>
      <c r="BU820" s="110"/>
      <c r="BV820" s="110"/>
      <c r="BW820" s="110"/>
      <c r="BX820" s="110"/>
      <c r="BY820" s="110"/>
      <c r="BZ820" s="110"/>
      <c r="CA820" s="110"/>
      <c r="CB820" s="110"/>
      <c r="CC820" s="110"/>
      <c r="CD820" s="110"/>
      <c r="CE820" s="110"/>
      <c r="CF820" s="110"/>
      <c r="CG820" s="110"/>
      <c r="CH820" s="110"/>
      <c r="CI820" s="110"/>
      <c r="CJ820" s="110"/>
      <c r="CK820" s="110"/>
      <c r="CL820" s="110"/>
      <c r="CM820" s="110"/>
      <c r="CN820" s="110"/>
      <c r="CO820" s="110"/>
      <c r="CP820" s="110"/>
      <c r="CQ820" s="110"/>
      <c r="CR820" s="110"/>
      <c r="CS820" s="110"/>
      <c r="CT820" s="110"/>
      <c r="CU820" s="110"/>
      <c r="CV820" s="110"/>
      <c r="CW820" s="110"/>
    </row>
    <row r="821" spans="1:101" x14ac:dyDescent="0.25">
      <c r="A821" s="110"/>
      <c r="B821" s="110"/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  <c r="AA821" s="110"/>
      <c r="AB821" s="110"/>
      <c r="AC821" s="110"/>
      <c r="AD821" s="110"/>
      <c r="AE821" s="110"/>
      <c r="AF821" s="110"/>
      <c r="AG821" s="110"/>
      <c r="AH821" s="110"/>
      <c r="AI821" s="110"/>
      <c r="AJ821" s="110"/>
      <c r="AK821" s="110"/>
      <c r="AL821" s="110"/>
      <c r="AM821" s="110"/>
      <c r="AN821" s="110"/>
      <c r="AO821" s="110"/>
      <c r="AP821" s="110"/>
      <c r="AQ821" s="110"/>
      <c r="AR821" s="110"/>
      <c r="AS821" s="110"/>
      <c r="AT821" s="110"/>
      <c r="AU821" s="110"/>
      <c r="AV821" s="110"/>
      <c r="AW821" s="110"/>
      <c r="AX821" s="110"/>
      <c r="AY821" s="110"/>
      <c r="AZ821" s="110"/>
      <c r="BA821" s="110"/>
      <c r="BB821" s="110"/>
      <c r="BC821" s="110"/>
      <c r="BD821" s="110"/>
      <c r="BE821" s="110"/>
      <c r="BF821" s="110"/>
      <c r="BG821" s="110"/>
      <c r="BH821" s="110"/>
      <c r="BI821" s="110"/>
      <c r="BJ821" s="110"/>
      <c r="BK821" s="110"/>
      <c r="BL821" s="110"/>
      <c r="BM821" s="110"/>
      <c r="BN821" s="110"/>
      <c r="BO821" s="110"/>
      <c r="BP821" s="110"/>
      <c r="BQ821" s="110"/>
      <c r="BR821" s="110"/>
      <c r="BS821" s="110"/>
      <c r="BT821" s="110"/>
      <c r="BU821" s="110"/>
      <c r="BV821" s="110"/>
      <c r="BW821" s="110"/>
      <c r="BX821" s="110"/>
      <c r="BY821" s="110"/>
      <c r="BZ821" s="110"/>
      <c r="CA821" s="110"/>
      <c r="CB821" s="110"/>
      <c r="CC821" s="110"/>
      <c r="CD821" s="110"/>
      <c r="CE821" s="110"/>
      <c r="CF821" s="110"/>
      <c r="CG821" s="110"/>
      <c r="CH821" s="110"/>
      <c r="CI821" s="110"/>
      <c r="CJ821" s="110"/>
      <c r="CK821" s="110"/>
      <c r="CL821" s="110"/>
      <c r="CM821" s="110"/>
      <c r="CN821" s="110"/>
      <c r="CO821" s="110"/>
      <c r="CP821" s="110"/>
      <c r="CQ821" s="110"/>
      <c r="CR821" s="110"/>
      <c r="CS821" s="110"/>
      <c r="CT821" s="110"/>
      <c r="CU821" s="110"/>
      <c r="CV821" s="110"/>
      <c r="CW821" s="110"/>
    </row>
    <row r="822" spans="1:101" x14ac:dyDescent="0.25">
      <c r="A822" s="110"/>
      <c r="B822" s="110"/>
      <c r="C822" s="110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  <c r="AA822" s="110"/>
      <c r="AB822" s="110"/>
      <c r="AC822" s="110"/>
      <c r="AD822" s="110"/>
      <c r="AE822" s="110"/>
      <c r="AF822" s="110"/>
      <c r="AG822" s="110"/>
      <c r="AH822" s="110"/>
      <c r="AI822" s="110"/>
      <c r="AJ822" s="110"/>
      <c r="AK822" s="110"/>
      <c r="AL822" s="110"/>
      <c r="AM822" s="110"/>
      <c r="AN822" s="110"/>
      <c r="AO822" s="110"/>
      <c r="AP822" s="110"/>
      <c r="AQ822" s="110"/>
      <c r="AR822" s="110"/>
      <c r="AS822" s="110"/>
      <c r="AT822" s="110"/>
      <c r="AU822" s="110"/>
      <c r="AV822" s="110"/>
      <c r="AW822" s="110"/>
      <c r="AX822" s="110"/>
      <c r="AY822" s="110"/>
      <c r="AZ822" s="110"/>
      <c r="BA822" s="110"/>
      <c r="BB822" s="110"/>
      <c r="BC822" s="110"/>
      <c r="BD822" s="110"/>
      <c r="BE822" s="110"/>
      <c r="BF822" s="110"/>
      <c r="BG822" s="110"/>
      <c r="BH822" s="110"/>
      <c r="BI822" s="110"/>
      <c r="BJ822" s="110"/>
      <c r="BK822" s="110"/>
      <c r="BL822" s="110"/>
      <c r="BM822" s="110"/>
      <c r="BN822" s="110"/>
      <c r="BO822" s="110"/>
      <c r="BP822" s="110"/>
      <c r="BQ822" s="110"/>
      <c r="BR822" s="110"/>
      <c r="BS822" s="110"/>
      <c r="BT822" s="110"/>
      <c r="BU822" s="110"/>
      <c r="BV822" s="110"/>
      <c r="BW822" s="110"/>
      <c r="BX822" s="110"/>
      <c r="BY822" s="110"/>
      <c r="BZ822" s="110"/>
      <c r="CA822" s="110"/>
      <c r="CB822" s="110"/>
      <c r="CC822" s="110"/>
      <c r="CD822" s="110"/>
      <c r="CE822" s="110"/>
      <c r="CF822" s="110"/>
      <c r="CG822" s="110"/>
      <c r="CH822" s="110"/>
      <c r="CI822" s="110"/>
      <c r="CJ822" s="110"/>
      <c r="CK822" s="110"/>
      <c r="CL822" s="110"/>
      <c r="CM822" s="110"/>
      <c r="CN822" s="110"/>
      <c r="CO822" s="110"/>
      <c r="CP822" s="110"/>
      <c r="CQ822" s="110"/>
      <c r="CR822" s="110"/>
      <c r="CS822" s="110"/>
      <c r="CT822" s="110"/>
      <c r="CU822" s="110"/>
      <c r="CV822" s="110"/>
      <c r="CW822" s="110"/>
    </row>
    <row r="823" spans="1:101" x14ac:dyDescent="0.25">
      <c r="A823" s="110"/>
      <c r="B823" s="110"/>
      <c r="C823" s="110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  <c r="AA823" s="110"/>
      <c r="AB823" s="110"/>
      <c r="AC823" s="110"/>
      <c r="AD823" s="110"/>
      <c r="AE823" s="110"/>
      <c r="AF823" s="110"/>
      <c r="AG823" s="110"/>
      <c r="AH823" s="110"/>
      <c r="AI823" s="110"/>
      <c r="AJ823" s="110"/>
      <c r="AK823" s="110"/>
      <c r="AL823" s="110"/>
      <c r="AM823" s="110"/>
      <c r="AN823" s="110"/>
      <c r="AO823" s="110"/>
      <c r="AP823" s="110"/>
      <c r="AQ823" s="110"/>
      <c r="AR823" s="110"/>
      <c r="AS823" s="110"/>
      <c r="AT823" s="110"/>
      <c r="AU823" s="110"/>
      <c r="AV823" s="110"/>
      <c r="AW823" s="110"/>
      <c r="AX823" s="110"/>
      <c r="AY823" s="110"/>
      <c r="AZ823" s="110"/>
      <c r="BA823" s="110"/>
      <c r="BB823" s="110"/>
      <c r="BC823" s="110"/>
      <c r="BD823" s="110"/>
      <c r="BE823" s="110"/>
      <c r="BF823" s="110"/>
      <c r="BG823" s="110"/>
      <c r="BH823" s="110"/>
      <c r="BI823" s="110"/>
      <c r="BJ823" s="110"/>
      <c r="BK823" s="110"/>
      <c r="BL823" s="110"/>
      <c r="BM823" s="110"/>
      <c r="BN823" s="110"/>
      <c r="BO823" s="110"/>
      <c r="BP823" s="110"/>
      <c r="BQ823" s="110"/>
      <c r="BR823" s="110"/>
      <c r="BS823" s="110"/>
      <c r="BT823" s="110"/>
      <c r="BU823" s="110"/>
      <c r="BV823" s="110"/>
      <c r="BW823" s="110"/>
      <c r="BX823" s="110"/>
      <c r="BY823" s="110"/>
      <c r="BZ823" s="110"/>
      <c r="CA823" s="110"/>
      <c r="CB823" s="110"/>
      <c r="CC823" s="110"/>
      <c r="CD823" s="110"/>
      <c r="CE823" s="110"/>
      <c r="CF823" s="110"/>
      <c r="CG823" s="110"/>
      <c r="CH823" s="110"/>
      <c r="CI823" s="110"/>
      <c r="CJ823" s="110"/>
      <c r="CK823" s="110"/>
      <c r="CL823" s="110"/>
      <c r="CM823" s="110"/>
      <c r="CN823" s="110"/>
      <c r="CO823" s="110"/>
      <c r="CP823" s="110"/>
      <c r="CQ823" s="110"/>
      <c r="CR823" s="110"/>
      <c r="CS823" s="110"/>
      <c r="CT823" s="110"/>
      <c r="CU823" s="110"/>
      <c r="CV823" s="110"/>
      <c r="CW823" s="110"/>
    </row>
    <row r="824" spans="1:101" x14ac:dyDescent="0.25">
      <c r="A824" s="110"/>
      <c r="B824" s="110"/>
      <c r="C824" s="110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  <c r="AA824" s="110"/>
      <c r="AB824" s="110"/>
      <c r="AC824" s="110"/>
      <c r="AD824" s="110"/>
      <c r="AE824" s="110"/>
      <c r="AF824" s="110"/>
      <c r="AG824" s="110"/>
      <c r="AH824" s="110"/>
      <c r="AI824" s="110"/>
      <c r="AJ824" s="110"/>
      <c r="AK824" s="110"/>
      <c r="AL824" s="110"/>
      <c r="AM824" s="110"/>
      <c r="AN824" s="110"/>
      <c r="AO824" s="110"/>
      <c r="AP824" s="110"/>
      <c r="AQ824" s="110"/>
      <c r="AR824" s="110"/>
      <c r="AS824" s="110"/>
      <c r="AT824" s="110"/>
      <c r="AU824" s="110"/>
      <c r="AV824" s="110"/>
      <c r="AW824" s="110"/>
      <c r="AX824" s="110"/>
      <c r="AY824" s="110"/>
      <c r="AZ824" s="110"/>
      <c r="BA824" s="110"/>
      <c r="BB824" s="110"/>
      <c r="BC824" s="110"/>
      <c r="BD824" s="110"/>
      <c r="BE824" s="110"/>
      <c r="BF824" s="110"/>
      <c r="BG824" s="110"/>
      <c r="BH824" s="110"/>
      <c r="BI824" s="110"/>
      <c r="BJ824" s="110"/>
      <c r="BK824" s="110"/>
      <c r="BL824" s="110"/>
      <c r="BM824" s="110"/>
      <c r="BN824" s="110"/>
      <c r="BO824" s="110"/>
      <c r="BP824" s="110"/>
      <c r="BQ824" s="110"/>
      <c r="BR824" s="110"/>
      <c r="BS824" s="110"/>
      <c r="BT824" s="110"/>
      <c r="BU824" s="110"/>
      <c r="BV824" s="110"/>
      <c r="BW824" s="110"/>
      <c r="BX824" s="110"/>
      <c r="BY824" s="110"/>
      <c r="BZ824" s="110"/>
      <c r="CA824" s="110"/>
      <c r="CB824" s="110"/>
      <c r="CC824" s="110"/>
      <c r="CD824" s="110"/>
      <c r="CE824" s="110"/>
      <c r="CF824" s="110"/>
      <c r="CG824" s="110"/>
      <c r="CH824" s="110"/>
      <c r="CI824" s="110"/>
      <c r="CJ824" s="110"/>
      <c r="CK824" s="110"/>
      <c r="CL824" s="110"/>
      <c r="CM824" s="110"/>
      <c r="CN824" s="110"/>
      <c r="CO824" s="110"/>
      <c r="CP824" s="110"/>
      <c r="CQ824" s="110"/>
      <c r="CR824" s="110"/>
      <c r="CS824" s="110"/>
      <c r="CT824" s="110"/>
      <c r="CU824" s="110"/>
      <c r="CV824" s="110"/>
      <c r="CW824" s="110"/>
    </row>
    <row r="825" spans="1:101" x14ac:dyDescent="0.25">
      <c r="A825" s="110"/>
      <c r="B825" s="110"/>
      <c r="C825" s="110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0"/>
      <c r="AC825" s="110"/>
      <c r="AD825" s="110"/>
      <c r="AE825" s="110"/>
      <c r="AF825" s="110"/>
      <c r="AG825" s="110"/>
      <c r="AH825" s="110"/>
      <c r="AI825" s="110"/>
      <c r="AJ825" s="110"/>
      <c r="AK825" s="110"/>
      <c r="AL825" s="110"/>
      <c r="AM825" s="110"/>
      <c r="AN825" s="110"/>
      <c r="AO825" s="110"/>
      <c r="AP825" s="110"/>
      <c r="AQ825" s="110"/>
      <c r="AR825" s="110"/>
      <c r="AS825" s="110"/>
      <c r="AT825" s="110"/>
      <c r="AU825" s="110"/>
      <c r="AV825" s="110"/>
      <c r="AW825" s="110"/>
      <c r="AX825" s="110"/>
      <c r="AY825" s="110"/>
      <c r="AZ825" s="110"/>
      <c r="BA825" s="110"/>
      <c r="BB825" s="110"/>
      <c r="BC825" s="110"/>
      <c r="BD825" s="110"/>
      <c r="BE825" s="110"/>
      <c r="BF825" s="110"/>
      <c r="BG825" s="110"/>
      <c r="BH825" s="110"/>
      <c r="BI825" s="110"/>
      <c r="BJ825" s="110"/>
      <c r="BK825" s="110"/>
      <c r="BL825" s="110"/>
      <c r="BM825" s="110"/>
      <c r="BN825" s="110"/>
      <c r="BO825" s="110"/>
      <c r="BP825" s="110"/>
      <c r="BQ825" s="110"/>
      <c r="BR825" s="110"/>
      <c r="BS825" s="110"/>
      <c r="BT825" s="110"/>
      <c r="BU825" s="110"/>
      <c r="BV825" s="110"/>
      <c r="BW825" s="110"/>
      <c r="BX825" s="110"/>
      <c r="BY825" s="110"/>
      <c r="BZ825" s="110"/>
      <c r="CA825" s="110"/>
      <c r="CB825" s="110"/>
      <c r="CC825" s="110"/>
      <c r="CD825" s="110"/>
      <c r="CE825" s="110"/>
      <c r="CF825" s="110"/>
      <c r="CG825" s="110"/>
      <c r="CH825" s="110"/>
      <c r="CI825" s="110"/>
      <c r="CJ825" s="110"/>
      <c r="CK825" s="110"/>
      <c r="CL825" s="110"/>
      <c r="CM825" s="110"/>
      <c r="CN825" s="110"/>
      <c r="CO825" s="110"/>
      <c r="CP825" s="110"/>
      <c r="CQ825" s="110"/>
      <c r="CR825" s="110"/>
      <c r="CS825" s="110"/>
      <c r="CT825" s="110"/>
      <c r="CU825" s="110"/>
      <c r="CV825" s="110"/>
      <c r="CW825" s="110"/>
    </row>
    <row r="826" spans="1:101" x14ac:dyDescent="0.25">
      <c r="A826" s="110"/>
      <c r="B826" s="110"/>
      <c r="C826" s="110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  <c r="AA826" s="110"/>
      <c r="AB826" s="110"/>
      <c r="AC826" s="110"/>
      <c r="AD826" s="110"/>
      <c r="AE826" s="110"/>
      <c r="AF826" s="110"/>
      <c r="AG826" s="110"/>
      <c r="AH826" s="110"/>
      <c r="AI826" s="110"/>
      <c r="AJ826" s="110"/>
      <c r="AK826" s="110"/>
      <c r="AL826" s="110"/>
      <c r="AM826" s="110"/>
      <c r="AN826" s="110"/>
      <c r="AO826" s="110"/>
      <c r="AP826" s="110"/>
      <c r="AQ826" s="110"/>
      <c r="AR826" s="110"/>
      <c r="AS826" s="110"/>
      <c r="AT826" s="110"/>
      <c r="AU826" s="110"/>
      <c r="AV826" s="110"/>
      <c r="AW826" s="110"/>
      <c r="AX826" s="110"/>
      <c r="AY826" s="110"/>
      <c r="AZ826" s="110"/>
      <c r="BA826" s="110"/>
      <c r="BB826" s="110"/>
      <c r="BC826" s="110"/>
      <c r="BD826" s="110"/>
      <c r="BE826" s="110"/>
      <c r="BF826" s="110"/>
      <c r="BG826" s="110"/>
      <c r="BH826" s="110"/>
      <c r="BI826" s="110"/>
      <c r="BJ826" s="110"/>
      <c r="BK826" s="110"/>
      <c r="BL826" s="110"/>
      <c r="BM826" s="110"/>
      <c r="BN826" s="110"/>
      <c r="BO826" s="110"/>
      <c r="BP826" s="110"/>
      <c r="BQ826" s="110"/>
      <c r="BR826" s="110"/>
      <c r="BS826" s="110"/>
      <c r="BT826" s="110"/>
      <c r="BU826" s="110"/>
      <c r="BV826" s="110"/>
      <c r="BW826" s="110"/>
      <c r="BX826" s="110"/>
      <c r="BY826" s="110"/>
      <c r="BZ826" s="110"/>
      <c r="CA826" s="110"/>
      <c r="CB826" s="110"/>
      <c r="CC826" s="110"/>
      <c r="CD826" s="110"/>
      <c r="CE826" s="110"/>
      <c r="CF826" s="110"/>
      <c r="CG826" s="110"/>
      <c r="CH826" s="110"/>
      <c r="CI826" s="110"/>
      <c r="CJ826" s="110"/>
      <c r="CK826" s="110"/>
      <c r="CL826" s="110"/>
      <c r="CM826" s="110"/>
      <c r="CN826" s="110"/>
      <c r="CO826" s="110"/>
      <c r="CP826" s="110"/>
      <c r="CQ826" s="110"/>
      <c r="CR826" s="110"/>
      <c r="CS826" s="110"/>
      <c r="CT826" s="110"/>
      <c r="CU826" s="110"/>
      <c r="CV826" s="110"/>
      <c r="CW826" s="110"/>
    </row>
    <row r="827" spans="1:101" x14ac:dyDescent="0.25">
      <c r="A827" s="110"/>
      <c r="B827" s="110"/>
      <c r="C827" s="110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0"/>
      <c r="AC827" s="110"/>
      <c r="AD827" s="110"/>
      <c r="AE827" s="110"/>
      <c r="AF827" s="110"/>
      <c r="AG827" s="110"/>
      <c r="AH827" s="110"/>
      <c r="AI827" s="110"/>
      <c r="AJ827" s="110"/>
      <c r="AK827" s="110"/>
      <c r="AL827" s="110"/>
      <c r="AM827" s="110"/>
      <c r="AN827" s="110"/>
      <c r="AO827" s="110"/>
      <c r="AP827" s="110"/>
      <c r="AQ827" s="110"/>
      <c r="AR827" s="110"/>
      <c r="AS827" s="110"/>
      <c r="AT827" s="110"/>
      <c r="AU827" s="110"/>
      <c r="AV827" s="110"/>
      <c r="AW827" s="110"/>
      <c r="AX827" s="110"/>
      <c r="AY827" s="110"/>
      <c r="AZ827" s="110"/>
      <c r="BA827" s="110"/>
      <c r="BB827" s="110"/>
      <c r="BC827" s="110"/>
      <c r="BD827" s="110"/>
      <c r="BE827" s="110"/>
      <c r="BF827" s="110"/>
      <c r="BG827" s="110"/>
      <c r="BH827" s="110"/>
      <c r="BI827" s="110"/>
      <c r="BJ827" s="110"/>
      <c r="BK827" s="110"/>
      <c r="BL827" s="110"/>
      <c r="BM827" s="110"/>
      <c r="BN827" s="110"/>
      <c r="BO827" s="110"/>
      <c r="BP827" s="110"/>
      <c r="BQ827" s="110"/>
      <c r="BR827" s="110"/>
      <c r="BS827" s="110"/>
      <c r="BT827" s="110"/>
      <c r="BU827" s="110"/>
      <c r="BV827" s="110"/>
      <c r="BW827" s="110"/>
      <c r="BX827" s="110"/>
      <c r="BY827" s="110"/>
      <c r="BZ827" s="110"/>
      <c r="CA827" s="110"/>
      <c r="CB827" s="110"/>
      <c r="CC827" s="110"/>
      <c r="CD827" s="110"/>
      <c r="CE827" s="110"/>
      <c r="CF827" s="110"/>
      <c r="CG827" s="110"/>
      <c r="CH827" s="110"/>
      <c r="CI827" s="110"/>
      <c r="CJ827" s="110"/>
      <c r="CK827" s="110"/>
      <c r="CL827" s="110"/>
      <c r="CM827" s="110"/>
      <c r="CN827" s="110"/>
      <c r="CO827" s="110"/>
      <c r="CP827" s="110"/>
      <c r="CQ827" s="110"/>
      <c r="CR827" s="110"/>
      <c r="CS827" s="110"/>
      <c r="CT827" s="110"/>
      <c r="CU827" s="110"/>
      <c r="CV827" s="110"/>
      <c r="CW827" s="110"/>
    </row>
    <row r="828" spans="1:101" x14ac:dyDescent="0.25">
      <c r="A828" s="110"/>
      <c r="B828" s="110"/>
      <c r="C828" s="110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  <c r="AA828" s="110"/>
      <c r="AB828" s="110"/>
      <c r="AC828" s="110"/>
      <c r="AD828" s="110"/>
      <c r="AE828" s="110"/>
      <c r="AF828" s="110"/>
      <c r="AG828" s="110"/>
      <c r="AH828" s="110"/>
      <c r="AI828" s="110"/>
      <c r="AJ828" s="110"/>
      <c r="AK828" s="110"/>
      <c r="AL828" s="110"/>
      <c r="AM828" s="110"/>
      <c r="AN828" s="110"/>
      <c r="AO828" s="110"/>
      <c r="AP828" s="110"/>
      <c r="AQ828" s="110"/>
      <c r="AR828" s="110"/>
      <c r="AS828" s="110"/>
      <c r="AT828" s="110"/>
      <c r="AU828" s="110"/>
      <c r="AV828" s="110"/>
      <c r="AW828" s="110"/>
      <c r="AX828" s="110"/>
      <c r="AY828" s="110"/>
      <c r="AZ828" s="110"/>
      <c r="BA828" s="110"/>
      <c r="BB828" s="110"/>
      <c r="BC828" s="110"/>
      <c r="BD828" s="110"/>
      <c r="BE828" s="110"/>
      <c r="BF828" s="110"/>
      <c r="BG828" s="110"/>
      <c r="BH828" s="110"/>
      <c r="BI828" s="110"/>
      <c r="BJ828" s="110"/>
      <c r="BK828" s="110"/>
      <c r="BL828" s="110"/>
      <c r="BM828" s="110"/>
      <c r="BN828" s="110"/>
      <c r="BO828" s="110"/>
      <c r="BP828" s="110"/>
      <c r="BQ828" s="110"/>
      <c r="BR828" s="110"/>
      <c r="BS828" s="110"/>
      <c r="BT828" s="110"/>
      <c r="BU828" s="110"/>
      <c r="BV828" s="110"/>
      <c r="BW828" s="110"/>
      <c r="BX828" s="110"/>
      <c r="BY828" s="110"/>
      <c r="BZ828" s="110"/>
      <c r="CA828" s="110"/>
      <c r="CB828" s="110"/>
      <c r="CC828" s="110"/>
      <c r="CD828" s="110"/>
      <c r="CE828" s="110"/>
      <c r="CF828" s="110"/>
      <c r="CG828" s="110"/>
      <c r="CH828" s="110"/>
      <c r="CI828" s="110"/>
      <c r="CJ828" s="110"/>
      <c r="CK828" s="110"/>
      <c r="CL828" s="110"/>
      <c r="CM828" s="110"/>
      <c r="CN828" s="110"/>
      <c r="CO828" s="110"/>
      <c r="CP828" s="110"/>
      <c r="CQ828" s="110"/>
      <c r="CR828" s="110"/>
      <c r="CS828" s="110"/>
      <c r="CT828" s="110"/>
      <c r="CU828" s="110"/>
      <c r="CV828" s="110"/>
      <c r="CW828" s="110"/>
    </row>
    <row r="829" spans="1:101" x14ac:dyDescent="0.25">
      <c r="A829" s="110"/>
      <c r="B829" s="110"/>
      <c r="C829" s="110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  <c r="AA829" s="110"/>
      <c r="AB829" s="110"/>
      <c r="AC829" s="110"/>
      <c r="AD829" s="110"/>
      <c r="AE829" s="110"/>
      <c r="AF829" s="110"/>
      <c r="AG829" s="110"/>
      <c r="AH829" s="110"/>
      <c r="AI829" s="110"/>
      <c r="AJ829" s="110"/>
      <c r="AK829" s="110"/>
      <c r="AL829" s="110"/>
      <c r="AM829" s="110"/>
      <c r="AN829" s="110"/>
      <c r="AO829" s="110"/>
      <c r="AP829" s="110"/>
      <c r="AQ829" s="110"/>
      <c r="AR829" s="110"/>
      <c r="AS829" s="110"/>
      <c r="AT829" s="110"/>
      <c r="AU829" s="110"/>
      <c r="AV829" s="110"/>
      <c r="AW829" s="110"/>
      <c r="AX829" s="110"/>
      <c r="AY829" s="110"/>
      <c r="AZ829" s="110"/>
      <c r="BA829" s="110"/>
      <c r="BB829" s="110"/>
      <c r="BC829" s="110"/>
      <c r="BD829" s="110"/>
      <c r="BE829" s="110"/>
      <c r="BF829" s="110"/>
      <c r="BG829" s="110"/>
      <c r="BH829" s="110"/>
      <c r="BI829" s="110"/>
      <c r="BJ829" s="110"/>
      <c r="BK829" s="110"/>
      <c r="BL829" s="110"/>
      <c r="BM829" s="110"/>
      <c r="BN829" s="110"/>
      <c r="BO829" s="110"/>
      <c r="BP829" s="110"/>
      <c r="BQ829" s="110"/>
      <c r="BR829" s="110"/>
      <c r="BS829" s="110"/>
      <c r="BT829" s="110"/>
      <c r="BU829" s="110"/>
      <c r="BV829" s="110"/>
      <c r="BW829" s="110"/>
      <c r="BX829" s="110"/>
      <c r="BY829" s="110"/>
      <c r="BZ829" s="110"/>
      <c r="CA829" s="110"/>
      <c r="CB829" s="110"/>
      <c r="CC829" s="110"/>
      <c r="CD829" s="110"/>
      <c r="CE829" s="110"/>
      <c r="CF829" s="110"/>
      <c r="CG829" s="110"/>
      <c r="CH829" s="110"/>
      <c r="CI829" s="110"/>
      <c r="CJ829" s="110"/>
      <c r="CK829" s="110"/>
      <c r="CL829" s="110"/>
      <c r="CM829" s="110"/>
      <c r="CN829" s="110"/>
      <c r="CO829" s="110"/>
      <c r="CP829" s="110"/>
      <c r="CQ829" s="110"/>
      <c r="CR829" s="110"/>
      <c r="CS829" s="110"/>
      <c r="CT829" s="110"/>
      <c r="CU829" s="110"/>
      <c r="CV829" s="110"/>
      <c r="CW829" s="110"/>
    </row>
    <row r="830" spans="1:101" x14ac:dyDescent="0.25">
      <c r="A830" s="110"/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  <c r="AA830" s="110"/>
      <c r="AB830" s="110"/>
      <c r="AC830" s="110"/>
      <c r="AD830" s="110"/>
      <c r="AE830" s="110"/>
      <c r="AF830" s="110"/>
      <c r="AG830" s="110"/>
      <c r="AH830" s="110"/>
      <c r="AI830" s="110"/>
      <c r="AJ830" s="110"/>
      <c r="AK830" s="110"/>
      <c r="AL830" s="110"/>
      <c r="AM830" s="110"/>
      <c r="AN830" s="110"/>
      <c r="AO830" s="110"/>
      <c r="AP830" s="110"/>
      <c r="AQ830" s="110"/>
      <c r="AR830" s="110"/>
      <c r="AS830" s="110"/>
      <c r="AT830" s="110"/>
      <c r="AU830" s="110"/>
      <c r="AV830" s="110"/>
      <c r="AW830" s="110"/>
      <c r="AX830" s="110"/>
      <c r="AY830" s="110"/>
      <c r="AZ830" s="110"/>
      <c r="BA830" s="110"/>
      <c r="BB830" s="110"/>
      <c r="BC830" s="110"/>
      <c r="BD830" s="110"/>
      <c r="BE830" s="110"/>
      <c r="BF830" s="110"/>
      <c r="BG830" s="110"/>
      <c r="BH830" s="110"/>
      <c r="BI830" s="110"/>
      <c r="BJ830" s="110"/>
      <c r="BK830" s="110"/>
      <c r="BL830" s="110"/>
      <c r="BM830" s="110"/>
      <c r="BN830" s="110"/>
      <c r="BO830" s="110"/>
      <c r="BP830" s="110"/>
      <c r="BQ830" s="110"/>
      <c r="BR830" s="110"/>
      <c r="BS830" s="110"/>
      <c r="BT830" s="110"/>
      <c r="BU830" s="110"/>
      <c r="BV830" s="110"/>
      <c r="BW830" s="110"/>
      <c r="BX830" s="110"/>
      <c r="BY830" s="110"/>
      <c r="BZ830" s="110"/>
      <c r="CA830" s="110"/>
      <c r="CB830" s="110"/>
      <c r="CC830" s="110"/>
      <c r="CD830" s="110"/>
      <c r="CE830" s="110"/>
      <c r="CF830" s="110"/>
      <c r="CG830" s="110"/>
      <c r="CH830" s="110"/>
      <c r="CI830" s="110"/>
      <c r="CJ830" s="110"/>
      <c r="CK830" s="110"/>
      <c r="CL830" s="110"/>
      <c r="CM830" s="110"/>
      <c r="CN830" s="110"/>
      <c r="CO830" s="110"/>
      <c r="CP830" s="110"/>
      <c r="CQ830" s="110"/>
      <c r="CR830" s="110"/>
      <c r="CS830" s="110"/>
      <c r="CT830" s="110"/>
      <c r="CU830" s="110"/>
      <c r="CV830" s="110"/>
      <c r="CW830" s="110"/>
    </row>
    <row r="831" spans="1:101" x14ac:dyDescent="0.25">
      <c r="A831" s="110"/>
      <c r="B831" s="110"/>
      <c r="C831" s="110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  <c r="AA831" s="110"/>
      <c r="AB831" s="110"/>
      <c r="AC831" s="110"/>
      <c r="AD831" s="110"/>
      <c r="AE831" s="110"/>
      <c r="AF831" s="110"/>
      <c r="AG831" s="110"/>
      <c r="AH831" s="110"/>
      <c r="AI831" s="110"/>
      <c r="AJ831" s="110"/>
      <c r="AK831" s="110"/>
      <c r="AL831" s="110"/>
      <c r="AM831" s="110"/>
      <c r="AN831" s="110"/>
      <c r="AO831" s="110"/>
      <c r="AP831" s="110"/>
      <c r="AQ831" s="110"/>
      <c r="AR831" s="110"/>
      <c r="AS831" s="110"/>
      <c r="AT831" s="110"/>
      <c r="AU831" s="110"/>
      <c r="AV831" s="110"/>
      <c r="AW831" s="110"/>
      <c r="AX831" s="110"/>
      <c r="AY831" s="110"/>
      <c r="AZ831" s="110"/>
      <c r="BA831" s="110"/>
      <c r="BB831" s="110"/>
      <c r="BC831" s="110"/>
      <c r="BD831" s="110"/>
      <c r="BE831" s="110"/>
      <c r="BF831" s="110"/>
      <c r="BG831" s="110"/>
      <c r="BH831" s="110"/>
      <c r="BI831" s="110"/>
      <c r="BJ831" s="110"/>
      <c r="BK831" s="110"/>
      <c r="BL831" s="110"/>
      <c r="BM831" s="110"/>
      <c r="BN831" s="110"/>
      <c r="BO831" s="110"/>
      <c r="BP831" s="110"/>
      <c r="BQ831" s="110"/>
      <c r="BR831" s="110"/>
      <c r="BS831" s="110"/>
      <c r="BT831" s="110"/>
      <c r="BU831" s="110"/>
      <c r="BV831" s="110"/>
      <c r="BW831" s="110"/>
      <c r="BX831" s="110"/>
      <c r="BY831" s="110"/>
      <c r="BZ831" s="110"/>
      <c r="CA831" s="110"/>
      <c r="CB831" s="110"/>
      <c r="CC831" s="110"/>
      <c r="CD831" s="110"/>
      <c r="CE831" s="110"/>
      <c r="CF831" s="110"/>
      <c r="CG831" s="110"/>
      <c r="CH831" s="110"/>
      <c r="CI831" s="110"/>
      <c r="CJ831" s="110"/>
      <c r="CK831" s="110"/>
      <c r="CL831" s="110"/>
      <c r="CM831" s="110"/>
      <c r="CN831" s="110"/>
      <c r="CO831" s="110"/>
      <c r="CP831" s="110"/>
      <c r="CQ831" s="110"/>
      <c r="CR831" s="110"/>
      <c r="CS831" s="110"/>
      <c r="CT831" s="110"/>
      <c r="CU831" s="110"/>
      <c r="CV831" s="110"/>
      <c r="CW831" s="110"/>
    </row>
    <row r="832" spans="1:101" x14ac:dyDescent="0.25">
      <c r="A832" s="110"/>
      <c r="B832" s="110"/>
      <c r="C832" s="110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0"/>
      <c r="AC832" s="110"/>
      <c r="AD832" s="110"/>
      <c r="AE832" s="110"/>
      <c r="AF832" s="110"/>
      <c r="AG832" s="110"/>
      <c r="AH832" s="110"/>
      <c r="AI832" s="110"/>
      <c r="AJ832" s="110"/>
      <c r="AK832" s="110"/>
      <c r="AL832" s="110"/>
      <c r="AM832" s="110"/>
      <c r="AN832" s="110"/>
      <c r="AO832" s="110"/>
      <c r="AP832" s="110"/>
      <c r="AQ832" s="110"/>
      <c r="AR832" s="110"/>
      <c r="AS832" s="110"/>
      <c r="AT832" s="110"/>
      <c r="AU832" s="110"/>
      <c r="AV832" s="110"/>
      <c r="AW832" s="110"/>
      <c r="AX832" s="110"/>
      <c r="AY832" s="110"/>
      <c r="AZ832" s="110"/>
      <c r="BA832" s="110"/>
      <c r="BB832" s="110"/>
      <c r="BC832" s="110"/>
      <c r="BD832" s="110"/>
      <c r="BE832" s="110"/>
      <c r="BF832" s="110"/>
      <c r="BG832" s="110"/>
      <c r="BH832" s="110"/>
      <c r="BI832" s="110"/>
      <c r="BJ832" s="110"/>
      <c r="BK832" s="110"/>
      <c r="BL832" s="110"/>
      <c r="BM832" s="110"/>
      <c r="BN832" s="110"/>
      <c r="BO832" s="110"/>
      <c r="BP832" s="110"/>
      <c r="BQ832" s="110"/>
      <c r="BR832" s="110"/>
      <c r="BS832" s="110"/>
      <c r="BT832" s="110"/>
      <c r="BU832" s="110"/>
      <c r="BV832" s="110"/>
      <c r="BW832" s="110"/>
      <c r="BX832" s="110"/>
      <c r="BY832" s="110"/>
      <c r="BZ832" s="110"/>
      <c r="CA832" s="110"/>
      <c r="CB832" s="110"/>
      <c r="CC832" s="110"/>
      <c r="CD832" s="110"/>
      <c r="CE832" s="110"/>
      <c r="CF832" s="110"/>
      <c r="CG832" s="110"/>
      <c r="CH832" s="110"/>
      <c r="CI832" s="110"/>
      <c r="CJ832" s="110"/>
      <c r="CK832" s="110"/>
      <c r="CL832" s="110"/>
      <c r="CM832" s="110"/>
      <c r="CN832" s="110"/>
      <c r="CO832" s="110"/>
      <c r="CP832" s="110"/>
      <c r="CQ832" s="110"/>
      <c r="CR832" s="110"/>
      <c r="CS832" s="110"/>
      <c r="CT832" s="110"/>
      <c r="CU832" s="110"/>
      <c r="CV832" s="110"/>
      <c r="CW832" s="110"/>
    </row>
    <row r="833" spans="1:101" x14ac:dyDescent="0.25">
      <c r="A833" s="110"/>
      <c r="B833" s="110"/>
      <c r="C833" s="110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  <c r="AA833" s="110"/>
      <c r="AB833" s="110"/>
      <c r="AC833" s="110"/>
      <c r="AD833" s="110"/>
      <c r="AE833" s="110"/>
      <c r="AF833" s="110"/>
      <c r="AG833" s="110"/>
      <c r="AH833" s="110"/>
      <c r="AI833" s="110"/>
      <c r="AJ833" s="110"/>
      <c r="AK833" s="110"/>
      <c r="AL833" s="110"/>
      <c r="AM833" s="110"/>
      <c r="AN833" s="110"/>
      <c r="AO833" s="110"/>
      <c r="AP833" s="110"/>
      <c r="AQ833" s="110"/>
      <c r="AR833" s="110"/>
      <c r="AS833" s="110"/>
      <c r="AT833" s="110"/>
      <c r="AU833" s="110"/>
      <c r="AV833" s="110"/>
      <c r="AW833" s="110"/>
      <c r="AX833" s="110"/>
      <c r="AY833" s="110"/>
      <c r="AZ833" s="110"/>
      <c r="BA833" s="110"/>
      <c r="BB833" s="110"/>
      <c r="BC833" s="110"/>
      <c r="BD833" s="110"/>
      <c r="BE833" s="110"/>
      <c r="BF833" s="110"/>
      <c r="BG833" s="110"/>
      <c r="BH833" s="110"/>
      <c r="BI833" s="110"/>
      <c r="BJ833" s="110"/>
      <c r="BK833" s="110"/>
      <c r="BL833" s="110"/>
      <c r="BM833" s="110"/>
      <c r="BN833" s="110"/>
      <c r="BO833" s="110"/>
      <c r="BP833" s="110"/>
      <c r="BQ833" s="110"/>
      <c r="BR833" s="110"/>
      <c r="BS833" s="110"/>
      <c r="BT833" s="110"/>
      <c r="BU833" s="110"/>
      <c r="BV833" s="110"/>
      <c r="BW833" s="110"/>
      <c r="BX833" s="110"/>
      <c r="BY833" s="110"/>
      <c r="BZ833" s="110"/>
      <c r="CA833" s="110"/>
      <c r="CB833" s="110"/>
      <c r="CC833" s="110"/>
      <c r="CD833" s="110"/>
      <c r="CE833" s="110"/>
      <c r="CF833" s="110"/>
      <c r="CG833" s="110"/>
      <c r="CH833" s="110"/>
      <c r="CI833" s="110"/>
      <c r="CJ833" s="110"/>
      <c r="CK833" s="110"/>
      <c r="CL833" s="110"/>
      <c r="CM833" s="110"/>
      <c r="CN833" s="110"/>
      <c r="CO833" s="110"/>
      <c r="CP833" s="110"/>
      <c r="CQ833" s="110"/>
      <c r="CR833" s="110"/>
      <c r="CS833" s="110"/>
      <c r="CT833" s="110"/>
      <c r="CU833" s="110"/>
      <c r="CV833" s="110"/>
      <c r="CW833" s="110"/>
    </row>
    <row r="834" spans="1:101" x14ac:dyDescent="0.25">
      <c r="A834" s="110"/>
      <c r="B834" s="110"/>
      <c r="C834" s="110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0"/>
      <c r="AC834" s="110"/>
      <c r="AD834" s="110"/>
      <c r="AE834" s="110"/>
      <c r="AF834" s="110"/>
      <c r="AG834" s="110"/>
      <c r="AH834" s="110"/>
      <c r="AI834" s="110"/>
      <c r="AJ834" s="110"/>
      <c r="AK834" s="110"/>
      <c r="AL834" s="110"/>
      <c r="AM834" s="110"/>
      <c r="AN834" s="110"/>
      <c r="AO834" s="110"/>
      <c r="AP834" s="110"/>
      <c r="AQ834" s="110"/>
      <c r="AR834" s="110"/>
      <c r="AS834" s="110"/>
      <c r="AT834" s="110"/>
      <c r="AU834" s="110"/>
      <c r="AV834" s="110"/>
      <c r="AW834" s="110"/>
      <c r="AX834" s="110"/>
      <c r="AY834" s="110"/>
      <c r="AZ834" s="110"/>
      <c r="BA834" s="110"/>
      <c r="BB834" s="110"/>
      <c r="BC834" s="110"/>
      <c r="BD834" s="110"/>
      <c r="BE834" s="110"/>
      <c r="BF834" s="110"/>
      <c r="BG834" s="110"/>
      <c r="BH834" s="110"/>
      <c r="BI834" s="110"/>
      <c r="BJ834" s="110"/>
      <c r="BK834" s="110"/>
      <c r="BL834" s="110"/>
      <c r="BM834" s="110"/>
      <c r="BN834" s="110"/>
      <c r="BO834" s="110"/>
      <c r="BP834" s="110"/>
      <c r="BQ834" s="110"/>
      <c r="BR834" s="110"/>
      <c r="BS834" s="110"/>
      <c r="BT834" s="110"/>
      <c r="BU834" s="110"/>
      <c r="BV834" s="110"/>
      <c r="BW834" s="110"/>
      <c r="BX834" s="110"/>
      <c r="BY834" s="110"/>
      <c r="BZ834" s="110"/>
      <c r="CA834" s="110"/>
      <c r="CB834" s="110"/>
      <c r="CC834" s="110"/>
      <c r="CD834" s="110"/>
      <c r="CE834" s="110"/>
      <c r="CF834" s="110"/>
      <c r="CG834" s="110"/>
      <c r="CH834" s="110"/>
      <c r="CI834" s="110"/>
      <c r="CJ834" s="110"/>
      <c r="CK834" s="110"/>
      <c r="CL834" s="110"/>
      <c r="CM834" s="110"/>
      <c r="CN834" s="110"/>
      <c r="CO834" s="110"/>
      <c r="CP834" s="110"/>
      <c r="CQ834" s="110"/>
      <c r="CR834" s="110"/>
      <c r="CS834" s="110"/>
      <c r="CT834" s="110"/>
      <c r="CU834" s="110"/>
      <c r="CV834" s="110"/>
      <c r="CW834" s="110"/>
    </row>
    <row r="835" spans="1:101" x14ac:dyDescent="0.25">
      <c r="A835" s="110"/>
      <c r="B835" s="110"/>
      <c r="C835" s="110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  <c r="AA835" s="110"/>
      <c r="AB835" s="110"/>
      <c r="AC835" s="110"/>
      <c r="AD835" s="110"/>
      <c r="AE835" s="110"/>
      <c r="AF835" s="110"/>
      <c r="AG835" s="110"/>
      <c r="AH835" s="110"/>
      <c r="AI835" s="110"/>
      <c r="AJ835" s="110"/>
      <c r="AK835" s="110"/>
      <c r="AL835" s="110"/>
      <c r="AM835" s="110"/>
      <c r="AN835" s="110"/>
      <c r="AO835" s="110"/>
      <c r="AP835" s="110"/>
      <c r="AQ835" s="110"/>
      <c r="AR835" s="110"/>
      <c r="AS835" s="110"/>
      <c r="AT835" s="110"/>
      <c r="AU835" s="110"/>
      <c r="AV835" s="110"/>
      <c r="AW835" s="110"/>
      <c r="AX835" s="110"/>
      <c r="AY835" s="110"/>
      <c r="AZ835" s="110"/>
      <c r="BA835" s="110"/>
      <c r="BB835" s="110"/>
      <c r="BC835" s="110"/>
      <c r="BD835" s="110"/>
      <c r="BE835" s="110"/>
      <c r="BF835" s="110"/>
      <c r="BG835" s="110"/>
      <c r="BH835" s="110"/>
      <c r="BI835" s="110"/>
      <c r="BJ835" s="110"/>
      <c r="BK835" s="110"/>
      <c r="BL835" s="110"/>
      <c r="BM835" s="110"/>
      <c r="BN835" s="110"/>
      <c r="BO835" s="110"/>
      <c r="BP835" s="110"/>
      <c r="BQ835" s="110"/>
      <c r="BR835" s="110"/>
      <c r="BS835" s="110"/>
      <c r="BT835" s="110"/>
      <c r="BU835" s="110"/>
      <c r="BV835" s="110"/>
      <c r="BW835" s="110"/>
      <c r="BX835" s="110"/>
      <c r="BY835" s="110"/>
      <c r="BZ835" s="110"/>
      <c r="CA835" s="110"/>
      <c r="CB835" s="110"/>
      <c r="CC835" s="110"/>
      <c r="CD835" s="110"/>
      <c r="CE835" s="110"/>
      <c r="CF835" s="110"/>
      <c r="CG835" s="110"/>
      <c r="CH835" s="110"/>
      <c r="CI835" s="110"/>
      <c r="CJ835" s="110"/>
      <c r="CK835" s="110"/>
      <c r="CL835" s="110"/>
      <c r="CM835" s="110"/>
      <c r="CN835" s="110"/>
      <c r="CO835" s="110"/>
      <c r="CP835" s="110"/>
      <c r="CQ835" s="110"/>
      <c r="CR835" s="110"/>
      <c r="CS835" s="110"/>
      <c r="CT835" s="110"/>
      <c r="CU835" s="110"/>
      <c r="CV835" s="110"/>
      <c r="CW835" s="110"/>
    </row>
    <row r="836" spans="1:101" x14ac:dyDescent="0.25">
      <c r="A836" s="110"/>
      <c r="B836" s="110"/>
      <c r="C836" s="110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  <c r="AA836" s="110"/>
      <c r="AB836" s="110"/>
      <c r="AC836" s="110"/>
      <c r="AD836" s="110"/>
      <c r="AE836" s="110"/>
      <c r="AF836" s="110"/>
      <c r="AG836" s="110"/>
      <c r="AH836" s="110"/>
      <c r="AI836" s="110"/>
      <c r="AJ836" s="110"/>
      <c r="AK836" s="110"/>
      <c r="AL836" s="110"/>
      <c r="AM836" s="110"/>
      <c r="AN836" s="110"/>
      <c r="AO836" s="110"/>
      <c r="AP836" s="110"/>
      <c r="AQ836" s="110"/>
      <c r="AR836" s="110"/>
      <c r="AS836" s="110"/>
      <c r="AT836" s="110"/>
      <c r="AU836" s="110"/>
      <c r="AV836" s="110"/>
      <c r="AW836" s="110"/>
      <c r="AX836" s="110"/>
      <c r="AY836" s="110"/>
      <c r="AZ836" s="110"/>
      <c r="BA836" s="110"/>
      <c r="BB836" s="110"/>
      <c r="BC836" s="110"/>
      <c r="BD836" s="110"/>
      <c r="BE836" s="110"/>
      <c r="BF836" s="110"/>
      <c r="BG836" s="110"/>
      <c r="BH836" s="110"/>
      <c r="BI836" s="110"/>
      <c r="BJ836" s="110"/>
      <c r="BK836" s="110"/>
      <c r="BL836" s="110"/>
      <c r="BM836" s="110"/>
      <c r="BN836" s="110"/>
      <c r="BO836" s="110"/>
      <c r="BP836" s="110"/>
      <c r="BQ836" s="110"/>
      <c r="BR836" s="110"/>
      <c r="BS836" s="110"/>
      <c r="BT836" s="110"/>
      <c r="BU836" s="110"/>
      <c r="BV836" s="110"/>
      <c r="BW836" s="110"/>
      <c r="BX836" s="110"/>
      <c r="BY836" s="110"/>
      <c r="BZ836" s="110"/>
      <c r="CA836" s="110"/>
      <c r="CB836" s="110"/>
      <c r="CC836" s="110"/>
      <c r="CD836" s="110"/>
      <c r="CE836" s="110"/>
      <c r="CF836" s="110"/>
      <c r="CG836" s="110"/>
      <c r="CH836" s="110"/>
      <c r="CI836" s="110"/>
      <c r="CJ836" s="110"/>
      <c r="CK836" s="110"/>
      <c r="CL836" s="110"/>
      <c r="CM836" s="110"/>
      <c r="CN836" s="110"/>
      <c r="CO836" s="110"/>
      <c r="CP836" s="110"/>
      <c r="CQ836" s="110"/>
      <c r="CR836" s="110"/>
      <c r="CS836" s="110"/>
      <c r="CT836" s="110"/>
      <c r="CU836" s="110"/>
      <c r="CV836" s="110"/>
      <c r="CW836" s="110"/>
    </row>
    <row r="837" spans="1:101" x14ac:dyDescent="0.25">
      <c r="A837" s="110"/>
      <c r="B837" s="110"/>
      <c r="C837" s="110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  <c r="AA837" s="110"/>
      <c r="AB837" s="110"/>
      <c r="AC837" s="110"/>
      <c r="AD837" s="110"/>
      <c r="AE837" s="110"/>
      <c r="AF837" s="110"/>
      <c r="AG837" s="110"/>
      <c r="AH837" s="110"/>
      <c r="AI837" s="110"/>
      <c r="AJ837" s="110"/>
      <c r="AK837" s="110"/>
      <c r="AL837" s="110"/>
      <c r="AM837" s="110"/>
      <c r="AN837" s="110"/>
      <c r="AO837" s="110"/>
      <c r="AP837" s="110"/>
      <c r="AQ837" s="110"/>
      <c r="AR837" s="110"/>
      <c r="AS837" s="110"/>
      <c r="AT837" s="110"/>
      <c r="AU837" s="110"/>
      <c r="AV837" s="110"/>
      <c r="AW837" s="110"/>
      <c r="AX837" s="110"/>
      <c r="AY837" s="110"/>
      <c r="AZ837" s="110"/>
      <c r="BA837" s="110"/>
      <c r="BB837" s="110"/>
      <c r="BC837" s="110"/>
      <c r="BD837" s="110"/>
      <c r="BE837" s="110"/>
      <c r="BF837" s="110"/>
      <c r="BG837" s="110"/>
      <c r="BH837" s="110"/>
      <c r="BI837" s="110"/>
      <c r="BJ837" s="110"/>
      <c r="BK837" s="110"/>
      <c r="BL837" s="110"/>
      <c r="BM837" s="110"/>
      <c r="BN837" s="110"/>
      <c r="BO837" s="110"/>
      <c r="BP837" s="110"/>
      <c r="BQ837" s="110"/>
      <c r="BR837" s="110"/>
      <c r="BS837" s="110"/>
      <c r="BT837" s="110"/>
      <c r="BU837" s="110"/>
      <c r="BV837" s="110"/>
      <c r="BW837" s="110"/>
      <c r="BX837" s="110"/>
      <c r="BY837" s="110"/>
      <c r="BZ837" s="110"/>
      <c r="CA837" s="110"/>
      <c r="CB837" s="110"/>
      <c r="CC837" s="110"/>
      <c r="CD837" s="110"/>
      <c r="CE837" s="110"/>
      <c r="CF837" s="110"/>
      <c r="CG837" s="110"/>
      <c r="CH837" s="110"/>
      <c r="CI837" s="110"/>
      <c r="CJ837" s="110"/>
      <c r="CK837" s="110"/>
      <c r="CL837" s="110"/>
      <c r="CM837" s="110"/>
      <c r="CN837" s="110"/>
      <c r="CO837" s="110"/>
      <c r="CP837" s="110"/>
      <c r="CQ837" s="110"/>
      <c r="CR837" s="110"/>
      <c r="CS837" s="110"/>
      <c r="CT837" s="110"/>
      <c r="CU837" s="110"/>
      <c r="CV837" s="110"/>
      <c r="CW837" s="110"/>
    </row>
    <row r="838" spans="1:101" x14ac:dyDescent="0.25">
      <c r="A838" s="110"/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0"/>
      <c r="AC838" s="110"/>
      <c r="AD838" s="110"/>
      <c r="AE838" s="110"/>
      <c r="AF838" s="110"/>
      <c r="AG838" s="110"/>
      <c r="AH838" s="110"/>
      <c r="AI838" s="110"/>
      <c r="AJ838" s="110"/>
      <c r="AK838" s="110"/>
      <c r="AL838" s="110"/>
      <c r="AM838" s="110"/>
      <c r="AN838" s="110"/>
      <c r="AO838" s="110"/>
      <c r="AP838" s="110"/>
      <c r="AQ838" s="110"/>
      <c r="AR838" s="110"/>
      <c r="AS838" s="110"/>
      <c r="AT838" s="110"/>
      <c r="AU838" s="110"/>
      <c r="AV838" s="110"/>
      <c r="AW838" s="110"/>
      <c r="AX838" s="110"/>
      <c r="AY838" s="110"/>
      <c r="AZ838" s="110"/>
      <c r="BA838" s="110"/>
      <c r="BB838" s="110"/>
      <c r="BC838" s="110"/>
      <c r="BD838" s="110"/>
      <c r="BE838" s="110"/>
      <c r="BF838" s="110"/>
      <c r="BG838" s="110"/>
      <c r="BH838" s="110"/>
      <c r="BI838" s="110"/>
      <c r="BJ838" s="110"/>
      <c r="BK838" s="110"/>
      <c r="BL838" s="110"/>
      <c r="BM838" s="110"/>
      <c r="BN838" s="110"/>
      <c r="BO838" s="110"/>
      <c r="BP838" s="110"/>
      <c r="BQ838" s="110"/>
      <c r="BR838" s="110"/>
      <c r="BS838" s="110"/>
      <c r="BT838" s="110"/>
      <c r="BU838" s="110"/>
      <c r="BV838" s="110"/>
      <c r="BW838" s="110"/>
      <c r="BX838" s="110"/>
      <c r="BY838" s="110"/>
      <c r="BZ838" s="110"/>
      <c r="CA838" s="110"/>
      <c r="CB838" s="110"/>
      <c r="CC838" s="110"/>
      <c r="CD838" s="110"/>
      <c r="CE838" s="110"/>
      <c r="CF838" s="110"/>
      <c r="CG838" s="110"/>
      <c r="CH838" s="110"/>
      <c r="CI838" s="110"/>
      <c r="CJ838" s="110"/>
      <c r="CK838" s="110"/>
      <c r="CL838" s="110"/>
      <c r="CM838" s="110"/>
      <c r="CN838" s="110"/>
      <c r="CO838" s="110"/>
      <c r="CP838" s="110"/>
      <c r="CQ838" s="110"/>
      <c r="CR838" s="110"/>
      <c r="CS838" s="110"/>
      <c r="CT838" s="110"/>
      <c r="CU838" s="110"/>
      <c r="CV838" s="110"/>
      <c r="CW838" s="110"/>
    </row>
    <row r="839" spans="1:101" x14ac:dyDescent="0.25">
      <c r="A839" s="110"/>
      <c r="B839" s="110"/>
      <c r="C839" s="110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0"/>
      <c r="AC839" s="110"/>
      <c r="AD839" s="110"/>
      <c r="AE839" s="110"/>
      <c r="AF839" s="110"/>
      <c r="AG839" s="110"/>
      <c r="AH839" s="110"/>
      <c r="AI839" s="110"/>
      <c r="AJ839" s="110"/>
      <c r="AK839" s="110"/>
      <c r="AL839" s="110"/>
      <c r="AM839" s="110"/>
      <c r="AN839" s="110"/>
      <c r="AO839" s="110"/>
      <c r="AP839" s="110"/>
      <c r="AQ839" s="110"/>
      <c r="AR839" s="110"/>
      <c r="AS839" s="110"/>
      <c r="AT839" s="110"/>
      <c r="AU839" s="110"/>
      <c r="AV839" s="110"/>
      <c r="AW839" s="110"/>
      <c r="AX839" s="110"/>
      <c r="AY839" s="110"/>
      <c r="AZ839" s="110"/>
      <c r="BA839" s="110"/>
      <c r="BB839" s="110"/>
      <c r="BC839" s="110"/>
      <c r="BD839" s="110"/>
      <c r="BE839" s="110"/>
      <c r="BF839" s="110"/>
      <c r="BG839" s="110"/>
      <c r="BH839" s="110"/>
      <c r="BI839" s="110"/>
      <c r="BJ839" s="110"/>
      <c r="BK839" s="110"/>
      <c r="BL839" s="110"/>
      <c r="BM839" s="110"/>
      <c r="BN839" s="110"/>
      <c r="BO839" s="110"/>
      <c r="BP839" s="110"/>
      <c r="BQ839" s="110"/>
      <c r="BR839" s="110"/>
      <c r="BS839" s="110"/>
      <c r="BT839" s="110"/>
      <c r="BU839" s="110"/>
      <c r="BV839" s="110"/>
      <c r="BW839" s="110"/>
      <c r="BX839" s="110"/>
      <c r="BY839" s="110"/>
      <c r="BZ839" s="110"/>
      <c r="CA839" s="110"/>
      <c r="CB839" s="110"/>
      <c r="CC839" s="110"/>
      <c r="CD839" s="110"/>
      <c r="CE839" s="110"/>
      <c r="CF839" s="110"/>
      <c r="CG839" s="110"/>
      <c r="CH839" s="110"/>
      <c r="CI839" s="110"/>
      <c r="CJ839" s="110"/>
      <c r="CK839" s="110"/>
      <c r="CL839" s="110"/>
      <c r="CM839" s="110"/>
      <c r="CN839" s="110"/>
      <c r="CO839" s="110"/>
      <c r="CP839" s="110"/>
      <c r="CQ839" s="110"/>
      <c r="CR839" s="110"/>
      <c r="CS839" s="110"/>
      <c r="CT839" s="110"/>
      <c r="CU839" s="110"/>
      <c r="CV839" s="110"/>
      <c r="CW839" s="110"/>
    </row>
    <row r="840" spans="1:101" x14ac:dyDescent="0.25">
      <c r="A840" s="110"/>
      <c r="B840" s="110"/>
      <c r="C840" s="110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  <c r="AA840" s="110"/>
      <c r="AB840" s="110"/>
      <c r="AC840" s="110"/>
      <c r="AD840" s="110"/>
      <c r="AE840" s="110"/>
      <c r="AF840" s="110"/>
      <c r="AG840" s="110"/>
      <c r="AH840" s="110"/>
      <c r="AI840" s="110"/>
      <c r="AJ840" s="110"/>
      <c r="AK840" s="110"/>
      <c r="AL840" s="110"/>
      <c r="AM840" s="110"/>
      <c r="AN840" s="110"/>
      <c r="AO840" s="110"/>
      <c r="AP840" s="110"/>
      <c r="AQ840" s="110"/>
      <c r="AR840" s="110"/>
      <c r="AS840" s="110"/>
      <c r="AT840" s="110"/>
      <c r="AU840" s="110"/>
      <c r="AV840" s="110"/>
      <c r="AW840" s="110"/>
      <c r="AX840" s="110"/>
      <c r="AY840" s="110"/>
      <c r="AZ840" s="110"/>
      <c r="BA840" s="110"/>
      <c r="BB840" s="110"/>
      <c r="BC840" s="110"/>
      <c r="BD840" s="110"/>
      <c r="BE840" s="110"/>
      <c r="BF840" s="110"/>
      <c r="BG840" s="110"/>
      <c r="BH840" s="110"/>
      <c r="BI840" s="110"/>
      <c r="BJ840" s="110"/>
      <c r="BK840" s="110"/>
      <c r="BL840" s="110"/>
      <c r="BM840" s="110"/>
      <c r="BN840" s="110"/>
      <c r="BO840" s="110"/>
      <c r="BP840" s="110"/>
      <c r="BQ840" s="110"/>
      <c r="BR840" s="110"/>
      <c r="BS840" s="110"/>
      <c r="BT840" s="110"/>
      <c r="BU840" s="110"/>
      <c r="BV840" s="110"/>
      <c r="BW840" s="110"/>
      <c r="BX840" s="110"/>
      <c r="BY840" s="110"/>
      <c r="BZ840" s="110"/>
      <c r="CA840" s="110"/>
      <c r="CB840" s="110"/>
      <c r="CC840" s="110"/>
      <c r="CD840" s="110"/>
      <c r="CE840" s="110"/>
      <c r="CF840" s="110"/>
      <c r="CG840" s="110"/>
      <c r="CH840" s="110"/>
      <c r="CI840" s="110"/>
      <c r="CJ840" s="110"/>
      <c r="CK840" s="110"/>
      <c r="CL840" s="110"/>
      <c r="CM840" s="110"/>
      <c r="CN840" s="110"/>
      <c r="CO840" s="110"/>
      <c r="CP840" s="110"/>
      <c r="CQ840" s="110"/>
      <c r="CR840" s="110"/>
      <c r="CS840" s="110"/>
      <c r="CT840" s="110"/>
      <c r="CU840" s="110"/>
      <c r="CV840" s="110"/>
      <c r="CW840" s="110"/>
    </row>
    <row r="841" spans="1:101" x14ac:dyDescent="0.25">
      <c r="A841" s="110"/>
      <c r="B841" s="110"/>
      <c r="C841" s="110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0"/>
      <c r="AC841" s="110"/>
      <c r="AD841" s="110"/>
      <c r="AE841" s="110"/>
      <c r="AF841" s="110"/>
      <c r="AG841" s="110"/>
      <c r="AH841" s="110"/>
      <c r="AI841" s="110"/>
      <c r="AJ841" s="110"/>
      <c r="AK841" s="110"/>
      <c r="AL841" s="110"/>
      <c r="AM841" s="110"/>
      <c r="AN841" s="110"/>
      <c r="AO841" s="110"/>
      <c r="AP841" s="110"/>
      <c r="AQ841" s="110"/>
      <c r="AR841" s="110"/>
      <c r="AS841" s="110"/>
      <c r="AT841" s="110"/>
      <c r="AU841" s="110"/>
      <c r="AV841" s="110"/>
      <c r="AW841" s="110"/>
      <c r="AX841" s="110"/>
      <c r="AY841" s="110"/>
      <c r="AZ841" s="110"/>
      <c r="BA841" s="110"/>
      <c r="BB841" s="110"/>
      <c r="BC841" s="110"/>
      <c r="BD841" s="110"/>
      <c r="BE841" s="110"/>
      <c r="BF841" s="110"/>
      <c r="BG841" s="110"/>
      <c r="BH841" s="110"/>
      <c r="BI841" s="110"/>
      <c r="BJ841" s="110"/>
      <c r="BK841" s="110"/>
      <c r="BL841" s="110"/>
      <c r="BM841" s="110"/>
      <c r="BN841" s="110"/>
      <c r="BO841" s="110"/>
      <c r="BP841" s="110"/>
      <c r="BQ841" s="110"/>
      <c r="BR841" s="110"/>
      <c r="BS841" s="110"/>
      <c r="BT841" s="110"/>
      <c r="BU841" s="110"/>
      <c r="BV841" s="110"/>
      <c r="BW841" s="110"/>
      <c r="BX841" s="110"/>
      <c r="BY841" s="110"/>
      <c r="BZ841" s="110"/>
      <c r="CA841" s="110"/>
      <c r="CB841" s="110"/>
      <c r="CC841" s="110"/>
      <c r="CD841" s="110"/>
      <c r="CE841" s="110"/>
      <c r="CF841" s="110"/>
      <c r="CG841" s="110"/>
      <c r="CH841" s="110"/>
      <c r="CI841" s="110"/>
      <c r="CJ841" s="110"/>
      <c r="CK841" s="110"/>
      <c r="CL841" s="110"/>
      <c r="CM841" s="110"/>
      <c r="CN841" s="110"/>
      <c r="CO841" s="110"/>
      <c r="CP841" s="110"/>
      <c r="CQ841" s="110"/>
      <c r="CR841" s="110"/>
      <c r="CS841" s="110"/>
      <c r="CT841" s="110"/>
      <c r="CU841" s="110"/>
      <c r="CV841" s="110"/>
      <c r="CW841" s="110"/>
    </row>
    <row r="842" spans="1:101" x14ac:dyDescent="0.25">
      <c r="A842" s="110"/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  <c r="AA842" s="110"/>
      <c r="AB842" s="110"/>
      <c r="AC842" s="110"/>
      <c r="AD842" s="110"/>
      <c r="AE842" s="110"/>
      <c r="AF842" s="110"/>
      <c r="AG842" s="110"/>
      <c r="AH842" s="110"/>
      <c r="AI842" s="110"/>
      <c r="AJ842" s="110"/>
      <c r="AK842" s="110"/>
      <c r="AL842" s="110"/>
      <c r="AM842" s="110"/>
      <c r="AN842" s="110"/>
      <c r="AO842" s="110"/>
      <c r="AP842" s="110"/>
      <c r="AQ842" s="110"/>
      <c r="AR842" s="110"/>
      <c r="AS842" s="110"/>
      <c r="AT842" s="110"/>
      <c r="AU842" s="110"/>
      <c r="AV842" s="110"/>
      <c r="AW842" s="110"/>
      <c r="AX842" s="110"/>
      <c r="AY842" s="110"/>
      <c r="AZ842" s="110"/>
      <c r="BA842" s="110"/>
      <c r="BB842" s="110"/>
      <c r="BC842" s="110"/>
      <c r="BD842" s="110"/>
      <c r="BE842" s="110"/>
      <c r="BF842" s="110"/>
      <c r="BG842" s="110"/>
      <c r="BH842" s="110"/>
      <c r="BI842" s="110"/>
      <c r="BJ842" s="110"/>
      <c r="BK842" s="110"/>
      <c r="BL842" s="110"/>
      <c r="BM842" s="110"/>
      <c r="BN842" s="110"/>
      <c r="BO842" s="110"/>
      <c r="BP842" s="110"/>
      <c r="BQ842" s="110"/>
      <c r="BR842" s="110"/>
      <c r="BS842" s="110"/>
      <c r="BT842" s="110"/>
      <c r="BU842" s="110"/>
      <c r="BV842" s="110"/>
      <c r="BW842" s="110"/>
      <c r="BX842" s="110"/>
      <c r="BY842" s="110"/>
      <c r="BZ842" s="110"/>
      <c r="CA842" s="110"/>
      <c r="CB842" s="110"/>
      <c r="CC842" s="110"/>
      <c r="CD842" s="110"/>
      <c r="CE842" s="110"/>
      <c r="CF842" s="110"/>
      <c r="CG842" s="110"/>
      <c r="CH842" s="110"/>
      <c r="CI842" s="110"/>
      <c r="CJ842" s="110"/>
      <c r="CK842" s="110"/>
      <c r="CL842" s="110"/>
      <c r="CM842" s="110"/>
      <c r="CN842" s="110"/>
      <c r="CO842" s="110"/>
      <c r="CP842" s="110"/>
      <c r="CQ842" s="110"/>
      <c r="CR842" s="110"/>
      <c r="CS842" s="110"/>
      <c r="CT842" s="110"/>
      <c r="CU842" s="110"/>
      <c r="CV842" s="110"/>
      <c r="CW842" s="110"/>
    </row>
    <row r="843" spans="1:101" x14ac:dyDescent="0.25">
      <c r="A843" s="110"/>
      <c r="B843" s="110"/>
      <c r="C843" s="110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  <c r="AA843" s="110"/>
      <c r="AB843" s="110"/>
      <c r="AC843" s="110"/>
      <c r="AD843" s="110"/>
      <c r="AE843" s="110"/>
      <c r="AF843" s="110"/>
      <c r="AG843" s="110"/>
      <c r="AH843" s="110"/>
      <c r="AI843" s="110"/>
      <c r="AJ843" s="110"/>
      <c r="AK843" s="110"/>
      <c r="AL843" s="110"/>
      <c r="AM843" s="110"/>
      <c r="AN843" s="110"/>
      <c r="AO843" s="110"/>
      <c r="AP843" s="110"/>
      <c r="AQ843" s="110"/>
      <c r="AR843" s="110"/>
      <c r="AS843" s="110"/>
      <c r="AT843" s="110"/>
      <c r="AU843" s="110"/>
      <c r="AV843" s="110"/>
      <c r="AW843" s="110"/>
      <c r="AX843" s="110"/>
      <c r="AY843" s="110"/>
      <c r="AZ843" s="110"/>
      <c r="BA843" s="110"/>
      <c r="BB843" s="110"/>
      <c r="BC843" s="110"/>
      <c r="BD843" s="110"/>
      <c r="BE843" s="110"/>
      <c r="BF843" s="110"/>
      <c r="BG843" s="110"/>
      <c r="BH843" s="110"/>
      <c r="BI843" s="110"/>
      <c r="BJ843" s="110"/>
      <c r="BK843" s="110"/>
      <c r="BL843" s="110"/>
      <c r="BM843" s="110"/>
      <c r="BN843" s="110"/>
      <c r="BO843" s="110"/>
      <c r="BP843" s="110"/>
      <c r="BQ843" s="110"/>
      <c r="BR843" s="110"/>
      <c r="BS843" s="110"/>
      <c r="BT843" s="110"/>
      <c r="BU843" s="110"/>
      <c r="BV843" s="110"/>
      <c r="BW843" s="110"/>
      <c r="BX843" s="110"/>
      <c r="BY843" s="110"/>
      <c r="BZ843" s="110"/>
      <c r="CA843" s="110"/>
      <c r="CB843" s="110"/>
      <c r="CC843" s="110"/>
      <c r="CD843" s="110"/>
      <c r="CE843" s="110"/>
      <c r="CF843" s="110"/>
      <c r="CG843" s="110"/>
      <c r="CH843" s="110"/>
      <c r="CI843" s="110"/>
      <c r="CJ843" s="110"/>
      <c r="CK843" s="110"/>
      <c r="CL843" s="110"/>
      <c r="CM843" s="110"/>
      <c r="CN843" s="110"/>
      <c r="CO843" s="110"/>
      <c r="CP843" s="110"/>
      <c r="CQ843" s="110"/>
      <c r="CR843" s="110"/>
      <c r="CS843" s="110"/>
      <c r="CT843" s="110"/>
      <c r="CU843" s="110"/>
      <c r="CV843" s="110"/>
      <c r="CW843" s="110"/>
    </row>
    <row r="844" spans="1:101" x14ac:dyDescent="0.25">
      <c r="A844" s="110"/>
      <c r="B844" s="110"/>
      <c r="C844" s="110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  <c r="AA844" s="110"/>
      <c r="AB844" s="110"/>
      <c r="AC844" s="110"/>
      <c r="AD844" s="110"/>
      <c r="AE844" s="110"/>
      <c r="AF844" s="110"/>
      <c r="AG844" s="110"/>
      <c r="AH844" s="110"/>
      <c r="AI844" s="110"/>
      <c r="AJ844" s="110"/>
      <c r="AK844" s="110"/>
      <c r="AL844" s="110"/>
      <c r="AM844" s="110"/>
      <c r="AN844" s="110"/>
      <c r="AO844" s="110"/>
      <c r="AP844" s="110"/>
      <c r="AQ844" s="110"/>
      <c r="AR844" s="110"/>
      <c r="AS844" s="110"/>
      <c r="AT844" s="110"/>
      <c r="AU844" s="110"/>
      <c r="AV844" s="110"/>
      <c r="AW844" s="110"/>
      <c r="AX844" s="110"/>
      <c r="AY844" s="110"/>
      <c r="AZ844" s="110"/>
      <c r="BA844" s="110"/>
      <c r="BB844" s="110"/>
      <c r="BC844" s="110"/>
      <c r="BD844" s="110"/>
      <c r="BE844" s="110"/>
      <c r="BF844" s="110"/>
      <c r="BG844" s="110"/>
      <c r="BH844" s="110"/>
      <c r="BI844" s="110"/>
      <c r="BJ844" s="110"/>
      <c r="BK844" s="110"/>
      <c r="BL844" s="110"/>
      <c r="BM844" s="110"/>
      <c r="BN844" s="110"/>
      <c r="BO844" s="110"/>
      <c r="BP844" s="110"/>
      <c r="BQ844" s="110"/>
      <c r="BR844" s="110"/>
      <c r="BS844" s="110"/>
      <c r="BT844" s="110"/>
      <c r="BU844" s="110"/>
      <c r="BV844" s="110"/>
      <c r="BW844" s="110"/>
      <c r="BX844" s="110"/>
      <c r="BY844" s="110"/>
      <c r="BZ844" s="110"/>
      <c r="CA844" s="110"/>
      <c r="CB844" s="110"/>
      <c r="CC844" s="110"/>
      <c r="CD844" s="110"/>
      <c r="CE844" s="110"/>
      <c r="CF844" s="110"/>
      <c r="CG844" s="110"/>
      <c r="CH844" s="110"/>
      <c r="CI844" s="110"/>
      <c r="CJ844" s="110"/>
      <c r="CK844" s="110"/>
      <c r="CL844" s="110"/>
      <c r="CM844" s="110"/>
      <c r="CN844" s="110"/>
      <c r="CO844" s="110"/>
      <c r="CP844" s="110"/>
      <c r="CQ844" s="110"/>
      <c r="CR844" s="110"/>
      <c r="CS844" s="110"/>
      <c r="CT844" s="110"/>
      <c r="CU844" s="110"/>
      <c r="CV844" s="110"/>
      <c r="CW844" s="110"/>
    </row>
    <row r="845" spans="1:101" x14ac:dyDescent="0.25">
      <c r="A845" s="110"/>
      <c r="B845" s="110"/>
      <c r="C845" s="110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0"/>
      <c r="AC845" s="110"/>
      <c r="AD845" s="110"/>
      <c r="AE845" s="110"/>
      <c r="AF845" s="110"/>
      <c r="AG845" s="110"/>
      <c r="AH845" s="110"/>
      <c r="AI845" s="110"/>
      <c r="AJ845" s="110"/>
      <c r="AK845" s="110"/>
      <c r="AL845" s="110"/>
      <c r="AM845" s="110"/>
      <c r="AN845" s="110"/>
      <c r="AO845" s="110"/>
      <c r="AP845" s="110"/>
      <c r="AQ845" s="110"/>
      <c r="AR845" s="110"/>
      <c r="AS845" s="110"/>
      <c r="AT845" s="110"/>
      <c r="AU845" s="110"/>
      <c r="AV845" s="110"/>
      <c r="AW845" s="110"/>
      <c r="AX845" s="110"/>
      <c r="AY845" s="110"/>
      <c r="AZ845" s="110"/>
      <c r="BA845" s="110"/>
      <c r="BB845" s="110"/>
      <c r="BC845" s="110"/>
      <c r="BD845" s="110"/>
      <c r="BE845" s="110"/>
      <c r="BF845" s="110"/>
      <c r="BG845" s="110"/>
      <c r="BH845" s="110"/>
      <c r="BI845" s="110"/>
      <c r="BJ845" s="110"/>
      <c r="BK845" s="110"/>
      <c r="BL845" s="110"/>
      <c r="BM845" s="110"/>
      <c r="BN845" s="110"/>
      <c r="BO845" s="110"/>
      <c r="BP845" s="110"/>
      <c r="BQ845" s="110"/>
      <c r="BR845" s="110"/>
      <c r="BS845" s="110"/>
      <c r="BT845" s="110"/>
      <c r="BU845" s="110"/>
      <c r="BV845" s="110"/>
      <c r="BW845" s="110"/>
      <c r="BX845" s="110"/>
      <c r="BY845" s="110"/>
      <c r="BZ845" s="110"/>
      <c r="CA845" s="110"/>
      <c r="CB845" s="110"/>
      <c r="CC845" s="110"/>
      <c r="CD845" s="110"/>
      <c r="CE845" s="110"/>
      <c r="CF845" s="110"/>
      <c r="CG845" s="110"/>
      <c r="CH845" s="110"/>
      <c r="CI845" s="110"/>
      <c r="CJ845" s="110"/>
      <c r="CK845" s="110"/>
      <c r="CL845" s="110"/>
      <c r="CM845" s="110"/>
      <c r="CN845" s="110"/>
      <c r="CO845" s="110"/>
      <c r="CP845" s="110"/>
      <c r="CQ845" s="110"/>
      <c r="CR845" s="110"/>
      <c r="CS845" s="110"/>
      <c r="CT845" s="110"/>
      <c r="CU845" s="110"/>
      <c r="CV845" s="110"/>
      <c r="CW845" s="110"/>
    </row>
    <row r="846" spans="1:101" x14ac:dyDescent="0.25">
      <c r="A846" s="110"/>
      <c r="B846" s="110"/>
      <c r="C846" s="110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0"/>
      <c r="AC846" s="110"/>
      <c r="AD846" s="110"/>
      <c r="AE846" s="110"/>
      <c r="AF846" s="110"/>
      <c r="AG846" s="110"/>
      <c r="AH846" s="110"/>
      <c r="AI846" s="110"/>
      <c r="AJ846" s="110"/>
      <c r="AK846" s="110"/>
      <c r="AL846" s="110"/>
      <c r="AM846" s="110"/>
      <c r="AN846" s="110"/>
      <c r="AO846" s="110"/>
      <c r="AP846" s="110"/>
      <c r="AQ846" s="110"/>
      <c r="AR846" s="110"/>
      <c r="AS846" s="110"/>
      <c r="AT846" s="110"/>
      <c r="AU846" s="110"/>
      <c r="AV846" s="110"/>
      <c r="AW846" s="110"/>
      <c r="AX846" s="110"/>
      <c r="AY846" s="110"/>
      <c r="AZ846" s="110"/>
      <c r="BA846" s="110"/>
      <c r="BB846" s="110"/>
      <c r="BC846" s="110"/>
      <c r="BD846" s="110"/>
      <c r="BE846" s="110"/>
      <c r="BF846" s="110"/>
      <c r="BG846" s="110"/>
      <c r="BH846" s="110"/>
      <c r="BI846" s="110"/>
      <c r="BJ846" s="110"/>
      <c r="BK846" s="110"/>
      <c r="BL846" s="110"/>
      <c r="BM846" s="110"/>
      <c r="BN846" s="110"/>
      <c r="BO846" s="110"/>
      <c r="BP846" s="110"/>
      <c r="BQ846" s="110"/>
      <c r="BR846" s="110"/>
      <c r="BS846" s="110"/>
      <c r="BT846" s="110"/>
      <c r="BU846" s="110"/>
      <c r="BV846" s="110"/>
      <c r="BW846" s="110"/>
      <c r="BX846" s="110"/>
      <c r="BY846" s="110"/>
      <c r="BZ846" s="110"/>
      <c r="CA846" s="110"/>
      <c r="CB846" s="110"/>
      <c r="CC846" s="110"/>
      <c r="CD846" s="110"/>
      <c r="CE846" s="110"/>
      <c r="CF846" s="110"/>
      <c r="CG846" s="110"/>
      <c r="CH846" s="110"/>
      <c r="CI846" s="110"/>
      <c r="CJ846" s="110"/>
      <c r="CK846" s="110"/>
      <c r="CL846" s="110"/>
      <c r="CM846" s="110"/>
      <c r="CN846" s="110"/>
      <c r="CO846" s="110"/>
      <c r="CP846" s="110"/>
      <c r="CQ846" s="110"/>
      <c r="CR846" s="110"/>
      <c r="CS846" s="110"/>
      <c r="CT846" s="110"/>
      <c r="CU846" s="110"/>
      <c r="CV846" s="110"/>
      <c r="CW846" s="110"/>
    </row>
    <row r="847" spans="1:101" x14ac:dyDescent="0.25">
      <c r="A847" s="110"/>
      <c r="B847" s="110"/>
      <c r="C847" s="110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  <c r="AA847" s="110"/>
      <c r="AB847" s="110"/>
      <c r="AC847" s="110"/>
      <c r="AD847" s="110"/>
      <c r="AE847" s="110"/>
      <c r="AF847" s="110"/>
      <c r="AG847" s="110"/>
      <c r="AH847" s="110"/>
      <c r="AI847" s="110"/>
      <c r="AJ847" s="110"/>
      <c r="AK847" s="110"/>
      <c r="AL847" s="110"/>
      <c r="AM847" s="110"/>
      <c r="AN847" s="110"/>
      <c r="AO847" s="110"/>
      <c r="AP847" s="110"/>
      <c r="AQ847" s="110"/>
      <c r="AR847" s="110"/>
      <c r="AS847" s="110"/>
      <c r="AT847" s="110"/>
      <c r="AU847" s="110"/>
      <c r="AV847" s="110"/>
      <c r="AW847" s="110"/>
      <c r="AX847" s="110"/>
      <c r="AY847" s="110"/>
      <c r="AZ847" s="110"/>
      <c r="BA847" s="110"/>
      <c r="BB847" s="110"/>
      <c r="BC847" s="110"/>
      <c r="BD847" s="110"/>
      <c r="BE847" s="110"/>
      <c r="BF847" s="110"/>
      <c r="BG847" s="110"/>
      <c r="BH847" s="110"/>
      <c r="BI847" s="110"/>
      <c r="BJ847" s="110"/>
      <c r="BK847" s="110"/>
      <c r="BL847" s="110"/>
      <c r="BM847" s="110"/>
      <c r="BN847" s="110"/>
      <c r="BO847" s="110"/>
      <c r="BP847" s="110"/>
      <c r="BQ847" s="110"/>
      <c r="BR847" s="110"/>
      <c r="BS847" s="110"/>
      <c r="BT847" s="110"/>
      <c r="BU847" s="110"/>
      <c r="BV847" s="110"/>
      <c r="BW847" s="110"/>
      <c r="BX847" s="110"/>
      <c r="BY847" s="110"/>
      <c r="BZ847" s="110"/>
      <c r="CA847" s="110"/>
      <c r="CB847" s="110"/>
      <c r="CC847" s="110"/>
      <c r="CD847" s="110"/>
      <c r="CE847" s="110"/>
      <c r="CF847" s="110"/>
      <c r="CG847" s="110"/>
      <c r="CH847" s="110"/>
      <c r="CI847" s="110"/>
      <c r="CJ847" s="110"/>
      <c r="CK847" s="110"/>
      <c r="CL847" s="110"/>
      <c r="CM847" s="110"/>
      <c r="CN847" s="110"/>
      <c r="CO847" s="110"/>
      <c r="CP847" s="110"/>
      <c r="CQ847" s="110"/>
      <c r="CR847" s="110"/>
      <c r="CS847" s="110"/>
      <c r="CT847" s="110"/>
      <c r="CU847" s="110"/>
      <c r="CV847" s="110"/>
      <c r="CW847" s="110"/>
    </row>
    <row r="848" spans="1:101" x14ac:dyDescent="0.25">
      <c r="A848" s="110"/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  <c r="AA848" s="110"/>
      <c r="AB848" s="110"/>
      <c r="AC848" s="110"/>
      <c r="AD848" s="110"/>
      <c r="AE848" s="110"/>
      <c r="AF848" s="110"/>
      <c r="AG848" s="110"/>
      <c r="AH848" s="110"/>
      <c r="AI848" s="110"/>
      <c r="AJ848" s="110"/>
      <c r="AK848" s="110"/>
      <c r="AL848" s="110"/>
      <c r="AM848" s="110"/>
      <c r="AN848" s="110"/>
      <c r="AO848" s="110"/>
      <c r="AP848" s="110"/>
      <c r="AQ848" s="110"/>
      <c r="AR848" s="110"/>
      <c r="AS848" s="110"/>
      <c r="AT848" s="110"/>
      <c r="AU848" s="110"/>
      <c r="AV848" s="110"/>
      <c r="AW848" s="110"/>
      <c r="AX848" s="110"/>
      <c r="AY848" s="110"/>
      <c r="AZ848" s="110"/>
      <c r="BA848" s="110"/>
      <c r="BB848" s="110"/>
      <c r="BC848" s="110"/>
      <c r="BD848" s="110"/>
      <c r="BE848" s="110"/>
      <c r="BF848" s="110"/>
      <c r="BG848" s="110"/>
      <c r="BH848" s="110"/>
      <c r="BI848" s="110"/>
      <c r="BJ848" s="110"/>
      <c r="BK848" s="110"/>
      <c r="BL848" s="110"/>
      <c r="BM848" s="110"/>
      <c r="BN848" s="110"/>
      <c r="BO848" s="110"/>
      <c r="BP848" s="110"/>
      <c r="BQ848" s="110"/>
      <c r="BR848" s="110"/>
      <c r="BS848" s="110"/>
      <c r="BT848" s="110"/>
      <c r="BU848" s="110"/>
      <c r="BV848" s="110"/>
      <c r="BW848" s="110"/>
      <c r="BX848" s="110"/>
      <c r="BY848" s="110"/>
      <c r="BZ848" s="110"/>
      <c r="CA848" s="110"/>
      <c r="CB848" s="110"/>
      <c r="CC848" s="110"/>
      <c r="CD848" s="110"/>
      <c r="CE848" s="110"/>
      <c r="CF848" s="110"/>
      <c r="CG848" s="110"/>
      <c r="CH848" s="110"/>
      <c r="CI848" s="110"/>
      <c r="CJ848" s="110"/>
      <c r="CK848" s="110"/>
      <c r="CL848" s="110"/>
      <c r="CM848" s="110"/>
      <c r="CN848" s="110"/>
      <c r="CO848" s="110"/>
      <c r="CP848" s="110"/>
      <c r="CQ848" s="110"/>
      <c r="CR848" s="110"/>
      <c r="CS848" s="110"/>
      <c r="CT848" s="110"/>
      <c r="CU848" s="110"/>
      <c r="CV848" s="110"/>
      <c r="CW848" s="110"/>
    </row>
    <row r="849" spans="1:101" x14ac:dyDescent="0.25">
      <c r="A849" s="110"/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  <c r="AA849" s="110"/>
      <c r="AB849" s="110"/>
      <c r="AC849" s="110"/>
      <c r="AD849" s="110"/>
      <c r="AE849" s="110"/>
      <c r="AF849" s="110"/>
      <c r="AG849" s="110"/>
      <c r="AH849" s="110"/>
      <c r="AI849" s="110"/>
      <c r="AJ849" s="110"/>
      <c r="AK849" s="110"/>
      <c r="AL849" s="110"/>
      <c r="AM849" s="110"/>
      <c r="AN849" s="110"/>
      <c r="AO849" s="110"/>
      <c r="AP849" s="110"/>
      <c r="AQ849" s="110"/>
      <c r="AR849" s="110"/>
      <c r="AS849" s="110"/>
      <c r="AT849" s="110"/>
      <c r="AU849" s="110"/>
      <c r="AV849" s="110"/>
      <c r="AW849" s="110"/>
      <c r="AX849" s="110"/>
      <c r="AY849" s="110"/>
      <c r="AZ849" s="110"/>
      <c r="BA849" s="110"/>
      <c r="BB849" s="110"/>
      <c r="BC849" s="110"/>
      <c r="BD849" s="110"/>
      <c r="BE849" s="110"/>
      <c r="BF849" s="110"/>
      <c r="BG849" s="110"/>
      <c r="BH849" s="110"/>
      <c r="BI849" s="110"/>
      <c r="BJ849" s="110"/>
      <c r="BK849" s="110"/>
      <c r="BL849" s="110"/>
      <c r="BM849" s="110"/>
      <c r="BN849" s="110"/>
      <c r="BO849" s="110"/>
      <c r="BP849" s="110"/>
      <c r="BQ849" s="110"/>
      <c r="BR849" s="110"/>
      <c r="BS849" s="110"/>
      <c r="BT849" s="110"/>
      <c r="BU849" s="110"/>
      <c r="BV849" s="110"/>
      <c r="BW849" s="110"/>
      <c r="BX849" s="110"/>
      <c r="BY849" s="110"/>
      <c r="BZ849" s="110"/>
      <c r="CA849" s="110"/>
      <c r="CB849" s="110"/>
      <c r="CC849" s="110"/>
      <c r="CD849" s="110"/>
      <c r="CE849" s="110"/>
      <c r="CF849" s="110"/>
      <c r="CG849" s="110"/>
      <c r="CH849" s="110"/>
      <c r="CI849" s="110"/>
      <c r="CJ849" s="110"/>
      <c r="CK849" s="110"/>
      <c r="CL849" s="110"/>
      <c r="CM849" s="110"/>
      <c r="CN849" s="110"/>
      <c r="CO849" s="110"/>
      <c r="CP849" s="110"/>
      <c r="CQ849" s="110"/>
      <c r="CR849" s="110"/>
      <c r="CS849" s="110"/>
      <c r="CT849" s="110"/>
      <c r="CU849" s="110"/>
      <c r="CV849" s="110"/>
      <c r="CW849" s="110"/>
    </row>
    <row r="850" spans="1:101" x14ac:dyDescent="0.25">
      <c r="A850" s="110"/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  <c r="AA850" s="110"/>
      <c r="AB850" s="110"/>
      <c r="AC850" s="110"/>
      <c r="AD850" s="110"/>
      <c r="AE850" s="110"/>
      <c r="AF850" s="110"/>
      <c r="AG850" s="110"/>
      <c r="AH850" s="110"/>
      <c r="AI850" s="110"/>
      <c r="AJ850" s="110"/>
      <c r="AK850" s="110"/>
      <c r="AL850" s="110"/>
      <c r="AM850" s="110"/>
      <c r="AN850" s="110"/>
      <c r="AO850" s="110"/>
      <c r="AP850" s="110"/>
      <c r="AQ850" s="110"/>
      <c r="AR850" s="110"/>
      <c r="AS850" s="110"/>
      <c r="AT850" s="110"/>
      <c r="AU850" s="110"/>
      <c r="AV850" s="110"/>
      <c r="AW850" s="110"/>
      <c r="AX850" s="110"/>
      <c r="AY850" s="110"/>
      <c r="AZ850" s="110"/>
      <c r="BA850" s="110"/>
      <c r="BB850" s="110"/>
      <c r="BC850" s="110"/>
      <c r="BD850" s="110"/>
      <c r="BE850" s="110"/>
      <c r="BF850" s="110"/>
      <c r="BG850" s="110"/>
      <c r="BH850" s="110"/>
      <c r="BI850" s="110"/>
      <c r="BJ850" s="110"/>
      <c r="BK850" s="110"/>
      <c r="BL850" s="110"/>
      <c r="BM850" s="110"/>
      <c r="BN850" s="110"/>
      <c r="BO850" s="110"/>
      <c r="BP850" s="110"/>
      <c r="BQ850" s="110"/>
      <c r="BR850" s="110"/>
      <c r="BS850" s="110"/>
      <c r="BT850" s="110"/>
      <c r="BU850" s="110"/>
      <c r="BV850" s="110"/>
      <c r="BW850" s="110"/>
      <c r="BX850" s="110"/>
      <c r="BY850" s="110"/>
      <c r="BZ850" s="110"/>
      <c r="CA850" s="110"/>
      <c r="CB850" s="110"/>
      <c r="CC850" s="110"/>
      <c r="CD850" s="110"/>
      <c r="CE850" s="110"/>
      <c r="CF850" s="110"/>
      <c r="CG850" s="110"/>
      <c r="CH850" s="110"/>
      <c r="CI850" s="110"/>
      <c r="CJ850" s="110"/>
      <c r="CK850" s="110"/>
      <c r="CL850" s="110"/>
      <c r="CM850" s="110"/>
      <c r="CN850" s="110"/>
      <c r="CO850" s="110"/>
      <c r="CP850" s="110"/>
      <c r="CQ850" s="110"/>
      <c r="CR850" s="110"/>
      <c r="CS850" s="110"/>
      <c r="CT850" s="110"/>
      <c r="CU850" s="110"/>
      <c r="CV850" s="110"/>
      <c r="CW850" s="110"/>
    </row>
    <row r="851" spans="1:101" x14ac:dyDescent="0.25">
      <c r="A851" s="110"/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  <c r="AA851" s="110"/>
      <c r="AB851" s="110"/>
      <c r="AC851" s="110"/>
      <c r="AD851" s="110"/>
      <c r="AE851" s="110"/>
      <c r="AF851" s="110"/>
      <c r="AG851" s="110"/>
      <c r="AH851" s="110"/>
      <c r="AI851" s="110"/>
      <c r="AJ851" s="110"/>
      <c r="AK851" s="110"/>
      <c r="AL851" s="110"/>
      <c r="AM851" s="110"/>
      <c r="AN851" s="110"/>
      <c r="AO851" s="110"/>
      <c r="AP851" s="110"/>
      <c r="AQ851" s="110"/>
      <c r="AR851" s="110"/>
      <c r="AS851" s="110"/>
      <c r="AT851" s="110"/>
      <c r="AU851" s="110"/>
      <c r="AV851" s="110"/>
      <c r="AW851" s="110"/>
      <c r="AX851" s="110"/>
      <c r="AY851" s="110"/>
      <c r="AZ851" s="110"/>
      <c r="BA851" s="110"/>
      <c r="BB851" s="110"/>
      <c r="BC851" s="110"/>
      <c r="BD851" s="110"/>
      <c r="BE851" s="110"/>
      <c r="BF851" s="110"/>
      <c r="BG851" s="110"/>
      <c r="BH851" s="110"/>
      <c r="BI851" s="110"/>
      <c r="BJ851" s="110"/>
      <c r="BK851" s="110"/>
      <c r="BL851" s="110"/>
      <c r="BM851" s="110"/>
      <c r="BN851" s="110"/>
      <c r="BO851" s="110"/>
      <c r="BP851" s="110"/>
      <c r="BQ851" s="110"/>
      <c r="BR851" s="110"/>
      <c r="BS851" s="110"/>
      <c r="BT851" s="110"/>
      <c r="BU851" s="110"/>
      <c r="BV851" s="110"/>
      <c r="BW851" s="110"/>
      <c r="BX851" s="110"/>
      <c r="BY851" s="110"/>
      <c r="BZ851" s="110"/>
      <c r="CA851" s="110"/>
      <c r="CB851" s="110"/>
      <c r="CC851" s="110"/>
      <c r="CD851" s="110"/>
      <c r="CE851" s="110"/>
      <c r="CF851" s="110"/>
      <c r="CG851" s="110"/>
      <c r="CH851" s="110"/>
      <c r="CI851" s="110"/>
      <c r="CJ851" s="110"/>
      <c r="CK851" s="110"/>
      <c r="CL851" s="110"/>
      <c r="CM851" s="110"/>
      <c r="CN851" s="110"/>
      <c r="CO851" s="110"/>
      <c r="CP851" s="110"/>
      <c r="CQ851" s="110"/>
      <c r="CR851" s="110"/>
      <c r="CS851" s="110"/>
      <c r="CT851" s="110"/>
      <c r="CU851" s="110"/>
      <c r="CV851" s="110"/>
      <c r="CW851" s="110"/>
    </row>
    <row r="852" spans="1:101" x14ac:dyDescent="0.25">
      <c r="A852" s="110"/>
      <c r="B852" s="110"/>
      <c r="C852" s="110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0"/>
      <c r="AC852" s="110"/>
      <c r="AD852" s="110"/>
      <c r="AE852" s="110"/>
      <c r="AF852" s="110"/>
      <c r="AG852" s="110"/>
      <c r="AH852" s="110"/>
      <c r="AI852" s="110"/>
      <c r="AJ852" s="110"/>
      <c r="AK852" s="110"/>
      <c r="AL852" s="110"/>
      <c r="AM852" s="110"/>
      <c r="AN852" s="110"/>
      <c r="AO852" s="110"/>
      <c r="AP852" s="110"/>
      <c r="AQ852" s="110"/>
      <c r="AR852" s="110"/>
      <c r="AS852" s="110"/>
      <c r="AT852" s="110"/>
      <c r="AU852" s="110"/>
      <c r="AV852" s="110"/>
      <c r="AW852" s="110"/>
      <c r="AX852" s="110"/>
      <c r="AY852" s="110"/>
      <c r="AZ852" s="110"/>
      <c r="BA852" s="110"/>
      <c r="BB852" s="110"/>
      <c r="BC852" s="110"/>
      <c r="BD852" s="110"/>
      <c r="BE852" s="110"/>
      <c r="BF852" s="110"/>
      <c r="BG852" s="110"/>
      <c r="BH852" s="110"/>
      <c r="BI852" s="110"/>
      <c r="BJ852" s="110"/>
      <c r="BK852" s="110"/>
      <c r="BL852" s="110"/>
      <c r="BM852" s="110"/>
      <c r="BN852" s="110"/>
      <c r="BO852" s="110"/>
      <c r="BP852" s="110"/>
      <c r="BQ852" s="110"/>
      <c r="BR852" s="110"/>
      <c r="BS852" s="110"/>
      <c r="BT852" s="110"/>
      <c r="BU852" s="110"/>
      <c r="BV852" s="110"/>
      <c r="BW852" s="110"/>
      <c r="BX852" s="110"/>
      <c r="BY852" s="110"/>
      <c r="BZ852" s="110"/>
      <c r="CA852" s="110"/>
      <c r="CB852" s="110"/>
      <c r="CC852" s="110"/>
      <c r="CD852" s="110"/>
      <c r="CE852" s="110"/>
      <c r="CF852" s="110"/>
      <c r="CG852" s="110"/>
      <c r="CH852" s="110"/>
      <c r="CI852" s="110"/>
      <c r="CJ852" s="110"/>
      <c r="CK852" s="110"/>
      <c r="CL852" s="110"/>
      <c r="CM852" s="110"/>
      <c r="CN852" s="110"/>
      <c r="CO852" s="110"/>
      <c r="CP852" s="110"/>
      <c r="CQ852" s="110"/>
      <c r="CR852" s="110"/>
      <c r="CS852" s="110"/>
      <c r="CT852" s="110"/>
      <c r="CU852" s="110"/>
      <c r="CV852" s="110"/>
      <c r="CW852" s="110"/>
    </row>
    <row r="853" spans="1:101" x14ac:dyDescent="0.25">
      <c r="A853" s="110"/>
      <c r="B853" s="110"/>
      <c r="C853" s="110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  <c r="AA853" s="110"/>
      <c r="AB853" s="110"/>
      <c r="AC853" s="110"/>
      <c r="AD853" s="110"/>
      <c r="AE853" s="110"/>
      <c r="AF853" s="110"/>
      <c r="AG853" s="110"/>
      <c r="AH853" s="110"/>
      <c r="AI853" s="110"/>
      <c r="AJ853" s="110"/>
      <c r="AK853" s="110"/>
      <c r="AL853" s="110"/>
      <c r="AM853" s="110"/>
      <c r="AN853" s="110"/>
      <c r="AO853" s="110"/>
      <c r="AP853" s="110"/>
      <c r="AQ853" s="110"/>
      <c r="AR853" s="110"/>
      <c r="AS853" s="110"/>
      <c r="AT853" s="110"/>
      <c r="AU853" s="110"/>
      <c r="AV853" s="110"/>
      <c r="AW853" s="110"/>
      <c r="AX853" s="110"/>
      <c r="AY853" s="110"/>
      <c r="AZ853" s="110"/>
      <c r="BA853" s="110"/>
      <c r="BB853" s="110"/>
      <c r="BC853" s="110"/>
      <c r="BD853" s="110"/>
      <c r="BE853" s="110"/>
      <c r="BF853" s="110"/>
      <c r="BG853" s="110"/>
      <c r="BH853" s="110"/>
      <c r="BI853" s="110"/>
      <c r="BJ853" s="110"/>
      <c r="BK853" s="110"/>
      <c r="BL853" s="110"/>
      <c r="BM853" s="110"/>
      <c r="BN853" s="110"/>
      <c r="BO853" s="110"/>
      <c r="BP853" s="110"/>
      <c r="BQ853" s="110"/>
      <c r="BR853" s="110"/>
      <c r="BS853" s="110"/>
      <c r="BT853" s="110"/>
      <c r="BU853" s="110"/>
      <c r="BV853" s="110"/>
      <c r="BW853" s="110"/>
      <c r="BX853" s="110"/>
      <c r="BY853" s="110"/>
      <c r="BZ853" s="110"/>
      <c r="CA853" s="110"/>
      <c r="CB853" s="110"/>
      <c r="CC853" s="110"/>
      <c r="CD853" s="110"/>
      <c r="CE853" s="110"/>
      <c r="CF853" s="110"/>
      <c r="CG853" s="110"/>
      <c r="CH853" s="110"/>
      <c r="CI853" s="110"/>
      <c r="CJ853" s="110"/>
      <c r="CK853" s="110"/>
      <c r="CL853" s="110"/>
      <c r="CM853" s="110"/>
      <c r="CN853" s="110"/>
      <c r="CO853" s="110"/>
      <c r="CP853" s="110"/>
      <c r="CQ853" s="110"/>
      <c r="CR853" s="110"/>
      <c r="CS853" s="110"/>
      <c r="CT853" s="110"/>
      <c r="CU853" s="110"/>
      <c r="CV853" s="110"/>
      <c r="CW853" s="110"/>
    </row>
    <row r="854" spans="1:101" x14ac:dyDescent="0.25">
      <c r="A854" s="110"/>
      <c r="B854" s="110"/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  <c r="AA854" s="110"/>
      <c r="AB854" s="110"/>
      <c r="AC854" s="110"/>
      <c r="AD854" s="110"/>
      <c r="AE854" s="110"/>
      <c r="AF854" s="110"/>
      <c r="AG854" s="110"/>
      <c r="AH854" s="110"/>
      <c r="AI854" s="110"/>
      <c r="AJ854" s="110"/>
      <c r="AK854" s="110"/>
      <c r="AL854" s="110"/>
      <c r="AM854" s="110"/>
      <c r="AN854" s="110"/>
      <c r="AO854" s="110"/>
      <c r="AP854" s="110"/>
      <c r="AQ854" s="110"/>
      <c r="AR854" s="110"/>
      <c r="AS854" s="110"/>
      <c r="AT854" s="110"/>
      <c r="AU854" s="110"/>
      <c r="AV854" s="110"/>
      <c r="AW854" s="110"/>
      <c r="AX854" s="110"/>
      <c r="AY854" s="110"/>
      <c r="AZ854" s="110"/>
      <c r="BA854" s="110"/>
      <c r="BB854" s="110"/>
      <c r="BC854" s="110"/>
      <c r="BD854" s="110"/>
      <c r="BE854" s="110"/>
      <c r="BF854" s="110"/>
      <c r="BG854" s="110"/>
      <c r="BH854" s="110"/>
      <c r="BI854" s="110"/>
      <c r="BJ854" s="110"/>
      <c r="BK854" s="110"/>
      <c r="BL854" s="110"/>
      <c r="BM854" s="110"/>
      <c r="BN854" s="110"/>
      <c r="BO854" s="110"/>
      <c r="BP854" s="110"/>
      <c r="BQ854" s="110"/>
      <c r="BR854" s="110"/>
      <c r="BS854" s="110"/>
      <c r="BT854" s="110"/>
      <c r="BU854" s="110"/>
      <c r="BV854" s="110"/>
      <c r="BW854" s="110"/>
      <c r="BX854" s="110"/>
      <c r="BY854" s="110"/>
      <c r="BZ854" s="110"/>
      <c r="CA854" s="110"/>
      <c r="CB854" s="110"/>
      <c r="CC854" s="110"/>
      <c r="CD854" s="110"/>
      <c r="CE854" s="110"/>
      <c r="CF854" s="110"/>
      <c r="CG854" s="110"/>
      <c r="CH854" s="110"/>
      <c r="CI854" s="110"/>
      <c r="CJ854" s="110"/>
      <c r="CK854" s="110"/>
      <c r="CL854" s="110"/>
      <c r="CM854" s="110"/>
      <c r="CN854" s="110"/>
      <c r="CO854" s="110"/>
      <c r="CP854" s="110"/>
      <c r="CQ854" s="110"/>
      <c r="CR854" s="110"/>
      <c r="CS854" s="110"/>
      <c r="CT854" s="110"/>
      <c r="CU854" s="110"/>
      <c r="CV854" s="110"/>
      <c r="CW854" s="110"/>
    </row>
    <row r="855" spans="1:101" x14ac:dyDescent="0.25">
      <c r="A855" s="110"/>
      <c r="B855" s="110"/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  <c r="AA855" s="110"/>
      <c r="AB855" s="110"/>
      <c r="AC855" s="110"/>
      <c r="AD855" s="110"/>
      <c r="AE855" s="110"/>
      <c r="AF855" s="110"/>
      <c r="AG855" s="110"/>
      <c r="AH855" s="110"/>
      <c r="AI855" s="110"/>
      <c r="AJ855" s="110"/>
      <c r="AK855" s="110"/>
      <c r="AL855" s="110"/>
      <c r="AM855" s="110"/>
      <c r="AN855" s="110"/>
      <c r="AO855" s="110"/>
      <c r="AP855" s="110"/>
      <c r="AQ855" s="110"/>
      <c r="AR855" s="110"/>
      <c r="AS855" s="110"/>
      <c r="AT855" s="110"/>
      <c r="AU855" s="110"/>
      <c r="AV855" s="110"/>
      <c r="AW855" s="110"/>
      <c r="AX855" s="110"/>
      <c r="AY855" s="110"/>
      <c r="AZ855" s="110"/>
      <c r="BA855" s="110"/>
      <c r="BB855" s="110"/>
      <c r="BC855" s="110"/>
      <c r="BD855" s="110"/>
      <c r="BE855" s="110"/>
      <c r="BF855" s="110"/>
      <c r="BG855" s="110"/>
      <c r="BH855" s="110"/>
      <c r="BI855" s="110"/>
      <c r="BJ855" s="110"/>
      <c r="BK855" s="110"/>
      <c r="BL855" s="110"/>
      <c r="BM855" s="110"/>
      <c r="BN855" s="110"/>
      <c r="BO855" s="110"/>
      <c r="BP855" s="110"/>
      <c r="BQ855" s="110"/>
      <c r="BR855" s="110"/>
      <c r="BS855" s="110"/>
      <c r="BT855" s="110"/>
      <c r="BU855" s="110"/>
      <c r="BV855" s="110"/>
      <c r="BW855" s="110"/>
      <c r="BX855" s="110"/>
      <c r="BY855" s="110"/>
      <c r="BZ855" s="110"/>
      <c r="CA855" s="110"/>
      <c r="CB855" s="110"/>
      <c r="CC855" s="110"/>
      <c r="CD855" s="110"/>
      <c r="CE855" s="110"/>
      <c r="CF855" s="110"/>
      <c r="CG855" s="110"/>
      <c r="CH855" s="110"/>
      <c r="CI855" s="110"/>
      <c r="CJ855" s="110"/>
      <c r="CK855" s="110"/>
      <c r="CL855" s="110"/>
      <c r="CM855" s="110"/>
      <c r="CN855" s="110"/>
      <c r="CO855" s="110"/>
      <c r="CP855" s="110"/>
      <c r="CQ855" s="110"/>
      <c r="CR855" s="110"/>
      <c r="CS855" s="110"/>
      <c r="CT855" s="110"/>
      <c r="CU855" s="110"/>
      <c r="CV855" s="110"/>
      <c r="CW855" s="110"/>
    </row>
    <row r="856" spans="1:101" x14ac:dyDescent="0.25">
      <c r="A856" s="110"/>
      <c r="B856" s="110"/>
      <c r="C856" s="110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0"/>
      <c r="AC856" s="110"/>
      <c r="AD856" s="110"/>
      <c r="AE856" s="110"/>
      <c r="AF856" s="110"/>
      <c r="AG856" s="110"/>
      <c r="AH856" s="110"/>
      <c r="AI856" s="110"/>
      <c r="AJ856" s="110"/>
      <c r="AK856" s="110"/>
      <c r="AL856" s="110"/>
      <c r="AM856" s="110"/>
      <c r="AN856" s="110"/>
      <c r="AO856" s="110"/>
      <c r="AP856" s="110"/>
      <c r="AQ856" s="110"/>
      <c r="AR856" s="110"/>
      <c r="AS856" s="110"/>
      <c r="AT856" s="110"/>
      <c r="AU856" s="110"/>
      <c r="AV856" s="110"/>
      <c r="AW856" s="110"/>
      <c r="AX856" s="110"/>
      <c r="AY856" s="110"/>
      <c r="AZ856" s="110"/>
      <c r="BA856" s="110"/>
      <c r="BB856" s="110"/>
      <c r="BC856" s="110"/>
      <c r="BD856" s="110"/>
      <c r="BE856" s="110"/>
      <c r="BF856" s="110"/>
      <c r="BG856" s="110"/>
      <c r="BH856" s="110"/>
      <c r="BI856" s="110"/>
      <c r="BJ856" s="110"/>
      <c r="BK856" s="110"/>
      <c r="BL856" s="110"/>
      <c r="BM856" s="110"/>
      <c r="BN856" s="110"/>
      <c r="BO856" s="110"/>
      <c r="BP856" s="110"/>
      <c r="BQ856" s="110"/>
      <c r="BR856" s="110"/>
      <c r="BS856" s="110"/>
      <c r="BT856" s="110"/>
      <c r="BU856" s="110"/>
      <c r="BV856" s="110"/>
      <c r="BW856" s="110"/>
      <c r="BX856" s="110"/>
      <c r="BY856" s="110"/>
      <c r="BZ856" s="110"/>
      <c r="CA856" s="110"/>
      <c r="CB856" s="110"/>
      <c r="CC856" s="110"/>
      <c r="CD856" s="110"/>
      <c r="CE856" s="110"/>
      <c r="CF856" s="110"/>
      <c r="CG856" s="110"/>
      <c r="CH856" s="110"/>
      <c r="CI856" s="110"/>
      <c r="CJ856" s="110"/>
      <c r="CK856" s="110"/>
      <c r="CL856" s="110"/>
      <c r="CM856" s="110"/>
      <c r="CN856" s="110"/>
      <c r="CO856" s="110"/>
      <c r="CP856" s="110"/>
      <c r="CQ856" s="110"/>
      <c r="CR856" s="110"/>
      <c r="CS856" s="110"/>
      <c r="CT856" s="110"/>
      <c r="CU856" s="110"/>
      <c r="CV856" s="110"/>
      <c r="CW856" s="110"/>
    </row>
    <row r="857" spans="1:101" x14ac:dyDescent="0.25">
      <c r="A857" s="110"/>
      <c r="B857" s="110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  <c r="AA857" s="110"/>
      <c r="AB857" s="110"/>
      <c r="AC857" s="110"/>
      <c r="AD857" s="110"/>
      <c r="AE857" s="110"/>
      <c r="AF857" s="110"/>
      <c r="AG857" s="110"/>
      <c r="AH857" s="110"/>
      <c r="AI857" s="110"/>
      <c r="AJ857" s="110"/>
      <c r="AK857" s="110"/>
      <c r="AL857" s="110"/>
      <c r="AM857" s="110"/>
      <c r="AN857" s="110"/>
      <c r="AO857" s="110"/>
      <c r="AP857" s="110"/>
      <c r="AQ857" s="110"/>
      <c r="AR857" s="110"/>
      <c r="AS857" s="110"/>
      <c r="AT857" s="110"/>
      <c r="AU857" s="110"/>
      <c r="AV857" s="110"/>
      <c r="AW857" s="110"/>
      <c r="AX857" s="110"/>
      <c r="AY857" s="110"/>
      <c r="AZ857" s="110"/>
      <c r="BA857" s="110"/>
      <c r="BB857" s="110"/>
      <c r="BC857" s="110"/>
      <c r="BD857" s="110"/>
      <c r="BE857" s="110"/>
      <c r="BF857" s="110"/>
      <c r="BG857" s="110"/>
      <c r="BH857" s="110"/>
      <c r="BI857" s="110"/>
      <c r="BJ857" s="110"/>
      <c r="BK857" s="110"/>
      <c r="BL857" s="110"/>
      <c r="BM857" s="110"/>
      <c r="BN857" s="110"/>
      <c r="BO857" s="110"/>
      <c r="BP857" s="110"/>
      <c r="BQ857" s="110"/>
      <c r="BR857" s="110"/>
      <c r="BS857" s="110"/>
      <c r="BT857" s="110"/>
      <c r="BU857" s="110"/>
      <c r="BV857" s="110"/>
      <c r="BW857" s="110"/>
      <c r="BX857" s="110"/>
      <c r="BY857" s="110"/>
      <c r="BZ857" s="110"/>
      <c r="CA857" s="110"/>
      <c r="CB857" s="110"/>
      <c r="CC857" s="110"/>
      <c r="CD857" s="110"/>
      <c r="CE857" s="110"/>
      <c r="CF857" s="110"/>
      <c r="CG857" s="110"/>
      <c r="CH857" s="110"/>
      <c r="CI857" s="110"/>
      <c r="CJ857" s="110"/>
      <c r="CK857" s="110"/>
      <c r="CL857" s="110"/>
      <c r="CM857" s="110"/>
      <c r="CN857" s="110"/>
      <c r="CO857" s="110"/>
      <c r="CP857" s="110"/>
      <c r="CQ857" s="110"/>
      <c r="CR857" s="110"/>
      <c r="CS857" s="110"/>
      <c r="CT857" s="110"/>
      <c r="CU857" s="110"/>
      <c r="CV857" s="110"/>
      <c r="CW857" s="110"/>
    </row>
    <row r="858" spans="1:101" x14ac:dyDescent="0.25">
      <c r="A858" s="110"/>
      <c r="B858" s="110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0"/>
      <c r="AC858" s="110"/>
      <c r="AD858" s="110"/>
      <c r="AE858" s="110"/>
      <c r="AF858" s="110"/>
      <c r="AG858" s="110"/>
      <c r="AH858" s="110"/>
      <c r="AI858" s="110"/>
      <c r="AJ858" s="110"/>
      <c r="AK858" s="110"/>
      <c r="AL858" s="110"/>
      <c r="AM858" s="110"/>
      <c r="AN858" s="110"/>
      <c r="AO858" s="110"/>
      <c r="AP858" s="110"/>
      <c r="AQ858" s="110"/>
      <c r="AR858" s="110"/>
      <c r="AS858" s="110"/>
      <c r="AT858" s="110"/>
      <c r="AU858" s="110"/>
      <c r="AV858" s="110"/>
      <c r="AW858" s="110"/>
      <c r="AX858" s="110"/>
      <c r="AY858" s="110"/>
      <c r="AZ858" s="110"/>
      <c r="BA858" s="110"/>
      <c r="BB858" s="110"/>
      <c r="BC858" s="110"/>
      <c r="BD858" s="110"/>
      <c r="BE858" s="110"/>
      <c r="BF858" s="110"/>
      <c r="BG858" s="110"/>
      <c r="BH858" s="110"/>
      <c r="BI858" s="110"/>
      <c r="BJ858" s="110"/>
      <c r="BK858" s="110"/>
      <c r="BL858" s="110"/>
      <c r="BM858" s="110"/>
      <c r="BN858" s="110"/>
      <c r="BO858" s="110"/>
      <c r="BP858" s="110"/>
      <c r="BQ858" s="110"/>
      <c r="BR858" s="110"/>
      <c r="BS858" s="110"/>
      <c r="BT858" s="110"/>
      <c r="BU858" s="110"/>
      <c r="BV858" s="110"/>
      <c r="BW858" s="110"/>
      <c r="BX858" s="110"/>
      <c r="BY858" s="110"/>
      <c r="BZ858" s="110"/>
      <c r="CA858" s="110"/>
      <c r="CB858" s="110"/>
      <c r="CC858" s="110"/>
      <c r="CD858" s="110"/>
      <c r="CE858" s="110"/>
      <c r="CF858" s="110"/>
      <c r="CG858" s="110"/>
      <c r="CH858" s="110"/>
      <c r="CI858" s="110"/>
      <c r="CJ858" s="110"/>
      <c r="CK858" s="110"/>
      <c r="CL858" s="110"/>
      <c r="CM858" s="110"/>
      <c r="CN858" s="110"/>
      <c r="CO858" s="110"/>
      <c r="CP858" s="110"/>
      <c r="CQ858" s="110"/>
      <c r="CR858" s="110"/>
      <c r="CS858" s="110"/>
      <c r="CT858" s="110"/>
      <c r="CU858" s="110"/>
      <c r="CV858" s="110"/>
      <c r="CW858" s="110"/>
    </row>
    <row r="859" spans="1:101" x14ac:dyDescent="0.25">
      <c r="A859" s="110"/>
      <c r="B859" s="110"/>
      <c r="C859" s="110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  <c r="AA859" s="110"/>
      <c r="AB859" s="110"/>
      <c r="AC859" s="110"/>
      <c r="AD859" s="110"/>
      <c r="AE859" s="110"/>
      <c r="AF859" s="110"/>
      <c r="AG859" s="110"/>
      <c r="AH859" s="110"/>
      <c r="AI859" s="110"/>
      <c r="AJ859" s="110"/>
      <c r="AK859" s="110"/>
      <c r="AL859" s="110"/>
      <c r="AM859" s="110"/>
      <c r="AN859" s="110"/>
      <c r="AO859" s="110"/>
      <c r="AP859" s="110"/>
      <c r="AQ859" s="110"/>
      <c r="AR859" s="110"/>
      <c r="AS859" s="110"/>
      <c r="AT859" s="110"/>
      <c r="AU859" s="110"/>
      <c r="AV859" s="110"/>
      <c r="AW859" s="110"/>
      <c r="AX859" s="110"/>
      <c r="AY859" s="110"/>
      <c r="AZ859" s="110"/>
      <c r="BA859" s="110"/>
      <c r="BB859" s="110"/>
      <c r="BC859" s="110"/>
      <c r="BD859" s="110"/>
      <c r="BE859" s="110"/>
      <c r="BF859" s="110"/>
      <c r="BG859" s="110"/>
      <c r="BH859" s="110"/>
      <c r="BI859" s="110"/>
      <c r="BJ859" s="110"/>
      <c r="BK859" s="110"/>
      <c r="BL859" s="110"/>
      <c r="BM859" s="110"/>
      <c r="BN859" s="110"/>
      <c r="BO859" s="110"/>
      <c r="BP859" s="110"/>
      <c r="BQ859" s="110"/>
      <c r="BR859" s="110"/>
      <c r="BS859" s="110"/>
      <c r="BT859" s="110"/>
      <c r="BU859" s="110"/>
      <c r="BV859" s="110"/>
      <c r="BW859" s="110"/>
      <c r="BX859" s="110"/>
      <c r="BY859" s="110"/>
      <c r="BZ859" s="110"/>
      <c r="CA859" s="110"/>
      <c r="CB859" s="110"/>
      <c r="CC859" s="110"/>
      <c r="CD859" s="110"/>
      <c r="CE859" s="110"/>
      <c r="CF859" s="110"/>
      <c r="CG859" s="110"/>
      <c r="CH859" s="110"/>
      <c r="CI859" s="110"/>
      <c r="CJ859" s="110"/>
      <c r="CK859" s="110"/>
      <c r="CL859" s="110"/>
      <c r="CM859" s="110"/>
      <c r="CN859" s="110"/>
      <c r="CO859" s="110"/>
      <c r="CP859" s="110"/>
      <c r="CQ859" s="110"/>
      <c r="CR859" s="110"/>
      <c r="CS859" s="110"/>
      <c r="CT859" s="110"/>
      <c r="CU859" s="110"/>
      <c r="CV859" s="110"/>
      <c r="CW859" s="110"/>
    </row>
    <row r="860" spans="1:101" x14ac:dyDescent="0.25">
      <c r="A860" s="110"/>
      <c r="B860" s="110"/>
      <c r="C860" s="110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  <c r="AA860" s="110"/>
      <c r="AB860" s="110"/>
      <c r="AC860" s="110"/>
      <c r="AD860" s="110"/>
      <c r="AE860" s="110"/>
      <c r="AF860" s="110"/>
      <c r="AG860" s="110"/>
      <c r="AH860" s="110"/>
      <c r="AI860" s="110"/>
      <c r="AJ860" s="110"/>
      <c r="AK860" s="110"/>
      <c r="AL860" s="110"/>
      <c r="AM860" s="110"/>
      <c r="AN860" s="110"/>
      <c r="AO860" s="110"/>
      <c r="AP860" s="110"/>
      <c r="AQ860" s="110"/>
      <c r="AR860" s="110"/>
      <c r="AS860" s="110"/>
      <c r="AT860" s="110"/>
      <c r="AU860" s="110"/>
      <c r="AV860" s="110"/>
      <c r="AW860" s="110"/>
      <c r="AX860" s="110"/>
      <c r="AY860" s="110"/>
      <c r="AZ860" s="110"/>
      <c r="BA860" s="110"/>
      <c r="BB860" s="110"/>
      <c r="BC860" s="110"/>
      <c r="BD860" s="110"/>
      <c r="BE860" s="110"/>
      <c r="BF860" s="110"/>
      <c r="BG860" s="110"/>
      <c r="BH860" s="110"/>
      <c r="BI860" s="110"/>
      <c r="BJ860" s="110"/>
      <c r="BK860" s="110"/>
      <c r="BL860" s="110"/>
      <c r="BM860" s="110"/>
      <c r="BN860" s="110"/>
      <c r="BO860" s="110"/>
      <c r="BP860" s="110"/>
      <c r="BQ860" s="110"/>
      <c r="BR860" s="110"/>
      <c r="BS860" s="110"/>
      <c r="BT860" s="110"/>
      <c r="BU860" s="110"/>
      <c r="BV860" s="110"/>
      <c r="BW860" s="110"/>
      <c r="BX860" s="110"/>
      <c r="BY860" s="110"/>
      <c r="BZ860" s="110"/>
      <c r="CA860" s="110"/>
      <c r="CB860" s="110"/>
      <c r="CC860" s="110"/>
      <c r="CD860" s="110"/>
      <c r="CE860" s="110"/>
      <c r="CF860" s="110"/>
      <c r="CG860" s="110"/>
      <c r="CH860" s="110"/>
      <c r="CI860" s="110"/>
      <c r="CJ860" s="110"/>
      <c r="CK860" s="110"/>
      <c r="CL860" s="110"/>
      <c r="CM860" s="110"/>
      <c r="CN860" s="110"/>
      <c r="CO860" s="110"/>
      <c r="CP860" s="110"/>
      <c r="CQ860" s="110"/>
      <c r="CR860" s="110"/>
      <c r="CS860" s="110"/>
      <c r="CT860" s="110"/>
      <c r="CU860" s="110"/>
      <c r="CV860" s="110"/>
      <c r="CW860" s="110"/>
    </row>
    <row r="861" spans="1:101" x14ac:dyDescent="0.25">
      <c r="A861" s="110"/>
      <c r="B861" s="110"/>
      <c r="C861" s="110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  <c r="AA861" s="110"/>
      <c r="AB861" s="110"/>
      <c r="AC861" s="110"/>
      <c r="AD861" s="110"/>
      <c r="AE861" s="110"/>
      <c r="AF861" s="110"/>
      <c r="AG861" s="110"/>
      <c r="AH861" s="110"/>
      <c r="AI861" s="110"/>
      <c r="AJ861" s="110"/>
      <c r="AK861" s="110"/>
      <c r="AL861" s="110"/>
      <c r="AM861" s="110"/>
      <c r="AN861" s="110"/>
      <c r="AO861" s="110"/>
      <c r="AP861" s="110"/>
      <c r="AQ861" s="110"/>
      <c r="AR861" s="110"/>
      <c r="AS861" s="110"/>
      <c r="AT861" s="110"/>
      <c r="AU861" s="110"/>
      <c r="AV861" s="110"/>
      <c r="AW861" s="110"/>
      <c r="AX861" s="110"/>
      <c r="AY861" s="110"/>
      <c r="AZ861" s="110"/>
      <c r="BA861" s="110"/>
      <c r="BB861" s="110"/>
      <c r="BC861" s="110"/>
      <c r="BD861" s="110"/>
      <c r="BE861" s="110"/>
      <c r="BF861" s="110"/>
      <c r="BG861" s="110"/>
      <c r="BH861" s="110"/>
      <c r="BI861" s="110"/>
      <c r="BJ861" s="110"/>
      <c r="BK861" s="110"/>
      <c r="BL861" s="110"/>
      <c r="BM861" s="110"/>
      <c r="BN861" s="110"/>
      <c r="BO861" s="110"/>
      <c r="BP861" s="110"/>
      <c r="BQ861" s="110"/>
      <c r="BR861" s="110"/>
      <c r="BS861" s="110"/>
      <c r="BT861" s="110"/>
      <c r="BU861" s="110"/>
      <c r="BV861" s="110"/>
      <c r="BW861" s="110"/>
      <c r="BX861" s="110"/>
      <c r="BY861" s="110"/>
      <c r="BZ861" s="110"/>
      <c r="CA861" s="110"/>
      <c r="CB861" s="110"/>
      <c r="CC861" s="110"/>
      <c r="CD861" s="110"/>
      <c r="CE861" s="110"/>
      <c r="CF861" s="110"/>
      <c r="CG861" s="110"/>
      <c r="CH861" s="110"/>
      <c r="CI861" s="110"/>
      <c r="CJ861" s="110"/>
      <c r="CK861" s="110"/>
      <c r="CL861" s="110"/>
      <c r="CM861" s="110"/>
      <c r="CN861" s="110"/>
      <c r="CO861" s="110"/>
      <c r="CP861" s="110"/>
      <c r="CQ861" s="110"/>
      <c r="CR861" s="110"/>
      <c r="CS861" s="110"/>
      <c r="CT861" s="110"/>
      <c r="CU861" s="110"/>
      <c r="CV861" s="110"/>
      <c r="CW861" s="110"/>
    </row>
    <row r="862" spans="1:101" x14ac:dyDescent="0.25">
      <c r="A862" s="110"/>
      <c r="B862" s="110"/>
      <c r="C862" s="110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0"/>
      <c r="AC862" s="110"/>
      <c r="AD862" s="110"/>
      <c r="AE862" s="110"/>
      <c r="AF862" s="110"/>
      <c r="AG862" s="110"/>
      <c r="AH862" s="110"/>
      <c r="AI862" s="110"/>
      <c r="AJ862" s="110"/>
      <c r="AK862" s="110"/>
      <c r="AL862" s="110"/>
      <c r="AM862" s="110"/>
      <c r="AN862" s="110"/>
      <c r="AO862" s="110"/>
      <c r="AP862" s="110"/>
      <c r="AQ862" s="110"/>
      <c r="AR862" s="110"/>
      <c r="AS862" s="110"/>
      <c r="AT862" s="110"/>
      <c r="AU862" s="110"/>
      <c r="AV862" s="110"/>
      <c r="AW862" s="110"/>
      <c r="AX862" s="110"/>
      <c r="AY862" s="110"/>
      <c r="AZ862" s="110"/>
      <c r="BA862" s="110"/>
      <c r="BB862" s="110"/>
      <c r="BC862" s="110"/>
      <c r="BD862" s="110"/>
      <c r="BE862" s="110"/>
      <c r="BF862" s="110"/>
      <c r="BG862" s="110"/>
      <c r="BH862" s="110"/>
      <c r="BI862" s="110"/>
      <c r="BJ862" s="110"/>
      <c r="BK862" s="110"/>
      <c r="BL862" s="110"/>
      <c r="BM862" s="110"/>
      <c r="BN862" s="110"/>
      <c r="BO862" s="110"/>
      <c r="BP862" s="110"/>
      <c r="BQ862" s="110"/>
      <c r="BR862" s="110"/>
      <c r="BS862" s="110"/>
      <c r="BT862" s="110"/>
      <c r="BU862" s="110"/>
      <c r="BV862" s="110"/>
      <c r="BW862" s="110"/>
      <c r="BX862" s="110"/>
      <c r="BY862" s="110"/>
      <c r="BZ862" s="110"/>
      <c r="CA862" s="110"/>
      <c r="CB862" s="110"/>
      <c r="CC862" s="110"/>
      <c r="CD862" s="110"/>
      <c r="CE862" s="110"/>
      <c r="CF862" s="110"/>
      <c r="CG862" s="110"/>
      <c r="CH862" s="110"/>
      <c r="CI862" s="110"/>
      <c r="CJ862" s="110"/>
      <c r="CK862" s="110"/>
      <c r="CL862" s="110"/>
      <c r="CM862" s="110"/>
      <c r="CN862" s="110"/>
      <c r="CO862" s="110"/>
      <c r="CP862" s="110"/>
      <c r="CQ862" s="110"/>
      <c r="CR862" s="110"/>
      <c r="CS862" s="110"/>
      <c r="CT862" s="110"/>
      <c r="CU862" s="110"/>
      <c r="CV862" s="110"/>
      <c r="CW862" s="110"/>
    </row>
    <row r="863" spans="1:101" x14ac:dyDescent="0.25">
      <c r="A863" s="110"/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  <c r="AA863" s="110"/>
      <c r="AB863" s="110"/>
      <c r="AC863" s="110"/>
      <c r="AD863" s="110"/>
      <c r="AE863" s="110"/>
      <c r="AF863" s="110"/>
      <c r="AG863" s="110"/>
      <c r="AH863" s="110"/>
      <c r="AI863" s="110"/>
      <c r="AJ863" s="110"/>
      <c r="AK863" s="110"/>
      <c r="AL863" s="110"/>
      <c r="AM863" s="110"/>
      <c r="AN863" s="110"/>
      <c r="AO863" s="110"/>
      <c r="AP863" s="110"/>
      <c r="AQ863" s="110"/>
      <c r="AR863" s="110"/>
      <c r="AS863" s="110"/>
      <c r="AT863" s="110"/>
      <c r="AU863" s="110"/>
      <c r="AV863" s="110"/>
      <c r="AW863" s="110"/>
      <c r="AX863" s="110"/>
      <c r="AY863" s="110"/>
      <c r="AZ863" s="110"/>
      <c r="BA863" s="110"/>
      <c r="BB863" s="110"/>
      <c r="BC863" s="110"/>
      <c r="BD863" s="110"/>
      <c r="BE863" s="110"/>
      <c r="BF863" s="110"/>
      <c r="BG863" s="110"/>
      <c r="BH863" s="110"/>
      <c r="BI863" s="110"/>
      <c r="BJ863" s="110"/>
      <c r="BK863" s="110"/>
      <c r="BL863" s="110"/>
      <c r="BM863" s="110"/>
      <c r="BN863" s="110"/>
      <c r="BO863" s="110"/>
      <c r="BP863" s="110"/>
      <c r="BQ863" s="110"/>
      <c r="BR863" s="110"/>
      <c r="BS863" s="110"/>
      <c r="BT863" s="110"/>
      <c r="BU863" s="110"/>
      <c r="BV863" s="110"/>
      <c r="BW863" s="110"/>
      <c r="BX863" s="110"/>
      <c r="BY863" s="110"/>
      <c r="BZ863" s="110"/>
      <c r="CA863" s="110"/>
      <c r="CB863" s="110"/>
      <c r="CC863" s="110"/>
      <c r="CD863" s="110"/>
      <c r="CE863" s="110"/>
      <c r="CF863" s="110"/>
      <c r="CG863" s="110"/>
      <c r="CH863" s="110"/>
      <c r="CI863" s="110"/>
      <c r="CJ863" s="110"/>
      <c r="CK863" s="110"/>
      <c r="CL863" s="110"/>
      <c r="CM863" s="110"/>
      <c r="CN863" s="110"/>
      <c r="CO863" s="110"/>
      <c r="CP863" s="110"/>
      <c r="CQ863" s="110"/>
      <c r="CR863" s="110"/>
      <c r="CS863" s="110"/>
      <c r="CT863" s="110"/>
      <c r="CU863" s="110"/>
      <c r="CV863" s="110"/>
      <c r="CW863" s="110"/>
    </row>
    <row r="864" spans="1:101" x14ac:dyDescent="0.25">
      <c r="A864" s="110"/>
      <c r="B864" s="110"/>
      <c r="C864" s="110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  <c r="AA864" s="110"/>
      <c r="AB864" s="110"/>
      <c r="AC864" s="110"/>
      <c r="AD864" s="110"/>
      <c r="AE864" s="110"/>
      <c r="AF864" s="110"/>
      <c r="AG864" s="110"/>
      <c r="AH864" s="110"/>
      <c r="AI864" s="110"/>
      <c r="AJ864" s="110"/>
      <c r="AK864" s="110"/>
      <c r="AL864" s="110"/>
      <c r="AM864" s="110"/>
      <c r="AN864" s="110"/>
      <c r="AO864" s="110"/>
      <c r="AP864" s="110"/>
      <c r="AQ864" s="110"/>
      <c r="AR864" s="110"/>
      <c r="AS864" s="110"/>
      <c r="AT864" s="110"/>
      <c r="AU864" s="110"/>
      <c r="AV864" s="110"/>
      <c r="AW864" s="110"/>
      <c r="AX864" s="110"/>
      <c r="AY864" s="110"/>
      <c r="AZ864" s="110"/>
      <c r="BA864" s="110"/>
      <c r="BB864" s="110"/>
      <c r="BC864" s="110"/>
      <c r="BD864" s="110"/>
      <c r="BE864" s="110"/>
      <c r="BF864" s="110"/>
      <c r="BG864" s="110"/>
      <c r="BH864" s="110"/>
      <c r="BI864" s="110"/>
      <c r="BJ864" s="110"/>
      <c r="BK864" s="110"/>
      <c r="BL864" s="110"/>
      <c r="BM864" s="110"/>
      <c r="BN864" s="110"/>
      <c r="BO864" s="110"/>
      <c r="BP864" s="110"/>
      <c r="BQ864" s="110"/>
      <c r="BR864" s="110"/>
      <c r="BS864" s="110"/>
      <c r="BT864" s="110"/>
      <c r="BU864" s="110"/>
      <c r="BV864" s="110"/>
      <c r="BW864" s="110"/>
      <c r="BX864" s="110"/>
      <c r="BY864" s="110"/>
      <c r="BZ864" s="110"/>
      <c r="CA864" s="110"/>
      <c r="CB864" s="110"/>
      <c r="CC864" s="110"/>
      <c r="CD864" s="110"/>
      <c r="CE864" s="110"/>
      <c r="CF864" s="110"/>
      <c r="CG864" s="110"/>
      <c r="CH864" s="110"/>
      <c r="CI864" s="110"/>
      <c r="CJ864" s="110"/>
      <c r="CK864" s="110"/>
      <c r="CL864" s="110"/>
      <c r="CM864" s="110"/>
      <c r="CN864" s="110"/>
      <c r="CO864" s="110"/>
      <c r="CP864" s="110"/>
      <c r="CQ864" s="110"/>
      <c r="CR864" s="110"/>
      <c r="CS864" s="110"/>
      <c r="CT864" s="110"/>
      <c r="CU864" s="110"/>
      <c r="CV864" s="110"/>
      <c r="CW864" s="110"/>
    </row>
    <row r="865" spans="1:101" x14ac:dyDescent="0.25">
      <c r="A865" s="110"/>
      <c r="B865" s="110"/>
      <c r="C865" s="110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  <c r="AA865" s="110"/>
      <c r="AB865" s="110"/>
      <c r="AC865" s="110"/>
      <c r="AD865" s="110"/>
      <c r="AE865" s="110"/>
      <c r="AF865" s="110"/>
      <c r="AG865" s="110"/>
      <c r="AH865" s="110"/>
      <c r="AI865" s="110"/>
      <c r="AJ865" s="110"/>
      <c r="AK865" s="110"/>
      <c r="AL865" s="110"/>
      <c r="AM865" s="110"/>
      <c r="AN865" s="110"/>
      <c r="AO865" s="110"/>
      <c r="AP865" s="110"/>
      <c r="AQ865" s="110"/>
      <c r="AR865" s="110"/>
      <c r="AS865" s="110"/>
      <c r="AT865" s="110"/>
      <c r="AU865" s="110"/>
      <c r="AV865" s="110"/>
      <c r="AW865" s="110"/>
      <c r="AX865" s="110"/>
      <c r="AY865" s="110"/>
      <c r="AZ865" s="110"/>
      <c r="BA865" s="110"/>
      <c r="BB865" s="110"/>
      <c r="BC865" s="110"/>
      <c r="BD865" s="110"/>
      <c r="BE865" s="110"/>
      <c r="BF865" s="110"/>
      <c r="BG865" s="110"/>
      <c r="BH865" s="110"/>
      <c r="BI865" s="110"/>
      <c r="BJ865" s="110"/>
      <c r="BK865" s="110"/>
      <c r="BL865" s="110"/>
      <c r="BM865" s="110"/>
      <c r="BN865" s="110"/>
      <c r="BO865" s="110"/>
      <c r="BP865" s="110"/>
      <c r="BQ865" s="110"/>
      <c r="BR865" s="110"/>
      <c r="BS865" s="110"/>
      <c r="BT865" s="110"/>
      <c r="BU865" s="110"/>
      <c r="BV865" s="110"/>
      <c r="BW865" s="110"/>
      <c r="BX865" s="110"/>
      <c r="BY865" s="110"/>
      <c r="BZ865" s="110"/>
      <c r="CA865" s="110"/>
      <c r="CB865" s="110"/>
      <c r="CC865" s="110"/>
      <c r="CD865" s="110"/>
      <c r="CE865" s="110"/>
      <c r="CF865" s="110"/>
      <c r="CG865" s="110"/>
      <c r="CH865" s="110"/>
      <c r="CI865" s="110"/>
      <c r="CJ865" s="110"/>
      <c r="CK865" s="110"/>
      <c r="CL865" s="110"/>
      <c r="CM865" s="110"/>
      <c r="CN865" s="110"/>
      <c r="CO865" s="110"/>
      <c r="CP865" s="110"/>
      <c r="CQ865" s="110"/>
      <c r="CR865" s="110"/>
      <c r="CS865" s="110"/>
      <c r="CT865" s="110"/>
      <c r="CU865" s="110"/>
      <c r="CV865" s="110"/>
      <c r="CW865" s="110"/>
    </row>
    <row r="866" spans="1:101" x14ac:dyDescent="0.25">
      <c r="A866" s="110"/>
      <c r="B866" s="110"/>
      <c r="C866" s="110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  <c r="AA866" s="110"/>
      <c r="AB866" s="110"/>
      <c r="AC866" s="110"/>
      <c r="AD866" s="110"/>
      <c r="AE866" s="110"/>
      <c r="AF866" s="110"/>
      <c r="AG866" s="110"/>
      <c r="AH866" s="110"/>
      <c r="AI866" s="110"/>
      <c r="AJ866" s="110"/>
      <c r="AK866" s="110"/>
      <c r="AL866" s="110"/>
      <c r="AM866" s="110"/>
      <c r="AN866" s="110"/>
      <c r="AO866" s="110"/>
      <c r="AP866" s="110"/>
      <c r="AQ866" s="110"/>
      <c r="AR866" s="110"/>
      <c r="AS866" s="110"/>
      <c r="AT866" s="110"/>
      <c r="AU866" s="110"/>
      <c r="AV866" s="110"/>
      <c r="AW866" s="110"/>
      <c r="AX866" s="110"/>
      <c r="AY866" s="110"/>
      <c r="AZ866" s="110"/>
      <c r="BA866" s="110"/>
      <c r="BB866" s="110"/>
      <c r="BC866" s="110"/>
      <c r="BD866" s="110"/>
      <c r="BE866" s="110"/>
      <c r="BF866" s="110"/>
      <c r="BG866" s="110"/>
      <c r="BH866" s="110"/>
      <c r="BI866" s="110"/>
      <c r="BJ866" s="110"/>
      <c r="BK866" s="110"/>
      <c r="BL866" s="110"/>
      <c r="BM866" s="110"/>
      <c r="BN866" s="110"/>
      <c r="BO866" s="110"/>
      <c r="BP866" s="110"/>
      <c r="BQ866" s="110"/>
      <c r="BR866" s="110"/>
      <c r="BS866" s="110"/>
      <c r="BT866" s="110"/>
      <c r="BU866" s="110"/>
      <c r="BV866" s="110"/>
      <c r="BW866" s="110"/>
      <c r="BX866" s="110"/>
      <c r="BY866" s="110"/>
      <c r="BZ866" s="110"/>
      <c r="CA866" s="110"/>
      <c r="CB866" s="110"/>
      <c r="CC866" s="110"/>
      <c r="CD866" s="110"/>
      <c r="CE866" s="110"/>
      <c r="CF866" s="110"/>
      <c r="CG866" s="110"/>
      <c r="CH866" s="110"/>
      <c r="CI866" s="110"/>
      <c r="CJ866" s="110"/>
      <c r="CK866" s="110"/>
      <c r="CL866" s="110"/>
      <c r="CM866" s="110"/>
      <c r="CN866" s="110"/>
      <c r="CO866" s="110"/>
      <c r="CP866" s="110"/>
      <c r="CQ866" s="110"/>
      <c r="CR866" s="110"/>
      <c r="CS866" s="110"/>
      <c r="CT866" s="110"/>
      <c r="CU866" s="110"/>
      <c r="CV866" s="110"/>
      <c r="CW866" s="110"/>
    </row>
    <row r="867" spans="1:101" x14ac:dyDescent="0.25">
      <c r="A867" s="110"/>
      <c r="B867" s="110"/>
      <c r="C867" s="110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  <c r="AA867" s="110"/>
      <c r="AB867" s="110"/>
      <c r="AC867" s="110"/>
      <c r="AD867" s="110"/>
      <c r="AE867" s="110"/>
      <c r="AF867" s="110"/>
      <c r="AG867" s="110"/>
      <c r="AH867" s="110"/>
      <c r="AI867" s="110"/>
      <c r="AJ867" s="110"/>
      <c r="AK867" s="110"/>
      <c r="AL867" s="110"/>
      <c r="AM867" s="110"/>
      <c r="AN867" s="110"/>
      <c r="AO867" s="110"/>
      <c r="AP867" s="110"/>
      <c r="AQ867" s="110"/>
      <c r="AR867" s="110"/>
      <c r="AS867" s="110"/>
      <c r="AT867" s="110"/>
      <c r="AU867" s="110"/>
      <c r="AV867" s="110"/>
      <c r="AW867" s="110"/>
      <c r="AX867" s="110"/>
      <c r="AY867" s="110"/>
      <c r="AZ867" s="110"/>
      <c r="BA867" s="110"/>
      <c r="BB867" s="110"/>
      <c r="BC867" s="110"/>
      <c r="BD867" s="110"/>
      <c r="BE867" s="110"/>
      <c r="BF867" s="110"/>
      <c r="BG867" s="110"/>
      <c r="BH867" s="110"/>
      <c r="BI867" s="110"/>
      <c r="BJ867" s="110"/>
      <c r="BK867" s="110"/>
      <c r="BL867" s="110"/>
      <c r="BM867" s="110"/>
      <c r="BN867" s="110"/>
      <c r="BO867" s="110"/>
      <c r="BP867" s="110"/>
      <c r="BQ867" s="110"/>
      <c r="BR867" s="110"/>
      <c r="BS867" s="110"/>
      <c r="BT867" s="110"/>
      <c r="BU867" s="110"/>
      <c r="BV867" s="110"/>
      <c r="BW867" s="110"/>
      <c r="BX867" s="110"/>
      <c r="BY867" s="110"/>
      <c r="BZ867" s="110"/>
      <c r="CA867" s="110"/>
      <c r="CB867" s="110"/>
      <c r="CC867" s="110"/>
      <c r="CD867" s="110"/>
      <c r="CE867" s="110"/>
      <c r="CF867" s="110"/>
      <c r="CG867" s="110"/>
      <c r="CH867" s="110"/>
      <c r="CI867" s="110"/>
      <c r="CJ867" s="110"/>
      <c r="CK867" s="110"/>
      <c r="CL867" s="110"/>
      <c r="CM867" s="110"/>
      <c r="CN867" s="110"/>
      <c r="CO867" s="110"/>
      <c r="CP867" s="110"/>
      <c r="CQ867" s="110"/>
      <c r="CR867" s="110"/>
      <c r="CS867" s="110"/>
      <c r="CT867" s="110"/>
      <c r="CU867" s="110"/>
      <c r="CV867" s="110"/>
      <c r="CW867" s="110"/>
    </row>
    <row r="868" spans="1:101" x14ac:dyDescent="0.25">
      <c r="A868" s="110"/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  <c r="AA868" s="110"/>
      <c r="AB868" s="110"/>
      <c r="AC868" s="110"/>
      <c r="AD868" s="110"/>
      <c r="AE868" s="110"/>
      <c r="AF868" s="110"/>
      <c r="AG868" s="110"/>
      <c r="AH868" s="110"/>
      <c r="AI868" s="110"/>
      <c r="AJ868" s="110"/>
      <c r="AK868" s="110"/>
      <c r="AL868" s="110"/>
      <c r="AM868" s="110"/>
      <c r="AN868" s="110"/>
      <c r="AO868" s="110"/>
      <c r="AP868" s="110"/>
      <c r="AQ868" s="110"/>
      <c r="AR868" s="110"/>
      <c r="AS868" s="110"/>
      <c r="AT868" s="110"/>
      <c r="AU868" s="110"/>
      <c r="AV868" s="110"/>
      <c r="AW868" s="110"/>
      <c r="AX868" s="110"/>
      <c r="AY868" s="110"/>
      <c r="AZ868" s="110"/>
      <c r="BA868" s="110"/>
      <c r="BB868" s="110"/>
      <c r="BC868" s="110"/>
      <c r="BD868" s="110"/>
      <c r="BE868" s="110"/>
      <c r="BF868" s="110"/>
      <c r="BG868" s="110"/>
      <c r="BH868" s="110"/>
      <c r="BI868" s="110"/>
      <c r="BJ868" s="110"/>
      <c r="BK868" s="110"/>
      <c r="BL868" s="110"/>
      <c r="BM868" s="110"/>
      <c r="BN868" s="110"/>
      <c r="BO868" s="110"/>
      <c r="BP868" s="110"/>
      <c r="BQ868" s="110"/>
      <c r="BR868" s="110"/>
      <c r="BS868" s="110"/>
      <c r="BT868" s="110"/>
      <c r="BU868" s="110"/>
      <c r="BV868" s="110"/>
      <c r="BW868" s="110"/>
      <c r="BX868" s="110"/>
      <c r="BY868" s="110"/>
      <c r="BZ868" s="110"/>
      <c r="CA868" s="110"/>
      <c r="CB868" s="110"/>
      <c r="CC868" s="110"/>
      <c r="CD868" s="110"/>
      <c r="CE868" s="110"/>
      <c r="CF868" s="110"/>
      <c r="CG868" s="110"/>
      <c r="CH868" s="110"/>
      <c r="CI868" s="110"/>
      <c r="CJ868" s="110"/>
      <c r="CK868" s="110"/>
      <c r="CL868" s="110"/>
      <c r="CM868" s="110"/>
      <c r="CN868" s="110"/>
      <c r="CO868" s="110"/>
      <c r="CP868" s="110"/>
      <c r="CQ868" s="110"/>
      <c r="CR868" s="110"/>
      <c r="CS868" s="110"/>
      <c r="CT868" s="110"/>
      <c r="CU868" s="110"/>
      <c r="CV868" s="110"/>
      <c r="CW868" s="110"/>
    </row>
    <row r="869" spans="1:101" x14ac:dyDescent="0.25">
      <c r="A869" s="110"/>
      <c r="B869" s="110"/>
      <c r="C869" s="110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0"/>
      <c r="AC869" s="110"/>
      <c r="AD869" s="110"/>
      <c r="AE869" s="110"/>
      <c r="AF869" s="110"/>
      <c r="AG869" s="110"/>
      <c r="AH869" s="110"/>
      <c r="AI869" s="110"/>
      <c r="AJ869" s="110"/>
      <c r="AK869" s="110"/>
      <c r="AL869" s="110"/>
      <c r="AM869" s="110"/>
      <c r="AN869" s="110"/>
      <c r="AO869" s="110"/>
      <c r="AP869" s="110"/>
      <c r="AQ869" s="110"/>
      <c r="AR869" s="110"/>
      <c r="AS869" s="110"/>
      <c r="AT869" s="110"/>
      <c r="AU869" s="110"/>
      <c r="AV869" s="110"/>
      <c r="AW869" s="110"/>
      <c r="AX869" s="110"/>
      <c r="AY869" s="110"/>
      <c r="AZ869" s="110"/>
      <c r="BA869" s="110"/>
      <c r="BB869" s="110"/>
      <c r="BC869" s="110"/>
      <c r="BD869" s="110"/>
      <c r="BE869" s="110"/>
      <c r="BF869" s="110"/>
      <c r="BG869" s="110"/>
      <c r="BH869" s="110"/>
      <c r="BI869" s="110"/>
      <c r="BJ869" s="110"/>
      <c r="BK869" s="110"/>
      <c r="BL869" s="110"/>
      <c r="BM869" s="110"/>
      <c r="BN869" s="110"/>
      <c r="BO869" s="110"/>
      <c r="BP869" s="110"/>
      <c r="BQ869" s="110"/>
      <c r="BR869" s="110"/>
      <c r="BS869" s="110"/>
      <c r="BT869" s="110"/>
      <c r="BU869" s="110"/>
      <c r="BV869" s="110"/>
      <c r="BW869" s="110"/>
      <c r="BX869" s="110"/>
      <c r="BY869" s="110"/>
      <c r="BZ869" s="110"/>
      <c r="CA869" s="110"/>
      <c r="CB869" s="110"/>
      <c r="CC869" s="110"/>
      <c r="CD869" s="110"/>
      <c r="CE869" s="110"/>
      <c r="CF869" s="110"/>
      <c r="CG869" s="110"/>
      <c r="CH869" s="110"/>
      <c r="CI869" s="110"/>
      <c r="CJ869" s="110"/>
      <c r="CK869" s="110"/>
      <c r="CL869" s="110"/>
      <c r="CM869" s="110"/>
      <c r="CN869" s="110"/>
      <c r="CO869" s="110"/>
      <c r="CP869" s="110"/>
      <c r="CQ869" s="110"/>
      <c r="CR869" s="110"/>
      <c r="CS869" s="110"/>
      <c r="CT869" s="110"/>
      <c r="CU869" s="110"/>
      <c r="CV869" s="110"/>
      <c r="CW869" s="110"/>
    </row>
    <row r="870" spans="1:101" x14ac:dyDescent="0.25">
      <c r="A870" s="110"/>
      <c r="B870" s="110"/>
      <c r="C870" s="110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  <c r="AA870" s="110"/>
      <c r="AB870" s="110"/>
      <c r="AC870" s="110"/>
      <c r="AD870" s="110"/>
      <c r="AE870" s="110"/>
      <c r="AF870" s="110"/>
      <c r="AG870" s="110"/>
      <c r="AH870" s="110"/>
      <c r="AI870" s="110"/>
      <c r="AJ870" s="110"/>
      <c r="AK870" s="110"/>
      <c r="AL870" s="110"/>
      <c r="AM870" s="110"/>
      <c r="AN870" s="110"/>
      <c r="AO870" s="110"/>
      <c r="AP870" s="110"/>
      <c r="AQ870" s="110"/>
      <c r="AR870" s="110"/>
      <c r="AS870" s="110"/>
      <c r="AT870" s="110"/>
      <c r="AU870" s="110"/>
      <c r="AV870" s="110"/>
      <c r="AW870" s="110"/>
      <c r="AX870" s="110"/>
      <c r="AY870" s="110"/>
      <c r="AZ870" s="110"/>
      <c r="BA870" s="110"/>
      <c r="BB870" s="110"/>
      <c r="BC870" s="110"/>
      <c r="BD870" s="110"/>
      <c r="BE870" s="110"/>
      <c r="BF870" s="110"/>
      <c r="BG870" s="110"/>
      <c r="BH870" s="110"/>
      <c r="BI870" s="110"/>
      <c r="BJ870" s="110"/>
      <c r="BK870" s="110"/>
      <c r="BL870" s="110"/>
      <c r="BM870" s="110"/>
      <c r="BN870" s="110"/>
      <c r="BO870" s="110"/>
      <c r="BP870" s="110"/>
      <c r="BQ870" s="110"/>
      <c r="BR870" s="110"/>
      <c r="BS870" s="110"/>
      <c r="BT870" s="110"/>
      <c r="BU870" s="110"/>
      <c r="BV870" s="110"/>
      <c r="BW870" s="110"/>
      <c r="BX870" s="110"/>
      <c r="BY870" s="110"/>
      <c r="BZ870" s="110"/>
      <c r="CA870" s="110"/>
      <c r="CB870" s="110"/>
      <c r="CC870" s="110"/>
      <c r="CD870" s="110"/>
      <c r="CE870" s="110"/>
      <c r="CF870" s="110"/>
      <c r="CG870" s="110"/>
      <c r="CH870" s="110"/>
      <c r="CI870" s="110"/>
      <c r="CJ870" s="110"/>
      <c r="CK870" s="110"/>
      <c r="CL870" s="110"/>
      <c r="CM870" s="110"/>
      <c r="CN870" s="110"/>
      <c r="CO870" s="110"/>
      <c r="CP870" s="110"/>
      <c r="CQ870" s="110"/>
      <c r="CR870" s="110"/>
      <c r="CS870" s="110"/>
      <c r="CT870" s="110"/>
      <c r="CU870" s="110"/>
      <c r="CV870" s="110"/>
      <c r="CW870" s="110"/>
    </row>
    <row r="871" spans="1:101" x14ac:dyDescent="0.25">
      <c r="A871" s="110"/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0"/>
      <c r="AC871" s="110"/>
      <c r="AD871" s="110"/>
      <c r="AE871" s="110"/>
      <c r="AF871" s="110"/>
      <c r="AG871" s="110"/>
      <c r="AH871" s="110"/>
      <c r="AI871" s="110"/>
      <c r="AJ871" s="110"/>
      <c r="AK871" s="110"/>
      <c r="AL871" s="110"/>
      <c r="AM871" s="110"/>
      <c r="AN871" s="110"/>
      <c r="AO871" s="110"/>
      <c r="AP871" s="110"/>
      <c r="AQ871" s="110"/>
      <c r="AR871" s="110"/>
      <c r="AS871" s="110"/>
      <c r="AT871" s="110"/>
      <c r="AU871" s="110"/>
      <c r="AV871" s="110"/>
      <c r="AW871" s="110"/>
      <c r="AX871" s="110"/>
      <c r="AY871" s="110"/>
      <c r="AZ871" s="110"/>
      <c r="BA871" s="110"/>
      <c r="BB871" s="110"/>
      <c r="BC871" s="110"/>
      <c r="BD871" s="110"/>
      <c r="BE871" s="110"/>
      <c r="BF871" s="110"/>
      <c r="BG871" s="110"/>
      <c r="BH871" s="110"/>
      <c r="BI871" s="110"/>
      <c r="BJ871" s="110"/>
      <c r="BK871" s="110"/>
      <c r="BL871" s="110"/>
      <c r="BM871" s="110"/>
      <c r="BN871" s="110"/>
      <c r="BO871" s="110"/>
      <c r="BP871" s="110"/>
      <c r="BQ871" s="110"/>
      <c r="BR871" s="110"/>
      <c r="BS871" s="110"/>
      <c r="BT871" s="110"/>
      <c r="BU871" s="110"/>
      <c r="BV871" s="110"/>
      <c r="BW871" s="110"/>
      <c r="BX871" s="110"/>
      <c r="BY871" s="110"/>
      <c r="BZ871" s="110"/>
      <c r="CA871" s="110"/>
      <c r="CB871" s="110"/>
      <c r="CC871" s="110"/>
      <c r="CD871" s="110"/>
      <c r="CE871" s="110"/>
      <c r="CF871" s="110"/>
      <c r="CG871" s="110"/>
      <c r="CH871" s="110"/>
      <c r="CI871" s="110"/>
      <c r="CJ871" s="110"/>
      <c r="CK871" s="110"/>
      <c r="CL871" s="110"/>
      <c r="CM871" s="110"/>
      <c r="CN871" s="110"/>
      <c r="CO871" s="110"/>
      <c r="CP871" s="110"/>
      <c r="CQ871" s="110"/>
      <c r="CR871" s="110"/>
      <c r="CS871" s="110"/>
      <c r="CT871" s="110"/>
      <c r="CU871" s="110"/>
      <c r="CV871" s="110"/>
      <c r="CW871" s="110"/>
    </row>
    <row r="872" spans="1:101" x14ac:dyDescent="0.25">
      <c r="A872" s="110"/>
      <c r="B872" s="110"/>
      <c r="C872" s="110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  <c r="AA872" s="110"/>
      <c r="AB872" s="110"/>
      <c r="AC872" s="110"/>
      <c r="AD872" s="110"/>
      <c r="AE872" s="110"/>
      <c r="AF872" s="110"/>
      <c r="AG872" s="110"/>
      <c r="AH872" s="110"/>
      <c r="AI872" s="110"/>
      <c r="AJ872" s="110"/>
      <c r="AK872" s="110"/>
      <c r="AL872" s="110"/>
      <c r="AM872" s="110"/>
      <c r="AN872" s="110"/>
      <c r="AO872" s="110"/>
      <c r="AP872" s="110"/>
      <c r="AQ872" s="110"/>
      <c r="AR872" s="110"/>
      <c r="AS872" s="110"/>
      <c r="AT872" s="110"/>
      <c r="AU872" s="110"/>
      <c r="AV872" s="110"/>
      <c r="AW872" s="110"/>
      <c r="AX872" s="110"/>
      <c r="AY872" s="110"/>
      <c r="AZ872" s="110"/>
      <c r="BA872" s="110"/>
      <c r="BB872" s="110"/>
      <c r="BC872" s="110"/>
      <c r="BD872" s="110"/>
      <c r="BE872" s="110"/>
      <c r="BF872" s="110"/>
      <c r="BG872" s="110"/>
      <c r="BH872" s="110"/>
      <c r="BI872" s="110"/>
      <c r="BJ872" s="110"/>
      <c r="BK872" s="110"/>
      <c r="BL872" s="110"/>
      <c r="BM872" s="110"/>
      <c r="BN872" s="110"/>
      <c r="BO872" s="110"/>
      <c r="BP872" s="110"/>
      <c r="BQ872" s="110"/>
      <c r="BR872" s="110"/>
      <c r="BS872" s="110"/>
      <c r="BT872" s="110"/>
      <c r="BU872" s="110"/>
      <c r="BV872" s="110"/>
      <c r="BW872" s="110"/>
      <c r="BX872" s="110"/>
      <c r="BY872" s="110"/>
      <c r="BZ872" s="110"/>
      <c r="CA872" s="110"/>
      <c r="CB872" s="110"/>
      <c r="CC872" s="110"/>
      <c r="CD872" s="110"/>
      <c r="CE872" s="110"/>
      <c r="CF872" s="110"/>
      <c r="CG872" s="110"/>
      <c r="CH872" s="110"/>
      <c r="CI872" s="110"/>
      <c r="CJ872" s="110"/>
      <c r="CK872" s="110"/>
      <c r="CL872" s="110"/>
      <c r="CM872" s="110"/>
      <c r="CN872" s="110"/>
      <c r="CO872" s="110"/>
      <c r="CP872" s="110"/>
      <c r="CQ872" s="110"/>
      <c r="CR872" s="110"/>
      <c r="CS872" s="110"/>
      <c r="CT872" s="110"/>
      <c r="CU872" s="110"/>
      <c r="CV872" s="110"/>
      <c r="CW872" s="110"/>
    </row>
    <row r="873" spans="1:101" x14ac:dyDescent="0.25">
      <c r="A873" s="110"/>
      <c r="B873" s="110"/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0"/>
      <c r="AC873" s="110"/>
      <c r="AD873" s="110"/>
      <c r="AE873" s="110"/>
      <c r="AF873" s="110"/>
      <c r="AG873" s="110"/>
      <c r="AH873" s="110"/>
      <c r="AI873" s="110"/>
      <c r="AJ873" s="110"/>
      <c r="AK873" s="110"/>
      <c r="AL873" s="110"/>
      <c r="AM873" s="110"/>
      <c r="AN873" s="110"/>
      <c r="AO873" s="110"/>
      <c r="AP873" s="110"/>
      <c r="AQ873" s="110"/>
      <c r="AR873" s="110"/>
      <c r="AS873" s="110"/>
      <c r="AT873" s="110"/>
      <c r="AU873" s="110"/>
      <c r="AV873" s="110"/>
      <c r="AW873" s="110"/>
      <c r="AX873" s="110"/>
      <c r="AY873" s="110"/>
      <c r="AZ873" s="110"/>
      <c r="BA873" s="110"/>
      <c r="BB873" s="110"/>
      <c r="BC873" s="110"/>
      <c r="BD873" s="110"/>
      <c r="BE873" s="110"/>
      <c r="BF873" s="110"/>
      <c r="BG873" s="110"/>
      <c r="BH873" s="110"/>
      <c r="BI873" s="110"/>
      <c r="BJ873" s="110"/>
      <c r="BK873" s="110"/>
      <c r="BL873" s="110"/>
      <c r="BM873" s="110"/>
      <c r="BN873" s="110"/>
      <c r="BO873" s="110"/>
      <c r="BP873" s="110"/>
      <c r="BQ873" s="110"/>
      <c r="BR873" s="110"/>
      <c r="BS873" s="110"/>
      <c r="BT873" s="110"/>
      <c r="BU873" s="110"/>
      <c r="BV873" s="110"/>
      <c r="BW873" s="110"/>
      <c r="BX873" s="110"/>
      <c r="BY873" s="110"/>
      <c r="BZ873" s="110"/>
      <c r="CA873" s="110"/>
      <c r="CB873" s="110"/>
      <c r="CC873" s="110"/>
      <c r="CD873" s="110"/>
      <c r="CE873" s="110"/>
      <c r="CF873" s="110"/>
      <c r="CG873" s="110"/>
      <c r="CH873" s="110"/>
      <c r="CI873" s="110"/>
      <c r="CJ873" s="110"/>
      <c r="CK873" s="110"/>
      <c r="CL873" s="110"/>
      <c r="CM873" s="110"/>
      <c r="CN873" s="110"/>
      <c r="CO873" s="110"/>
      <c r="CP873" s="110"/>
      <c r="CQ873" s="110"/>
      <c r="CR873" s="110"/>
      <c r="CS873" s="110"/>
      <c r="CT873" s="110"/>
      <c r="CU873" s="110"/>
      <c r="CV873" s="110"/>
      <c r="CW873" s="110"/>
    </row>
    <row r="874" spans="1:101" x14ac:dyDescent="0.25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0"/>
      <c r="AC874" s="110"/>
      <c r="AD874" s="110"/>
      <c r="AE874" s="110"/>
      <c r="AF874" s="110"/>
      <c r="AG874" s="110"/>
      <c r="AH874" s="110"/>
      <c r="AI874" s="110"/>
      <c r="AJ874" s="110"/>
      <c r="AK874" s="110"/>
      <c r="AL874" s="110"/>
      <c r="AM874" s="110"/>
      <c r="AN874" s="110"/>
      <c r="AO874" s="110"/>
      <c r="AP874" s="110"/>
      <c r="AQ874" s="110"/>
      <c r="AR874" s="110"/>
      <c r="AS874" s="110"/>
      <c r="AT874" s="110"/>
      <c r="AU874" s="110"/>
      <c r="AV874" s="110"/>
      <c r="AW874" s="110"/>
      <c r="AX874" s="110"/>
      <c r="AY874" s="110"/>
      <c r="AZ874" s="110"/>
      <c r="BA874" s="110"/>
      <c r="BB874" s="110"/>
      <c r="BC874" s="110"/>
      <c r="BD874" s="110"/>
      <c r="BE874" s="110"/>
      <c r="BF874" s="110"/>
      <c r="BG874" s="110"/>
      <c r="BH874" s="110"/>
      <c r="BI874" s="110"/>
      <c r="BJ874" s="110"/>
      <c r="BK874" s="110"/>
      <c r="BL874" s="110"/>
      <c r="BM874" s="110"/>
      <c r="BN874" s="110"/>
      <c r="BO874" s="110"/>
      <c r="BP874" s="110"/>
      <c r="BQ874" s="110"/>
      <c r="BR874" s="110"/>
      <c r="BS874" s="110"/>
      <c r="BT874" s="110"/>
      <c r="BU874" s="110"/>
      <c r="BV874" s="110"/>
      <c r="BW874" s="110"/>
      <c r="BX874" s="110"/>
      <c r="BY874" s="110"/>
      <c r="BZ874" s="110"/>
      <c r="CA874" s="110"/>
      <c r="CB874" s="110"/>
      <c r="CC874" s="110"/>
      <c r="CD874" s="110"/>
      <c r="CE874" s="110"/>
      <c r="CF874" s="110"/>
      <c r="CG874" s="110"/>
      <c r="CH874" s="110"/>
      <c r="CI874" s="110"/>
      <c r="CJ874" s="110"/>
      <c r="CK874" s="110"/>
      <c r="CL874" s="110"/>
      <c r="CM874" s="110"/>
      <c r="CN874" s="110"/>
      <c r="CO874" s="110"/>
      <c r="CP874" s="110"/>
      <c r="CQ874" s="110"/>
      <c r="CR874" s="110"/>
      <c r="CS874" s="110"/>
      <c r="CT874" s="110"/>
      <c r="CU874" s="110"/>
      <c r="CV874" s="110"/>
      <c r="CW874" s="110"/>
    </row>
    <row r="875" spans="1:101" x14ac:dyDescent="0.25">
      <c r="A875" s="110"/>
      <c r="B875" s="110"/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  <c r="AA875" s="110"/>
      <c r="AB875" s="110"/>
      <c r="AC875" s="110"/>
      <c r="AD875" s="110"/>
      <c r="AE875" s="110"/>
      <c r="AF875" s="110"/>
      <c r="AG875" s="110"/>
      <c r="AH875" s="110"/>
      <c r="AI875" s="110"/>
      <c r="AJ875" s="110"/>
      <c r="AK875" s="110"/>
      <c r="AL875" s="110"/>
      <c r="AM875" s="110"/>
      <c r="AN875" s="110"/>
      <c r="AO875" s="110"/>
      <c r="AP875" s="110"/>
      <c r="AQ875" s="110"/>
      <c r="AR875" s="110"/>
      <c r="AS875" s="110"/>
      <c r="AT875" s="110"/>
      <c r="AU875" s="110"/>
      <c r="AV875" s="110"/>
      <c r="AW875" s="110"/>
      <c r="AX875" s="110"/>
      <c r="AY875" s="110"/>
      <c r="AZ875" s="110"/>
      <c r="BA875" s="110"/>
      <c r="BB875" s="110"/>
      <c r="BC875" s="110"/>
      <c r="BD875" s="110"/>
      <c r="BE875" s="110"/>
      <c r="BF875" s="110"/>
      <c r="BG875" s="110"/>
      <c r="BH875" s="110"/>
      <c r="BI875" s="110"/>
      <c r="BJ875" s="110"/>
      <c r="BK875" s="110"/>
      <c r="BL875" s="110"/>
      <c r="BM875" s="110"/>
      <c r="BN875" s="110"/>
      <c r="BO875" s="110"/>
      <c r="BP875" s="110"/>
      <c r="BQ875" s="110"/>
      <c r="BR875" s="110"/>
      <c r="BS875" s="110"/>
      <c r="BT875" s="110"/>
      <c r="BU875" s="110"/>
      <c r="BV875" s="110"/>
      <c r="BW875" s="110"/>
      <c r="BX875" s="110"/>
      <c r="BY875" s="110"/>
      <c r="BZ875" s="110"/>
      <c r="CA875" s="110"/>
      <c r="CB875" s="110"/>
      <c r="CC875" s="110"/>
      <c r="CD875" s="110"/>
      <c r="CE875" s="110"/>
      <c r="CF875" s="110"/>
      <c r="CG875" s="110"/>
      <c r="CH875" s="110"/>
      <c r="CI875" s="110"/>
      <c r="CJ875" s="110"/>
      <c r="CK875" s="110"/>
      <c r="CL875" s="110"/>
      <c r="CM875" s="110"/>
      <c r="CN875" s="110"/>
      <c r="CO875" s="110"/>
      <c r="CP875" s="110"/>
      <c r="CQ875" s="110"/>
      <c r="CR875" s="110"/>
      <c r="CS875" s="110"/>
      <c r="CT875" s="110"/>
      <c r="CU875" s="110"/>
      <c r="CV875" s="110"/>
      <c r="CW875" s="110"/>
    </row>
    <row r="876" spans="1:101" x14ac:dyDescent="0.25">
      <c r="A876" s="110"/>
      <c r="B876" s="110"/>
      <c r="C876" s="110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  <c r="AA876" s="110"/>
      <c r="AB876" s="110"/>
      <c r="AC876" s="110"/>
      <c r="AD876" s="110"/>
      <c r="AE876" s="110"/>
      <c r="AF876" s="110"/>
      <c r="AG876" s="110"/>
      <c r="AH876" s="110"/>
      <c r="AI876" s="110"/>
      <c r="AJ876" s="110"/>
      <c r="AK876" s="110"/>
      <c r="AL876" s="110"/>
      <c r="AM876" s="110"/>
      <c r="AN876" s="110"/>
      <c r="AO876" s="110"/>
      <c r="AP876" s="110"/>
      <c r="AQ876" s="110"/>
      <c r="AR876" s="110"/>
      <c r="AS876" s="110"/>
      <c r="AT876" s="110"/>
      <c r="AU876" s="110"/>
      <c r="AV876" s="110"/>
      <c r="AW876" s="110"/>
      <c r="AX876" s="110"/>
      <c r="AY876" s="110"/>
      <c r="AZ876" s="110"/>
      <c r="BA876" s="110"/>
      <c r="BB876" s="110"/>
      <c r="BC876" s="110"/>
      <c r="BD876" s="110"/>
      <c r="BE876" s="110"/>
      <c r="BF876" s="110"/>
      <c r="BG876" s="110"/>
      <c r="BH876" s="110"/>
      <c r="BI876" s="110"/>
      <c r="BJ876" s="110"/>
      <c r="BK876" s="110"/>
      <c r="BL876" s="110"/>
      <c r="BM876" s="110"/>
      <c r="BN876" s="110"/>
      <c r="BO876" s="110"/>
      <c r="BP876" s="110"/>
      <c r="BQ876" s="110"/>
      <c r="BR876" s="110"/>
      <c r="BS876" s="110"/>
      <c r="BT876" s="110"/>
      <c r="BU876" s="110"/>
      <c r="BV876" s="110"/>
      <c r="BW876" s="110"/>
      <c r="BX876" s="110"/>
      <c r="BY876" s="110"/>
      <c r="BZ876" s="110"/>
      <c r="CA876" s="110"/>
      <c r="CB876" s="110"/>
      <c r="CC876" s="110"/>
      <c r="CD876" s="110"/>
      <c r="CE876" s="110"/>
      <c r="CF876" s="110"/>
      <c r="CG876" s="110"/>
      <c r="CH876" s="110"/>
      <c r="CI876" s="110"/>
      <c r="CJ876" s="110"/>
      <c r="CK876" s="110"/>
      <c r="CL876" s="110"/>
      <c r="CM876" s="110"/>
      <c r="CN876" s="110"/>
      <c r="CO876" s="110"/>
      <c r="CP876" s="110"/>
      <c r="CQ876" s="110"/>
      <c r="CR876" s="110"/>
      <c r="CS876" s="110"/>
      <c r="CT876" s="110"/>
      <c r="CU876" s="110"/>
      <c r="CV876" s="110"/>
      <c r="CW876" s="110"/>
    </row>
    <row r="877" spans="1:101" x14ac:dyDescent="0.25">
      <c r="A877" s="110"/>
      <c r="B877" s="110"/>
      <c r="C877" s="110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0"/>
      <c r="AC877" s="110"/>
      <c r="AD877" s="110"/>
      <c r="AE877" s="110"/>
      <c r="AF877" s="110"/>
      <c r="AG877" s="110"/>
      <c r="AH877" s="110"/>
      <c r="AI877" s="110"/>
      <c r="AJ877" s="110"/>
      <c r="AK877" s="110"/>
      <c r="AL877" s="110"/>
      <c r="AM877" s="110"/>
      <c r="AN877" s="110"/>
      <c r="AO877" s="110"/>
      <c r="AP877" s="110"/>
      <c r="AQ877" s="110"/>
      <c r="AR877" s="110"/>
      <c r="AS877" s="110"/>
      <c r="AT877" s="110"/>
      <c r="AU877" s="110"/>
      <c r="AV877" s="110"/>
      <c r="AW877" s="110"/>
      <c r="AX877" s="110"/>
      <c r="AY877" s="110"/>
      <c r="AZ877" s="110"/>
      <c r="BA877" s="110"/>
      <c r="BB877" s="110"/>
      <c r="BC877" s="110"/>
      <c r="BD877" s="110"/>
      <c r="BE877" s="110"/>
      <c r="BF877" s="110"/>
      <c r="BG877" s="110"/>
      <c r="BH877" s="110"/>
      <c r="BI877" s="110"/>
      <c r="BJ877" s="110"/>
      <c r="BK877" s="110"/>
      <c r="BL877" s="110"/>
      <c r="BM877" s="110"/>
      <c r="BN877" s="110"/>
      <c r="BO877" s="110"/>
      <c r="BP877" s="110"/>
      <c r="BQ877" s="110"/>
      <c r="BR877" s="110"/>
      <c r="BS877" s="110"/>
      <c r="BT877" s="110"/>
      <c r="BU877" s="110"/>
      <c r="BV877" s="110"/>
      <c r="BW877" s="110"/>
      <c r="BX877" s="110"/>
      <c r="BY877" s="110"/>
      <c r="BZ877" s="110"/>
      <c r="CA877" s="110"/>
      <c r="CB877" s="110"/>
      <c r="CC877" s="110"/>
      <c r="CD877" s="110"/>
      <c r="CE877" s="110"/>
      <c r="CF877" s="110"/>
      <c r="CG877" s="110"/>
      <c r="CH877" s="110"/>
      <c r="CI877" s="110"/>
      <c r="CJ877" s="110"/>
      <c r="CK877" s="110"/>
      <c r="CL877" s="110"/>
      <c r="CM877" s="110"/>
      <c r="CN877" s="110"/>
      <c r="CO877" s="110"/>
      <c r="CP877" s="110"/>
      <c r="CQ877" s="110"/>
      <c r="CR877" s="110"/>
      <c r="CS877" s="110"/>
      <c r="CT877" s="110"/>
      <c r="CU877" s="110"/>
      <c r="CV877" s="110"/>
      <c r="CW877" s="110"/>
    </row>
    <row r="878" spans="1:101" x14ac:dyDescent="0.25">
      <c r="A878" s="110"/>
      <c r="B878" s="110"/>
      <c r="C878" s="110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  <c r="AA878" s="110"/>
      <c r="AB878" s="110"/>
      <c r="AC878" s="110"/>
      <c r="AD878" s="110"/>
      <c r="AE878" s="110"/>
      <c r="AF878" s="110"/>
      <c r="AG878" s="110"/>
      <c r="AH878" s="110"/>
      <c r="AI878" s="110"/>
      <c r="AJ878" s="110"/>
      <c r="AK878" s="110"/>
      <c r="AL878" s="110"/>
      <c r="AM878" s="110"/>
      <c r="AN878" s="110"/>
      <c r="AO878" s="110"/>
      <c r="AP878" s="110"/>
      <c r="AQ878" s="110"/>
      <c r="AR878" s="110"/>
      <c r="AS878" s="110"/>
      <c r="AT878" s="110"/>
      <c r="AU878" s="110"/>
      <c r="AV878" s="110"/>
      <c r="AW878" s="110"/>
      <c r="AX878" s="110"/>
      <c r="AY878" s="110"/>
      <c r="AZ878" s="110"/>
      <c r="BA878" s="110"/>
      <c r="BB878" s="110"/>
      <c r="BC878" s="110"/>
      <c r="BD878" s="110"/>
      <c r="BE878" s="110"/>
      <c r="BF878" s="110"/>
      <c r="BG878" s="110"/>
      <c r="BH878" s="110"/>
      <c r="BI878" s="110"/>
      <c r="BJ878" s="110"/>
      <c r="BK878" s="110"/>
      <c r="BL878" s="110"/>
      <c r="BM878" s="110"/>
      <c r="BN878" s="110"/>
      <c r="BO878" s="110"/>
      <c r="BP878" s="110"/>
      <c r="BQ878" s="110"/>
      <c r="BR878" s="110"/>
      <c r="BS878" s="110"/>
      <c r="BT878" s="110"/>
      <c r="BU878" s="110"/>
      <c r="BV878" s="110"/>
      <c r="BW878" s="110"/>
      <c r="BX878" s="110"/>
      <c r="BY878" s="110"/>
      <c r="BZ878" s="110"/>
      <c r="CA878" s="110"/>
      <c r="CB878" s="110"/>
      <c r="CC878" s="110"/>
      <c r="CD878" s="110"/>
      <c r="CE878" s="110"/>
      <c r="CF878" s="110"/>
      <c r="CG878" s="110"/>
      <c r="CH878" s="110"/>
      <c r="CI878" s="110"/>
      <c r="CJ878" s="110"/>
      <c r="CK878" s="110"/>
      <c r="CL878" s="110"/>
      <c r="CM878" s="110"/>
      <c r="CN878" s="110"/>
      <c r="CO878" s="110"/>
      <c r="CP878" s="110"/>
      <c r="CQ878" s="110"/>
      <c r="CR878" s="110"/>
      <c r="CS878" s="110"/>
      <c r="CT878" s="110"/>
      <c r="CU878" s="110"/>
      <c r="CV878" s="110"/>
      <c r="CW878" s="110"/>
    </row>
    <row r="879" spans="1:101" x14ac:dyDescent="0.25">
      <c r="A879" s="110"/>
      <c r="B879" s="110"/>
      <c r="C879" s="110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  <c r="AA879" s="110"/>
      <c r="AB879" s="110"/>
      <c r="AC879" s="110"/>
      <c r="AD879" s="110"/>
      <c r="AE879" s="110"/>
      <c r="AF879" s="110"/>
      <c r="AG879" s="110"/>
      <c r="AH879" s="110"/>
      <c r="AI879" s="110"/>
      <c r="AJ879" s="110"/>
      <c r="AK879" s="110"/>
      <c r="AL879" s="110"/>
      <c r="AM879" s="110"/>
      <c r="AN879" s="110"/>
      <c r="AO879" s="110"/>
      <c r="AP879" s="110"/>
      <c r="AQ879" s="110"/>
      <c r="AR879" s="110"/>
      <c r="AS879" s="110"/>
      <c r="AT879" s="110"/>
      <c r="AU879" s="110"/>
      <c r="AV879" s="110"/>
      <c r="AW879" s="110"/>
      <c r="AX879" s="110"/>
      <c r="AY879" s="110"/>
      <c r="AZ879" s="110"/>
      <c r="BA879" s="110"/>
      <c r="BB879" s="110"/>
      <c r="BC879" s="110"/>
      <c r="BD879" s="110"/>
      <c r="BE879" s="110"/>
      <c r="BF879" s="110"/>
      <c r="BG879" s="110"/>
      <c r="BH879" s="110"/>
      <c r="BI879" s="110"/>
      <c r="BJ879" s="110"/>
      <c r="BK879" s="110"/>
      <c r="BL879" s="110"/>
      <c r="BM879" s="110"/>
      <c r="BN879" s="110"/>
      <c r="BO879" s="110"/>
      <c r="BP879" s="110"/>
      <c r="BQ879" s="110"/>
      <c r="BR879" s="110"/>
      <c r="BS879" s="110"/>
      <c r="BT879" s="110"/>
      <c r="BU879" s="110"/>
      <c r="BV879" s="110"/>
      <c r="BW879" s="110"/>
      <c r="BX879" s="110"/>
      <c r="BY879" s="110"/>
      <c r="BZ879" s="110"/>
      <c r="CA879" s="110"/>
      <c r="CB879" s="110"/>
      <c r="CC879" s="110"/>
      <c r="CD879" s="110"/>
      <c r="CE879" s="110"/>
      <c r="CF879" s="110"/>
      <c r="CG879" s="110"/>
      <c r="CH879" s="110"/>
      <c r="CI879" s="110"/>
      <c r="CJ879" s="110"/>
      <c r="CK879" s="110"/>
      <c r="CL879" s="110"/>
      <c r="CM879" s="110"/>
      <c r="CN879" s="110"/>
      <c r="CO879" s="110"/>
      <c r="CP879" s="110"/>
      <c r="CQ879" s="110"/>
      <c r="CR879" s="110"/>
      <c r="CS879" s="110"/>
      <c r="CT879" s="110"/>
      <c r="CU879" s="110"/>
      <c r="CV879" s="110"/>
      <c r="CW879" s="110"/>
    </row>
    <row r="880" spans="1:101" x14ac:dyDescent="0.25">
      <c r="A880" s="110"/>
      <c r="B880" s="110"/>
      <c r="C880" s="110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  <c r="AA880" s="110"/>
      <c r="AB880" s="110"/>
      <c r="AC880" s="110"/>
      <c r="AD880" s="110"/>
      <c r="AE880" s="110"/>
      <c r="AF880" s="110"/>
      <c r="AG880" s="110"/>
      <c r="AH880" s="110"/>
      <c r="AI880" s="110"/>
      <c r="AJ880" s="110"/>
      <c r="AK880" s="110"/>
      <c r="AL880" s="110"/>
      <c r="AM880" s="110"/>
      <c r="AN880" s="110"/>
      <c r="AO880" s="110"/>
      <c r="AP880" s="110"/>
      <c r="AQ880" s="110"/>
      <c r="AR880" s="110"/>
      <c r="AS880" s="110"/>
      <c r="AT880" s="110"/>
      <c r="AU880" s="110"/>
      <c r="AV880" s="110"/>
      <c r="AW880" s="110"/>
      <c r="AX880" s="110"/>
      <c r="AY880" s="110"/>
      <c r="AZ880" s="110"/>
      <c r="BA880" s="110"/>
      <c r="BB880" s="110"/>
      <c r="BC880" s="110"/>
      <c r="BD880" s="110"/>
      <c r="BE880" s="110"/>
      <c r="BF880" s="110"/>
      <c r="BG880" s="110"/>
      <c r="BH880" s="110"/>
      <c r="BI880" s="110"/>
      <c r="BJ880" s="110"/>
      <c r="BK880" s="110"/>
      <c r="BL880" s="110"/>
      <c r="BM880" s="110"/>
      <c r="BN880" s="110"/>
      <c r="BO880" s="110"/>
      <c r="BP880" s="110"/>
      <c r="BQ880" s="110"/>
      <c r="BR880" s="110"/>
      <c r="BS880" s="110"/>
      <c r="BT880" s="110"/>
      <c r="BU880" s="110"/>
      <c r="BV880" s="110"/>
      <c r="BW880" s="110"/>
      <c r="BX880" s="110"/>
      <c r="BY880" s="110"/>
      <c r="BZ880" s="110"/>
      <c r="CA880" s="110"/>
      <c r="CB880" s="110"/>
      <c r="CC880" s="110"/>
      <c r="CD880" s="110"/>
      <c r="CE880" s="110"/>
      <c r="CF880" s="110"/>
      <c r="CG880" s="110"/>
      <c r="CH880" s="110"/>
      <c r="CI880" s="110"/>
      <c r="CJ880" s="110"/>
      <c r="CK880" s="110"/>
      <c r="CL880" s="110"/>
      <c r="CM880" s="110"/>
      <c r="CN880" s="110"/>
      <c r="CO880" s="110"/>
      <c r="CP880" s="110"/>
      <c r="CQ880" s="110"/>
      <c r="CR880" s="110"/>
      <c r="CS880" s="110"/>
      <c r="CT880" s="110"/>
      <c r="CU880" s="110"/>
      <c r="CV880" s="110"/>
      <c r="CW880" s="110"/>
    </row>
    <row r="881" spans="1:101" x14ac:dyDescent="0.25">
      <c r="A881" s="110"/>
      <c r="B881" s="110"/>
      <c r="C881" s="110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  <c r="AA881" s="110"/>
      <c r="AB881" s="110"/>
      <c r="AC881" s="110"/>
      <c r="AD881" s="110"/>
      <c r="AE881" s="110"/>
      <c r="AF881" s="110"/>
      <c r="AG881" s="110"/>
      <c r="AH881" s="110"/>
      <c r="AI881" s="110"/>
      <c r="AJ881" s="110"/>
      <c r="AK881" s="110"/>
      <c r="AL881" s="110"/>
      <c r="AM881" s="110"/>
      <c r="AN881" s="110"/>
      <c r="AO881" s="110"/>
      <c r="AP881" s="110"/>
      <c r="AQ881" s="110"/>
      <c r="AR881" s="110"/>
      <c r="AS881" s="110"/>
      <c r="AT881" s="110"/>
      <c r="AU881" s="110"/>
      <c r="AV881" s="110"/>
      <c r="AW881" s="110"/>
      <c r="AX881" s="110"/>
      <c r="AY881" s="110"/>
      <c r="AZ881" s="110"/>
      <c r="BA881" s="110"/>
      <c r="BB881" s="110"/>
      <c r="BC881" s="110"/>
      <c r="BD881" s="110"/>
      <c r="BE881" s="110"/>
      <c r="BF881" s="110"/>
      <c r="BG881" s="110"/>
      <c r="BH881" s="110"/>
      <c r="BI881" s="110"/>
      <c r="BJ881" s="110"/>
      <c r="BK881" s="110"/>
      <c r="BL881" s="110"/>
      <c r="BM881" s="110"/>
      <c r="BN881" s="110"/>
      <c r="BO881" s="110"/>
      <c r="BP881" s="110"/>
      <c r="BQ881" s="110"/>
      <c r="BR881" s="110"/>
      <c r="BS881" s="110"/>
      <c r="BT881" s="110"/>
      <c r="BU881" s="110"/>
      <c r="BV881" s="110"/>
      <c r="BW881" s="110"/>
      <c r="BX881" s="110"/>
      <c r="BY881" s="110"/>
      <c r="BZ881" s="110"/>
      <c r="CA881" s="110"/>
      <c r="CB881" s="110"/>
      <c r="CC881" s="110"/>
      <c r="CD881" s="110"/>
      <c r="CE881" s="110"/>
      <c r="CF881" s="110"/>
      <c r="CG881" s="110"/>
      <c r="CH881" s="110"/>
      <c r="CI881" s="110"/>
      <c r="CJ881" s="110"/>
      <c r="CK881" s="110"/>
      <c r="CL881" s="110"/>
      <c r="CM881" s="110"/>
      <c r="CN881" s="110"/>
      <c r="CO881" s="110"/>
      <c r="CP881" s="110"/>
      <c r="CQ881" s="110"/>
      <c r="CR881" s="110"/>
      <c r="CS881" s="110"/>
      <c r="CT881" s="110"/>
      <c r="CU881" s="110"/>
      <c r="CV881" s="110"/>
      <c r="CW881" s="110"/>
    </row>
    <row r="882" spans="1:101" x14ac:dyDescent="0.25">
      <c r="A882" s="110"/>
      <c r="B882" s="110"/>
      <c r="C882" s="110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  <c r="AA882" s="110"/>
      <c r="AB882" s="110"/>
      <c r="AC882" s="110"/>
      <c r="AD882" s="110"/>
      <c r="AE882" s="110"/>
      <c r="AF882" s="110"/>
      <c r="AG882" s="110"/>
      <c r="AH882" s="110"/>
      <c r="AI882" s="110"/>
      <c r="AJ882" s="110"/>
      <c r="AK882" s="110"/>
      <c r="AL882" s="110"/>
      <c r="AM882" s="110"/>
      <c r="AN882" s="110"/>
      <c r="AO882" s="110"/>
      <c r="AP882" s="110"/>
      <c r="AQ882" s="110"/>
      <c r="AR882" s="110"/>
      <c r="AS882" s="110"/>
      <c r="AT882" s="110"/>
      <c r="AU882" s="110"/>
      <c r="AV882" s="110"/>
      <c r="AW882" s="110"/>
      <c r="AX882" s="110"/>
      <c r="AY882" s="110"/>
      <c r="AZ882" s="110"/>
      <c r="BA882" s="110"/>
      <c r="BB882" s="110"/>
      <c r="BC882" s="110"/>
      <c r="BD882" s="110"/>
      <c r="BE882" s="110"/>
      <c r="BF882" s="110"/>
      <c r="BG882" s="110"/>
      <c r="BH882" s="110"/>
      <c r="BI882" s="110"/>
      <c r="BJ882" s="110"/>
      <c r="BK882" s="110"/>
      <c r="BL882" s="110"/>
      <c r="BM882" s="110"/>
      <c r="BN882" s="110"/>
      <c r="BO882" s="110"/>
      <c r="BP882" s="110"/>
      <c r="BQ882" s="110"/>
      <c r="BR882" s="110"/>
      <c r="BS882" s="110"/>
      <c r="BT882" s="110"/>
      <c r="BU882" s="110"/>
      <c r="BV882" s="110"/>
      <c r="BW882" s="110"/>
      <c r="BX882" s="110"/>
      <c r="BY882" s="110"/>
      <c r="BZ882" s="110"/>
      <c r="CA882" s="110"/>
      <c r="CB882" s="110"/>
      <c r="CC882" s="110"/>
      <c r="CD882" s="110"/>
      <c r="CE882" s="110"/>
      <c r="CF882" s="110"/>
      <c r="CG882" s="110"/>
      <c r="CH882" s="110"/>
      <c r="CI882" s="110"/>
      <c r="CJ882" s="110"/>
      <c r="CK882" s="110"/>
      <c r="CL882" s="110"/>
      <c r="CM882" s="110"/>
      <c r="CN882" s="110"/>
      <c r="CO882" s="110"/>
      <c r="CP882" s="110"/>
      <c r="CQ882" s="110"/>
      <c r="CR882" s="110"/>
      <c r="CS882" s="110"/>
      <c r="CT882" s="110"/>
      <c r="CU882" s="110"/>
      <c r="CV882" s="110"/>
      <c r="CW882" s="110"/>
    </row>
    <row r="883" spans="1:101" x14ac:dyDescent="0.25">
      <c r="A883" s="110"/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  <c r="AA883" s="110"/>
      <c r="AB883" s="110"/>
      <c r="AC883" s="110"/>
      <c r="AD883" s="110"/>
      <c r="AE883" s="110"/>
      <c r="AF883" s="110"/>
      <c r="AG883" s="110"/>
      <c r="AH883" s="110"/>
      <c r="AI883" s="110"/>
      <c r="AJ883" s="110"/>
      <c r="AK883" s="110"/>
      <c r="AL883" s="110"/>
      <c r="AM883" s="110"/>
      <c r="AN883" s="110"/>
      <c r="AO883" s="110"/>
      <c r="AP883" s="110"/>
      <c r="AQ883" s="110"/>
      <c r="AR883" s="110"/>
      <c r="AS883" s="110"/>
      <c r="AT883" s="110"/>
      <c r="AU883" s="110"/>
      <c r="AV883" s="110"/>
      <c r="AW883" s="110"/>
      <c r="AX883" s="110"/>
      <c r="AY883" s="110"/>
      <c r="AZ883" s="110"/>
      <c r="BA883" s="110"/>
      <c r="BB883" s="110"/>
      <c r="BC883" s="110"/>
      <c r="BD883" s="110"/>
      <c r="BE883" s="110"/>
      <c r="BF883" s="110"/>
      <c r="BG883" s="110"/>
      <c r="BH883" s="110"/>
      <c r="BI883" s="110"/>
      <c r="BJ883" s="110"/>
      <c r="BK883" s="110"/>
      <c r="BL883" s="110"/>
      <c r="BM883" s="110"/>
      <c r="BN883" s="110"/>
      <c r="BO883" s="110"/>
      <c r="BP883" s="110"/>
      <c r="BQ883" s="110"/>
      <c r="BR883" s="110"/>
      <c r="BS883" s="110"/>
      <c r="BT883" s="110"/>
      <c r="BU883" s="110"/>
      <c r="BV883" s="110"/>
      <c r="BW883" s="110"/>
      <c r="BX883" s="110"/>
      <c r="BY883" s="110"/>
      <c r="BZ883" s="110"/>
      <c r="CA883" s="110"/>
      <c r="CB883" s="110"/>
      <c r="CC883" s="110"/>
      <c r="CD883" s="110"/>
      <c r="CE883" s="110"/>
      <c r="CF883" s="110"/>
      <c r="CG883" s="110"/>
      <c r="CH883" s="110"/>
      <c r="CI883" s="110"/>
      <c r="CJ883" s="110"/>
      <c r="CK883" s="110"/>
      <c r="CL883" s="110"/>
      <c r="CM883" s="110"/>
      <c r="CN883" s="110"/>
      <c r="CO883" s="110"/>
      <c r="CP883" s="110"/>
      <c r="CQ883" s="110"/>
      <c r="CR883" s="110"/>
      <c r="CS883" s="110"/>
      <c r="CT883" s="110"/>
      <c r="CU883" s="110"/>
      <c r="CV883" s="110"/>
      <c r="CW883" s="110"/>
    </row>
    <row r="884" spans="1:101" x14ac:dyDescent="0.25">
      <c r="A884" s="110"/>
      <c r="B884" s="110"/>
      <c r="C884" s="110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0"/>
      <c r="AC884" s="110"/>
      <c r="AD884" s="110"/>
      <c r="AE884" s="110"/>
      <c r="AF884" s="110"/>
      <c r="AG884" s="110"/>
      <c r="AH884" s="110"/>
      <c r="AI884" s="110"/>
      <c r="AJ884" s="110"/>
      <c r="AK884" s="110"/>
      <c r="AL884" s="110"/>
      <c r="AM884" s="110"/>
      <c r="AN884" s="110"/>
      <c r="AO884" s="110"/>
      <c r="AP884" s="110"/>
      <c r="AQ884" s="110"/>
      <c r="AR884" s="110"/>
      <c r="AS884" s="110"/>
      <c r="AT884" s="110"/>
      <c r="AU884" s="110"/>
      <c r="AV884" s="110"/>
      <c r="AW884" s="110"/>
      <c r="AX884" s="110"/>
      <c r="AY884" s="110"/>
      <c r="AZ884" s="110"/>
      <c r="BA884" s="110"/>
      <c r="BB884" s="110"/>
      <c r="BC884" s="110"/>
      <c r="BD884" s="110"/>
      <c r="BE884" s="110"/>
      <c r="BF884" s="110"/>
      <c r="BG884" s="110"/>
      <c r="BH884" s="110"/>
      <c r="BI884" s="110"/>
      <c r="BJ884" s="110"/>
      <c r="BK884" s="110"/>
      <c r="BL884" s="110"/>
      <c r="BM884" s="110"/>
      <c r="BN884" s="110"/>
      <c r="BO884" s="110"/>
      <c r="BP884" s="110"/>
      <c r="BQ884" s="110"/>
      <c r="BR884" s="110"/>
      <c r="BS884" s="110"/>
      <c r="BT884" s="110"/>
      <c r="BU884" s="110"/>
      <c r="BV884" s="110"/>
      <c r="BW884" s="110"/>
      <c r="BX884" s="110"/>
      <c r="BY884" s="110"/>
      <c r="BZ884" s="110"/>
      <c r="CA884" s="110"/>
      <c r="CB884" s="110"/>
      <c r="CC884" s="110"/>
      <c r="CD884" s="110"/>
      <c r="CE884" s="110"/>
      <c r="CF884" s="110"/>
      <c r="CG884" s="110"/>
      <c r="CH884" s="110"/>
      <c r="CI884" s="110"/>
      <c r="CJ884" s="110"/>
      <c r="CK884" s="110"/>
      <c r="CL884" s="110"/>
      <c r="CM884" s="110"/>
      <c r="CN884" s="110"/>
      <c r="CO884" s="110"/>
      <c r="CP884" s="110"/>
      <c r="CQ884" s="110"/>
      <c r="CR884" s="110"/>
      <c r="CS884" s="110"/>
      <c r="CT884" s="110"/>
      <c r="CU884" s="110"/>
      <c r="CV884" s="110"/>
      <c r="CW884" s="110"/>
    </row>
    <row r="885" spans="1:101" x14ac:dyDescent="0.25">
      <c r="A885" s="110"/>
      <c r="B885" s="110"/>
      <c r="C885" s="110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0"/>
      <c r="AC885" s="110"/>
      <c r="AD885" s="110"/>
      <c r="AE885" s="110"/>
      <c r="AF885" s="110"/>
      <c r="AG885" s="110"/>
      <c r="AH885" s="110"/>
      <c r="AI885" s="110"/>
      <c r="AJ885" s="110"/>
      <c r="AK885" s="110"/>
      <c r="AL885" s="110"/>
      <c r="AM885" s="110"/>
      <c r="AN885" s="110"/>
      <c r="AO885" s="110"/>
      <c r="AP885" s="110"/>
      <c r="AQ885" s="110"/>
      <c r="AR885" s="110"/>
      <c r="AS885" s="110"/>
      <c r="AT885" s="110"/>
      <c r="AU885" s="110"/>
      <c r="AV885" s="110"/>
      <c r="AW885" s="110"/>
      <c r="AX885" s="110"/>
      <c r="AY885" s="110"/>
      <c r="AZ885" s="110"/>
      <c r="BA885" s="110"/>
      <c r="BB885" s="110"/>
      <c r="BC885" s="110"/>
      <c r="BD885" s="110"/>
      <c r="BE885" s="110"/>
      <c r="BF885" s="110"/>
      <c r="BG885" s="110"/>
      <c r="BH885" s="110"/>
      <c r="BI885" s="110"/>
      <c r="BJ885" s="110"/>
      <c r="BK885" s="110"/>
      <c r="BL885" s="110"/>
      <c r="BM885" s="110"/>
      <c r="BN885" s="110"/>
      <c r="BO885" s="110"/>
      <c r="BP885" s="110"/>
      <c r="BQ885" s="110"/>
      <c r="BR885" s="110"/>
      <c r="BS885" s="110"/>
      <c r="BT885" s="110"/>
      <c r="BU885" s="110"/>
      <c r="BV885" s="110"/>
      <c r="BW885" s="110"/>
      <c r="BX885" s="110"/>
      <c r="BY885" s="110"/>
      <c r="BZ885" s="110"/>
      <c r="CA885" s="110"/>
      <c r="CB885" s="110"/>
      <c r="CC885" s="110"/>
      <c r="CD885" s="110"/>
      <c r="CE885" s="110"/>
      <c r="CF885" s="110"/>
      <c r="CG885" s="110"/>
      <c r="CH885" s="110"/>
      <c r="CI885" s="110"/>
      <c r="CJ885" s="110"/>
      <c r="CK885" s="110"/>
      <c r="CL885" s="110"/>
      <c r="CM885" s="110"/>
      <c r="CN885" s="110"/>
      <c r="CO885" s="110"/>
      <c r="CP885" s="110"/>
      <c r="CQ885" s="110"/>
      <c r="CR885" s="110"/>
      <c r="CS885" s="110"/>
      <c r="CT885" s="110"/>
      <c r="CU885" s="110"/>
      <c r="CV885" s="110"/>
      <c r="CW885" s="110"/>
    </row>
    <row r="886" spans="1:101" x14ac:dyDescent="0.25">
      <c r="A886" s="110"/>
      <c r="B886" s="110"/>
      <c r="C886" s="110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  <c r="AA886" s="110"/>
      <c r="AB886" s="110"/>
      <c r="AC886" s="110"/>
      <c r="AD886" s="110"/>
      <c r="AE886" s="110"/>
      <c r="AF886" s="110"/>
      <c r="AG886" s="110"/>
      <c r="AH886" s="110"/>
      <c r="AI886" s="110"/>
      <c r="AJ886" s="110"/>
      <c r="AK886" s="110"/>
      <c r="AL886" s="110"/>
      <c r="AM886" s="110"/>
      <c r="AN886" s="110"/>
      <c r="AO886" s="110"/>
      <c r="AP886" s="110"/>
      <c r="AQ886" s="110"/>
      <c r="AR886" s="110"/>
      <c r="AS886" s="110"/>
      <c r="AT886" s="110"/>
      <c r="AU886" s="110"/>
      <c r="AV886" s="110"/>
      <c r="AW886" s="110"/>
      <c r="AX886" s="110"/>
      <c r="AY886" s="110"/>
      <c r="AZ886" s="110"/>
      <c r="BA886" s="110"/>
      <c r="BB886" s="110"/>
      <c r="BC886" s="110"/>
      <c r="BD886" s="110"/>
      <c r="BE886" s="110"/>
      <c r="BF886" s="110"/>
      <c r="BG886" s="110"/>
      <c r="BH886" s="110"/>
      <c r="BI886" s="110"/>
      <c r="BJ886" s="110"/>
      <c r="BK886" s="110"/>
      <c r="BL886" s="110"/>
      <c r="BM886" s="110"/>
      <c r="BN886" s="110"/>
      <c r="BO886" s="110"/>
      <c r="BP886" s="110"/>
      <c r="BQ886" s="110"/>
      <c r="BR886" s="110"/>
      <c r="BS886" s="110"/>
      <c r="BT886" s="110"/>
      <c r="BU886" s="110"/>
      <c r="BV886" s="110"/>
      <c r="BW886" s="110"/>
      <c r="BX886" s="110"/>
      <c r="BY886" s="110"/>
      <c r="BZ886" s="110"/>
      <c r="CA886" s="110"/>
      <c r="CB886" s="110"/>
      <c r="CC886" s="110"/>
      <c r="CD886" s="110"/>
      <c r="CE886" s="110"/>
      <c r="CF886" s="110"/>
      <c r="CG886" s="110"/>
      <c r="CH886" s="110"/>
      <c r="CI886" s="110"/>
      <c r="CJ886" s="110"/>
      <c r="CK886" s="110"/>
      <c r="CL886" s="110"/>
      <c r="CM886" s="110"/>
      <c r="CN886" s="110"/>
      <c r="CO886" s="110"/>
      <c r="CP886" s="110"/>
      <c r="CQ886" s="110"/>
      <c r="CR886" s="110"/>
      <c r="CS886" s="110"/>
      <c r="CT886" s="110"/>
      <c r="CU886" s="110"/>
      <c r="CV886" s="110"/>
      <c r="CW886" s="110"/>
    </row>
    <row r="887" spans="1:101" x14ac:dyDescent="0.25">
      <c r="A887" s="110"/>
      <c r="B887" s="110"/>
      <c r="C887" s="110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  <c r="AA887" s="110"/>
      <c r="AB887" s="110"/>
      <c r="AC887" s="110"/>
      <c r="AD887" s="110"/>
      <c r="AE887" s="110"/>
      <c r="AF887" s="110"/>
      <c r="AG887" s="110"/>
      <c r="AH887" s="110"/>
      <c r="AI887" s="110"/>
      <c r="AJ887" s="110"/>
      <c r="AK887" s="110"/>
      <c r="AL887" s="110"/>
      <c r="AM887" s="110"/>
      <c r="AN887" s="110"/>
      <c r="AO887" s="110"/>
      <c r="AP887" s="110"/>
      <c r="AQ887" s="110"/>
      <c r="AR887" s="110"/>
      <c r="AS887" s="110"/>
      <c r="AT887" s="110"/>
      <c r="AU887" s="110"/>
      <c r="AV887" s="110"/>
      <c r="AW887" s="110"/>
      <c r="AX887" s="110"/>
      <c r="AY887" s="110"/>
      <c r="AZ887" s="110"/>
      <c r="BA887" s="110"/>
      <c r="BB887" s="110"/>
      <c r="BC887" s="110"/>
      <c r="BD887" s="110"/>
      <c r="BE887" s="110"/>
      <c r="BF887" s="110"/>
      <c r="BG887" s="110"/>
      <c r="BH887" s="110"/>
      <c r="BI887" s="110"/>
      <c r="BJ887" s="110"/>
      <c r="BK887" s="110"/>
      <c r="BL887" s="110"/>
      <c r="BM887" s="110"/>
      <c r="BN887" s="110"/>
      <c r="BO887" s="110"/>
      <c r="BP887" s="110"/>
      <c r="BQ887" s="110"/>
      <c r="BR887" s="110"/>
      <c r="BS887" s="110"/>
      <c r="BT887" s="110"/>
      <c r="BU887" s="110"/>
      <c r="BV887" s="110"/>
      <c r="BW887" s="110"/>
      <c r="BX887" s="110"/>
      <c r="BY887" s="110"/>
      <c r="BZ887" s="110"/>
      <c r="CA887" s="110"/>
      <c r="CB887" s="110"/>
      <c r="CC887" s="110"/>
      <c r="CD887" s="110"/>
      <c r="CE887" s="110"/>
      <c r="CF887" s="110"/>
      <c r="CG887" s="110"/>
      <c r="CH887" s="110"/>
      <c r="CI887" s="110"/>
      <c r="CJ887" s="110"/>
      <c r="CK887" s="110"/>
      <c r="CL887" s="110"/>
      <c r="CM887" s="110"/>
      <c r="CN887" s="110"/>
      <c r="CO887" s="110"/>
      <c r="CP887" s="110"/>
      <c r="CQ887" s="110"/>
      <c r="CR887" s="110"/>
      <c r="CS887" s="110"/>
      <c r="CT887" s="110"/>
      <c r="CU887" s="110"/>
      <c r="CV887" s="110"/>
      <c r="CW887" s="110"/>
    </row>
    <row r="888" spans="1:101" x14ac:dyDescent="0.25">
      <c r="A888" s="110"/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  <c r="AA888" s="110"/>
      <c r="AB888" s="110"/>
      <c r="AC888" s="110"/>
      <c r="AD888" s="110"/>
      <c r="AE888" s="110"/>
      <c r="AF888" s="110"/>
      <c r="AG888" s="110"/>
      <c r="AH888" s="110"/>
      <c r="AI888" s="110"/>
      <c r="AJ888" s="110"/>
      <c r="AK888" s="110"/>
      <c r="AL888" s="110"/>
      <c r="AM888" s="110"/>
      <c r="AN888" s="110"/>
      <c r="AO888" s="110"/>
      <c r="AP888" s="110"/>
      <c r="AQ888" s="110"/>
      <c r="AR888" s="110"/>
      <c r="AS888" s="110"/>
      <c r="AT888" s="110"/>
      <c r="AU888" s="110"/>
      <c r="AV888" s="110"/>
      <c r="AW888" s="110"/>
      <c r="AX888" s="110"/>
      <c r="AY888" s="110"/>
      <c r="AZ888" s="110"/>
      <c r="BA888" s="110"/>
      <c r="BB888" s="110"/>
      <c r="BC888" s="110"/>
      <c r="BD888" s="110"/>
      <c r="BE888" s="110"/>
      <c r="BF888" s="110"/>
      <c r="BG888" s="110"/>
      <c r="BH888" s="110"/>
      <c r="BI888" s="110"/>
      <c r="BJ888" s="110"/>
      <c r="BK888" s="110"/>
      <c r="BL888" s="110"/>
      <c r="BM888" s="110"/>
      <c r="BN888" s="110"/>
      <c r="BO888" s="110"/>
      <c r="BP888" s="110"/>
      <c r="BQ888" s="110"/>
      <c r="BR888" s="110"/>
      <c r="BS888" s="110"/>
      <c r="BT888" s="110"/>
      <c r="BU888" s="110"/>
      <c r="BV888" s="110"/>
      <c r="BW888" s="110"/>
      <c r="BX888" s="110"/>
      <c r="BY888" s="110"/>
      <c r="BZ888" s="110"/>
      <c r="CA888" s="110"/>
      <c r="CB888" s="110"/>
      <c r="CC888" s="110"/>
      <c r="CD888" s="110"/>
      <c r="CE888" s="110"/>
      <c r="CF888" s="110"/>
      <c r="CG888" s="110"/>
      <c r="CH888" s="110"/>
      <c r="CI888" s="110"/>
      <c r="CJ888" s="110"/>
      <c r="CK888" s="110"/>
      <c r="CL888" s="110"/>
      <c r="CM888" s="110"/>
      <c r="CN888" s="110"/>
      <c r="CO888" s="110"/>
      <c r="CP888" s="110"/>
      <c r="CQ888" s="110"/>
      <c r="CR888" s="110"/>
      <c r="CS888" s="110"/>
      <c r="CT888" s="110"/>
      <c r="CU888" s="110"/>
      <c r="CV888" s="110"/>
      <c r="CW888" s="110"/>
    </row>
    <row r="889" spans="1:101" x14ac:dyDescent="0.25">
      <c r="A889" s="110"/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0"/>
      <c r="AC889" s="110"/>
      <c r="AD889" s="110"/>
      <c r="AE889" s="110"/>
      <c r="AF889" s="110"/>
      <c r="AG889" s="110"/>
      <c r="AH889" s="110"/>
      <c r="AI889" s="110"/>
      <c r="AJ889" s="110"/>
      <c r="AK889" s="110"/>
      <c r="AL889" s="110"/>
      <c r="AM889" s="110"/>
      <c r="AN889" s="110"/>
      <c r="AO889" s="110"/>
      <c r="AP889" s="110"/>
      <c r="AQ889" s="110"/>
      <c r="AR889" s="110"/>
      <c r="AS889" s="110"/>
      <c r="AT889" s="110"/>
      <c r="AU889" s="110"/>
      <c r="AV889" s="110"/>
      <c r="AW889" s="110"/>
      <c r="AX889" s="110"/>
      <c r="AY889" s="110"/>
      <c r="AZ889" s="110"/>
      <c r="BA889" s="110"/>
      <c r="BB889" s="110"/>
      <c r="BC889" s="110"/>
      <c r="BD889" s="110"/>
      <c r="BE889" s="110"/>
      <c r="BF889" s="110"/>
      <c r="BG889" s="110"/>
      <c r="BH889" s="110"/>
      <c r="BI889" s="110"/>
      <c r="BJ889" s="110"/>
      <c r="BK889" s="110"/>
      <c r="BL889" s="110"/>
      <c r="BM889" s="110"/>
      <c r="BN889" s="110"/>
      <c r="BO889" s="110"/>
      <c r="BP889" s="110"/>
      <c r="BQ889" s="110"/>
      <c r="BR889" s="110"/>
      <c r="BS889" s="110"/>
      <c r="BT889" s="110"/>
      <c r="BU889" s="110"/>
      <c r="BV889" s="110"/>
      <c r="BW889" s="110"/>
      <c r="BX889" s="110"/>
      <c r="BY889" s="110"/>
      <c r="BZ889" s="110"/>
      <c r="CA889" s="110"/>
      <c r="CB889" s="110"/>
      <c r="CC889" s="110"/>
      <c r="CD889" s="110"/>
      <c r="CE889" s="110"/>
      <c r="CF889" s="110"/>
      <c r="CG889" s="110"/>
      <c r="CH889" s="110"/>
      <c r="CI889" s="110"/>
      <c r="CJ889" s="110"/>
      <c r="CK889" s="110"/>
      <c r="CL889" s="110"/>
      <c r="CM889" s="110"/>
      <c r="CN889" s="110"/>
      <c r="CO889" s="110"/>
      <c r="CP889" s="110"/>
      <c r="CQ889" s="110"/>
      <c r="CR889" s="110"/>
      <c r="CS889" s="110"/>
      <c r="CT889" s="110"/>
      <c r="CU889" s="110"/>
      <c r="CV889" s="110"/>
      <c r="CW889" s="110"/>
    </row>
    <row r="890" spans="1:101" x14ac:dyDescent="0.25">
      <c r="A890" s="110"/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  <c r="AA890" s="110"/>
      <c r="AB890" s="110"/>
      <c r="AC890" s="110"/>
      <c r="AD890" s="110"/>
      <c r="AE890" s="110"/>
      <c r="AF890" s="110"/>
      <c r="AG890" s="110"/>
      <c r="AH890" s="110"/>
      <c r="AI890" s="110"/>
      <c r="AJ890" s="110"/>
      <c r="AK890" s="110"/>
      <c r="AL890" s="110"/>
      <c r="AM890" s="110"/>
      <c r="AN890" s="110"/>
      <c r="AO890" s="110"/>
      <c r="AP890" s="110"/>
      <c r="AQ890" s="110"/>
      <c r="AR890" s="110"/>
      <c r="AS890" s="110"/>
      <c r="AT890" s="110"/>
      <c r="AU890" s="110"/>
      <c r="AV890" s="110"/>
      <c r="AW890" s="110"/>
      <c r="AX890" s="110"/>
      <c r="AY890" s="110"/>
      <c r="AZ890" s="110"/>
      <c r="BA890" s="110"/>
      <c r="BB890" s="110"/>
      <c r="BC890" s="110"/>
      <c r="BD890" s="110"/>
      <c r="BE890" s="110"/>
      <c r="BF890" s="110"/>
      <c r="BG890" s="110"/>
      <c r="BH890" s="110"/>
      <c r="BI890" s="110"/>
      <c r="BJ890" s="110"/>
      <c r="BK890" s="110"/>
      <c r="BL890" s="110"/>
      <c r="BM890" s="110"/>
      <c r="BN890" s="110"/>
      <c r="BO890" s="110"/>
      <c r="BP890" s="110"/>
      <c r="BQ890" s="110"/>
      <c r="BR890" s="110"/>
      <c r="BS890" s="110"/>
      <c r="BT890" s="110"/>
      <c r="BU890" s="110"/>
      <c r="BV890" s="110"/>
      <c r="BW890" s="110"/>
      <c r="BX890" s="110"/>
      <c r="BY890" s="110"/>
      <c r="BZ890" s="110"/>
      <c r="CA890" s="110"/>
      <c r="CB890" s="110"/>
      <c r="CC890" s="110"/>
      <c r="CD890" s="110"/>
      <c r="CE890" s="110"/>
      <c r="CF890" s="110"/>
      <c r="CG890" s="110"/>
      <c r="CH890" s="110"/>
      <c r="CI890" s="110"/>
      <c r="CJ890" s="110"/>
      <c r="CK890" s="110"/>
      <c r="CL890" s="110"/>
      <c r="CM890" s="110"/>
      <c r="CN890" s="110"/>
      <c r="CO890" s="110"/>
      <c r="CP890" s="110"/>
      <c r="CQ890" s="110"/>
      <c r="CR890" s="110"/>
      <c r="CS890" s="110"/>
      <c r="CT890" s="110"/>
      <c r="CU890" s="110"/>
      <c r="CV890" s="110"/>
      <c r="CW890" s="110"/>
    </row>
    <row r="891" spans="1:101" x14ac:dyDescent="0.25">
      <c r="A891" s="110"/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  <c r="AA891" s="110"/>
      <c r="AB891" s="110"/>
      <c r="AC891" s="110"/>
      <c r="AD891" s="110"/>
      <c r="AE891" s="110"/>
      <c r="AF891" s="110"/>
      <c r="AG891" s="110"/>
      <c r="AH891" s="110"/>
      <c r="AI891" s="110"/>
      <c r="AJ891" s="110"/>
      <c r="AK891" s="110"/>
      <c r="AL891" s="110"/>
      <c r="AM891" s="110"/>
      <c r="AN891" s="110"/>
      <c r="AO891" s="110"/>
      <c r="AP891" s="110"/>
      <c r="AQ891" s="110"/>
      <c r="AR891" s="110"/>
      <c r="AS891" s="110"/>
      <c r="AT891" s="110"/>
      <c r="AU891" s="110"/>
      <c r="AV891" s="110"/>
      <c r="AW891" s="110"/>
      <c r="AX891" s="110"/>
      <c r="AY891" s="110"/>
      <c r="AZ891" s="110"/>
      <c r="BA891" s="110"/>
      <c r="BB891" s="110"/>
      <c r="BC891" s="110"/>
      <c r="BD891" s="110"/>
      <c r="BE891" s="110"/>
      <c r="BF891" s="110"/>
      <c r="BG891" s="110"/>
      <c r="BH891" s="110"/>
      <c r="BI891" s="110"/>
      <c r="BJ891" s="110"/>
      <c r="BK891" s="110"/>
      <c r="BL891" s="110"/>
      <c r="BM891" s="110"/>
      <c r="BN891" s="110"/>
      <c r="BO891" s="110"/>
      <c r="BP891" s="110"/>
      <c r="BQ891" s="110"/>
      <c r="BR891" s="110"/>
      <c r="BS891" s="110"/>
      <c r="BT891" s="110"/>
      <c r="BU891" s="110"/>
      <c r="BV891" s="110"/>
      <c r="BW891" s="110"/>
      <c r="BX891" s="110"/>
      <c r="BY891" s="110"/>
      <c r="BZ891" s="110"/>
      <c r="CA891" s="110"/>
      <c r="CB891" s="110"/>
      <c r="CC891" s="110"/>
      <c r="CD891" s="110"/>
      <c r="CE891" s="110"/>
      <c r="CF891" s="110"/>
      <c r="CG891" s="110"/>
      <c r="CH891" s="110"/>
      <c r="CI891" s="110"/>
      <c r="CJ891" s="110"/>
      <c r="CK891" s="110"/>
      <c r="CL891" s="110"/>
      <c r="CM891" s="110"/>
      <c r="CN891" s="110"/>
      <c r="CO891" s="110"/>
      <c r="CP891" s="110"/>
      <c r="CQ891" s="110"/>
      <c r="CR891" s="110"/>
      <c r="CS891" s="110"/>
      <c r="CT891" s="110"/>
      <c r="CU891" s="110"/>
      <c r="CV891" s="110"/>
      <c r="CW891" s="110"/>
    </row>
    <row r="892" spans="1:101" x14ac:dyDescent="0.25">
      <c r="A892" s="110"/>
      <c r="B892" s="110"/>
      <c r="C892" s="110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  <c r="AA892" s="110"/>
      <c r="AB892" s="110"/>
      <c r="AC892" s="110"/>
      <c r="AD892" s="110"/>
      <c r="AE892" s="110"/>
      <c r="AF892" s="110"/>
      <c r="AG892" s="110"/>
      <c r="AH892" s="110"/>
      <c r="AI892" s="110"/>
      <c r="AJ892" s="110"/>
      <c r="AK892" s="110"/>
      <c r="AL892" s="110"/>
      <c r="AM892" s="110"/>
      <c r="AN892" s="110"/>
      <c r="AO892" s="110"/>
      <c r="AP892" s="110"/>
      <c r="AQ892" s="110"/>
      <c r="AR892" s="110"/>
      <c r="AS892" s="110"/>
      <c r="AT892" s="110"/>
      <c r="AU892" s="110"/>
      <c r="AV892" s="110"/>
      <c r="AW892" s="110"/>
      <c r="AX892" s="110"/>
      <c r="AY892" s="110"/>
      <c r="AZ892" s="110"/>
      <c r="BA892" s="110"/>
      <c r="BB892" s="110"/>
      <c r="BC892" s="110"/>
      <c r="BD892" s="110"/>
      <c r="BE892" s="110"/>
      <c r="BF892" s="110"/>
      <c r="BG892" s="110"/>
      <c r="BH892" s="110"/>
      <c r="BI892" s="110"/>
      <c r="BJ892" s="110"/>
      <c r="BK892" s="110"/>
      <c r="BL892" s="110"/>
      <c r="BM892" s="110"/>
      <c r="BN892" s="110"/>
      <c r="BO892" s="110"/>
      <c r="BP892" s="110"/>
      <c r="BQ892" s="110"/>
      <c r="BR892" s="110"/>
      <c r="BS892" s="110"/>
      <c r="BT892" s="110"/>
      <c r="BU892" s="110"/>
      <c r="BV892" s="110"/>
      <c r="BW892" s="110"/>
      <c r="BX892" s="110"/>
      <c r="BY892" s="110"/>
      <c r="BZ892" s="110"/>
      <c r="CA892" s="110"/>
      <c r="CB892" s="110"/>
      <c r="CC892" s="110"/>
      <c r="CD892" s="110"/>
      <c r="CE892" s="110"/>
      <c r="CF892" s="110"/>
      <c r="CG892" s="110"/>
      <c r="CH892" s="110"/>
      <c r="CI892" s="110"/>
      <c r="CJ892" s="110"/>
      <c r="CK892" s="110"/>
      <c r="CL892" s="110"/>
      <c r="CM892" s="110"/>
      <c r="CN892" s="110"/>
      <c r="CO892" s="110"/>
      <c r="CP892" s="110"/>
      <c r="CQ892" s="110"/>
      <c r="CR892" s="110"/>
      <c r="CS892" s="110"/>
      <c r="CT892" s="110"/>
      <c r="CU892" s="110"/>
      <c r="CV892" s="110"/>
      <c r="CW892" s="110"/>
    </row>
    <row r="893" spans="1:101" x14ac:dyDescent="0.25">
      <c r="A893" s="110"/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  <c r="AA893" s="110"/>
      <c r="AB893" s="110"/>
      <c r="AC893" s="110"/>
      <c r="AD893" s="110"/>
      <c r="AE893" s="110"/>
      <c r="AF893" s="110"/>
      <c r="AG893" s="110"/>
      <c r="AH893" s="110"/>
      <c r="AI893" s="110"/>
      <c r="AJ893" s="110"/>
      <c r="AK893" s="110"/>
      <c r="AL893" s="110"/>
      <c r="AM893" s="110"/>
      <c r="AN893" s="110"/>
      <c r="AO893" s="110"/>
      <c r="AP893" s="110"/>
      <c r="AQ893" s="110"/>
      <c r="AR893" s="110"/>
      <c r="AS893" s="110"/>
      <c r="AT893" s="110"/>
      <c r="AU893" s="110"/>
      <c r="AV893" s="110"/>
      <c r="AW893" s="110"/>
      <c r="AX893" s="110"/>
      <c r="AY893" s="110"/>
      <c r="AZ893" s="110"/>
      <c r="BA893" s="110"/>
      <c r="BB893" s="110"/>
      <c r="BC893" s="110"/>
      <c r="BD893" s="110"/>
      <c r="BE893" s="110"/>
      <c r="BF893" s="110"/>
      <c r="BG893" s="110"/>
      <c r="BH893" s="110"/>
      <c r="BI893" s="110"/>
      <c r="BJ893" s="110"/>
      <c r="BK893" s="110"/>
      <c r="BL893" s="110"/>
      <c r="BM893" s="110"/>
      <c r="BN893" s="110"/>
      <c r="BO893" s="110"/>
      <c r="BP893" s="110"/>
      <c r="BQ893" s="110"/>
      <c r="BR893" s="110"/>
      <c r="BS893" s="110"/>
      <c r="BT893" s="110"/>
      <c r="BU893" s="110"/>
      <c r="BV893" s="110"/>
      <c r="BW893" s="110"/>
      <c r="BX893" s="110"/>
      <c r="BY893" s="110"/>
      <c r="BZ893" s="110"/>
      <c r="CA893" s="110"/>
      <c r="CB893" s="110"/>
      <c r="CC893" s="110"/>
      <c r="CD893" s="110"/>
      <c r="CE893" s="110"/>
      <c r="CF893" s="110"/>
      <c r="CG893" s="110"/>
      <c r="CH893" s="110"/>
      <c r="CI893" s="110"/>
      <c r="CJ893" s="110"/>
      <c r="CK893" s="110"/>
      <c r="CL893" s="110"/>
      <c r="CM893" s="110"/>
      <c r="CN893" s="110"/>
      <c r="CO893" s="110"/>
      <c r="CP893" s="110"/>
      <c r="CQ893" s="110"/>
      <c r="CR893" s="110"/>
      <c r="CS893" s="110"/>
      <c r="CT893" s="110"/>
      <c r="CU893" s="110"/>
      <c r="CV893" s="110"/>
      <c r="CW893" s="110"/>
    </row>
    <row r="894" spans="1:101" x14ac:dyDescent="0.25">
      <c r="A894" s="110"/>
      <c r="B894" s="110"/>
      <c r="C894" s="110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  <c r="AA894" s="110"/>
      <c r="AB894" s="110"/>
      <c r="AC894" s="110"/>
      <c r="AD894" s="110"/>
      <c r="AE894" s="110"/>
      <c r="AF894" s="110"/>
      <c r="AG894" s="110"/>
      <c r="AH894" s="110"/>
      <c r="AI894" s="110"/>
      <c r="AJ894" s="110"/>
      <c r="AK894" s="110"/>
      <c r="AL894" s="110"/>
      <c r="AM894" s="110"/>
      <c r="AN894" s="110"/>
      <c r="AO894" s="110"/>
      <c r="AP894" s="110"/>
      <c r="AQ894" s="110"/>
      <c r="AR894" s="110"/>
      <c r="AS894" s="110"/>
      <c r="AT894" s="110"/>
      <c r="AU894" s="110"/>
      <c r="AV894" s="110"/>
      <c r="AW894" s="110"/>
      <c r="AX894" s="110"/>
      <c r="AY894" s="110"/>
      <c r="AZ894" s="110"/>
      <c r="BA894" s="110"/>
      <c r="BB894" s="110"/>
      <c r="BC894" s="110"/>
      <c r="BD894" s="110"/>
      <c r="BE894" s="110"/>
      <c r="BF894" s="110"/>
      <c r="BG894" s="110"/>
      <c r="BH894" s="110"/>
      <c r="BI894" s="110"/>
      <c r="BJ894" s="110"/>
      <c r="BK894" s="110"/>
      <c r="BL894" s="110"/>
      <c r="BM894" s="110"/>
      <c r="BN894" s="110"/>
      <c r="BO894" s="110"/>
      <c r="BP894" s="110"/>
      <c r="BQ894" s="110"/>
      <c r="BR894" s="110"/>
      <c r="BS894" s="110"/>
      <c r="BT894" s="110"/>
      <c r="BU894" s="110"/>
      <c r="BV894" s="110"/>
      <c r="BW894" s="110"/>
      <c r="BX894" s="110"/>
      <c r="BY894" s="110"/>
      <c r="BZ894" s="110"/>
      <c r="CA894" s="110"/>
      <c r="CB894" s="110"/>
      <c r="CC894" s="110"/>
      <c r="CD894" s="110"/>
      <c r="CE894" s="110"/>
      <c r="CF894" s="110"/>
      <c r="CG894" s="110"/>
      <c r="CH894" s="110"/>
      <c r="CI894" s="110"/>
      <c r="CJ894" s="110"/>
      <c r="CK894" s="110"/>
      <c r="CL894" s="110"/>
      <c r="CM894" s="110"/>
      <c r="CN894" s="110"/>
      <c r="CO894" s="110"/>
      <c r="CP894" s="110"/>
      <c r="CQ894" s="110"/>
      <c r="CR894" s="110"/>
      <c r="CS894" s="110"/>
      <c r="CT894" s="110"/>
      <c r="CU894" s="110"/>
      <c r="CV894" s="110"/>
      <c r="CW894" s="110"/>
    </row>
    <row r="895" spans="1:101" x14ac:dyDescent="0.25">
      <c r="A895" s="110"/>
      <c r="B895" s="110"/>
      <c r="C895" s="110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  <c r="AA895" s="110"/>
      <c r="AB895" s="110"/>
      <c r="AC895" s="110"/>
      <c r="AD895" s="110"/>
      <c r="AE895" s="110"/>
      <c r="AF895" s="110"/>
      <c r="AG895" s="110"/>
      <c r="AH895" s="110"/>
      <c r="AI895" s="110"/>
      <c r="AJ895" s="110"/>
      <c r="AK895" s="110"/>
      <c r="AL895" s="110"/>
      <c r="AM895" s="110"/>
      <c r="AN895" s="110"/>
      <c r="AO895" s="110"/>
      <c r="AP895" s="110"/>
      <c r="AQ895" s="110"/>
      <c r="AR895" s="110"/>
      <c r="AS895" s="110"/>
      <c r="AT895" s="110"/>
      <c r="AU895" s="110"/>
      <c r="AV895" s="110"/>
      <c r="AW895" s="110"/>
      <c r="AX895" s="110"/>
      <c r="AY895" s="110"/>
      <c r="AZ895" s="110"/>
      <c r="BA895" s="110"/>
      <c r="BB895" s="110"/>
      <c r="BC895" s="110"/>
      <c r="BD895" s="110"/>
      <c r="BE895" s="110"/>
      <c r="BF895" s="110"/>
      <c r="BG895" s="110"/>
      <c r="BH895" s="110"/>
      <c r="BI895" s="110"/>
      <c r="BJ895" s="110"/>
      <c r="BK895" s="110"/>
      <c r="BL895" s="110"/>
      <c r="BM895" s="110"/>
      <c r="BN895" s="110"/>
      <c r="BO895" s="110"/>
      <c r="BP895" s="110"/>
      <c r="BQ895" s="110"/>
      <c r="BR895" s="110"/>
      <c r="BS895" s="110"/>
      <c r="BT895" s="110"/>
      <c r="BU895" s="110"/>
      <c r="BV895" s="110"/>
      <c r="BW895" s="110"/>
      <c r="BX895" s="110"/>
      <c r="BY895" s="110"/>
      <c r="BZ895" s="110"/>
      <c r="CA895" s="110"/>
      <c r="CB895" s="110"/>
      <c r="CC895" s="110"/>
      <c r="CD895" s="110"/>
      <c r="CE895" s="110"/>
      <c r="CF895" s="110"/>
      <c r="CG895" s="110"/>
      <c r="CH895" s="110"/>
      <c r="CI895" s="110"/>
      <c r="CJ895" s="110"/>
      <c r="CK895" s="110"/>
      <c r="CL895" s="110"/>
      <c r="CM895" s="110"/>
      <c r="CN895" s="110"/>
      <c r="CO895" s="110"/>
      <c r="CP895" s="110"/>
      <c r="CQ895" s="110"/>
      <c r="CR895" s="110"/>
      <c r="CS895" s="110"/>
      <c r="CT895" s="110"/>
      <c r="CU895" s="110"/>
      <c r="CV895" s="110"/>
      <c r="CW895" s="110"/>
    </row>
    <row r="896" spans="1:101" x14ac:dyDescent="0.25">
      <c r="A896" s="110"/>
      <c r="B896" s="110"/>
      <c r="C896" s="110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  <c r="AA896" s="110"/>
      <c r="AB896" s="110"/>
      <c r="AC896" s="110"/>
      <c r="AD896" s="110"/>
      <c r="AE896" s="110"/>
      <c r="AF896" s="110"/>
      <c r="AG896" s="110"/>
      <c r="AH896" s="110"/>
      <c r="AI896" s="110"/>
      <c r="AJ896" s="110"/>
      <c r="AK896" s="110"/>
      <c r="AL896" s="110"/>
      <c r="AM896" s="110"/>
      <c r="AN896" s="110"/>
      <c r="AO896" s="110"/>
      <c r="AP896" s="110"/>
      <c r="AQ896" s="110"/>
      <c r="AR896" s="110"/>
      <c r="AS896" s="110"/>
      <c r="AT896" s="110"/>
      <c r="AU896" s="110"/>
      <c r="AV896" s="110"/>
      <c r="AW896" s="110"/>
      <c r="AX896" s="110"/>
      <c r="AY896" s="110"/>
      <c r="AZ896" s="110"/>
      <c r="BA896" s="110"/>
      <c r="BB896" s="110"/>
      <c r="BC896" s="110"/>
      <c r="BD896" s="110"/>
      <c r="BE896" s="110"/>
      <c r="BF896" s="110"/>
      <c r="BG896" s="110"/>
      <c r="BH896" s="110"/>
      <c r="BI896" s="110"/>
      <c r="BJ896" s="110"/>
      <c r="BK896" s="110"/>
      <c r="BL896" s="110"/>
      <c r="BM896" s="110"/>
      <c r="BN896" s="110"/>
      <c r="BO896" s="110"/>
      <c r="BP896" s="110"/>
      <c r="BQ896" s="110"/>
      <c r="BR896" s="110"/>
      <c r="BS896" s="110"/>
      <c r="BT896" s="110"/>
      <c r="BU896" s="110"/>
      <c r="BV896" s="110"/>
      <c r="BW896" s="110"/>
      <c r="BX896" s="110"/>
      <c r="BY896" s="110"/>
      <c r="BZ896" s="110"/>
      <c r="CA896" s="110"/>
      <c r="CB896" s="110"/>
      <c r="CC896" s="110"/>
      <c r="CD896" s="110"/>
      <c r="CE896" s="110"/>
      <c r="CF896" s="110"/>
      <c r="CG896" s="110"/>
      <c r="CH896" s="110"/>
      <c r="CI896" s="110"/>
      <c r="CJ896" s="110"/>
      <c r="CK896" s="110"/>
      <c r="CL896" s="110"/>
      <c r="CM896" s="110"/>
      <c r="CN896" s="110"/>
      <c r="CO896" s="110"/>
      <c r="CP896" s="110"/>
      <c r="CQ896" s="110"/>
      <c r="CR896" s="110"/>
      <c r="CS896" s="110"/>
      <c r="CT896" s="110"/>
      <c r="CU896" s="110"/>
      <c r="CV896" s="110"/>
      <c r="CW896" s="110"/>
    </row>
    <row r="897" spans="1:101" x14ac:dyDescent="0.25">
      <c r="A897" s="110"/>
      <c r="B897" s="110"/>
      <c r="C897" s="110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  <c r="AA897" s="110"/>
      <c r="AB897" s="110"/>
      <c r="AC897" s="110"/>
      <c r="AD897" s="110"/>
      <c r="AE897" s="110"/>
      <c r="AF897" s="110"/>
      <c r="AG897" s="110"/>
      <c r="AH897" s="110"/>
      <c r="AI897" s="110"/>
      <c r="AJ897" s="110"/>
      <c r="AK897" s="110"/>
      <c r="AL897" s="110"/>
      <c r="AM897" s="110"/>
      <c r="AN897" s="110"/>
      <c r="AO897" s="110"/>
      <c r="AP897" s="110"/>
      <c r="AQ897" s="110"/>
      <c r="AR897" s="110"/>
      <c r="AS897" s="110"/>
      <c r="AT897" s="110"/>
      <c r="AU897" s="110"/>
      <c r="AV897" s="110"/>
      <c r="AW897" s="110"/>
      <c r="AX897" s="110"/>
      <c r="AY897" s="110"/>
      <c r="AZ897" s="110"/>
      <c r="BA897" s="110"/>
      <c r="BB897" s="110"/>
      <c r="BC897" s="110"/>
      <c r="BD897" s="110"/>
      <c r="BE897" s="110"/>
      <c r="BF897" s="110"/>
      <c r="BG897" s="110"/>
      <c r="BH897" s="110"/>
      <c r="BI897" s="110"/>
      <c r="BJ897" s="110"/>
      <c r="BK897" s="110"/>
      <c r="BL897" s="110"/>
      <c r="BM897" s="110"/>
      <c r="BN897" s="110"/>
      <c r="BO897" s="110"/>
      <c r="BP897" s="110"/>
      <c r="BQ897" s="110"/>
      <c r="BR897" s="110"/>
      <c r="BS897" s="110"/>
      <c r="BT897" s="110"/>
      <c r="BU897" s="110"/>
      <c r="BV897" s="110"/>
      <c r="BW897" s="110"/>
      <c r="BX897" s="110"/>
      <c r="BY897" s="110"/>
      <c r="BZ897" s="110"/>
      <c r="CA897" s="110"/>
      <c r="CB897" s="110"/>
      <c r="CC897" s="110"/>
      <c r="CD897" s="110"/>
      <c r="CE897" s="110"/>
      <c r="CF897" s="110"/>
      <c r="CG897" s="110"/>
      <c r="CH897" s="110"/>
      <c r="CI897" s="110"/>
      <c r="CJ897" s="110"/>
      <c r="CK897" s="110"/>
      <c r="CL897" s="110"/>
      <c r="CM897" s="110"/>
      <c r="CN897" s="110"/>
      <c r="CO897" s="110"/>
      <c r="CP897" s="110"/>
      <c r="CQ897" s="110"/>
      <c r="CR897" s="110"/>
      <c r="CS897" s="110"/>
      <c r="CT897" s="110"/>
      <c r="CU897" s="110"/>
      <c r="CV897" s="110"/>
      <c r="CW897" s="110"/>
    </row>
    <row r="898" spans="1:101" x14ac:dyDescent="0.25">
      <c r="A898" s="110"/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0"/>
      <c r="AC898" s="110"/>
      <c r="AD898" s="110"/>
      <c r="AE898" s="110"/>
      <c r="AF898" s="110"/>
      <c r="AG898" s="110"/>
      <c r="AH898" s="110"/>
      <c r="AI898" s="110"/>
      <c r="AJ898" s="110"/>
      <c r="AK898" s="110"/>
      <c r="AL898" s="110"/>
      <c r="AM898" s="110"/>
      <c r="AN898" s="110"/>
      <c r="AO898" s="110"/>
      <c r="AP898" s="110"/>
      <c r="AQ898" s="110"/>
      <c r="AR898" s="110"/>
      <c r="AS898" s="110"/>
      <c r="AT898" s="110"/>
      <c r="AU898" s="110"/>
      <c r="AV898" s="110"/>
      <c r="AW898" s="110"/>
      <c r="AX898" s="110"/>
      <c r="AY898" s="110"/>
      <c r="AZ898" s="110"/>
      <c r="BA898" s="110"/>
      <c r="BB898" s="110"/>
      <c r="BC898" s="110"/>
      <c r="BD898" s="110"/>
      <c r="BE898" s="110"/>
      <c r="BF898" s="110"/>
      <c r="BG898" s="110"/>
      <c r="BH898" s="110"/>
      <c r="BI898" s="110"/>
      <c r="BJ898" s="110"/>
      <c r="BK898" s="110"/>
      <c r="BL898" s="110"/>
      <c r="BM898" s="110"/>
      <c r="BN898" s="110"/>
      <c r="BO898" s="110"/>
      <c r="BP898" s="110"/>
      <c r="BQ898" s="110"/>
      <c r="BR898" s="110"/>
      <c r="BS898" s="110"/>
      <c r="BT898" s="110"/>
      <c r="BU898" s="110"/>
      <c r="BV898" s="110"/>
      <c r="BW898" s="110"/>
      <c r="BX898" s="110"/>
      <c r="BY898" s="110"/>
      <c r="BZ898" s="110"/>
      <c r="CA898" s="110"/>
      <c r="CB898" s="110"/>
      <c r="CC898" s="110"/>
      <c r="CD898" s="110"/>
      <c r="CE898" s="110"/>
      <c r="CF898" s="110"/>
      <c r="CG898" s="110"/>
      <c r="CH898" s="110"/>
      <c r="CI898" s="110"/>
      <c r="CJ898" s="110"/>
      <c r="CK898" s="110"/>
      <c r="CL898" s="110"/>
      <c r="CM898" s="110"/>
      <c r="CN898" s="110"/>
      <c r="CO898" s="110"/>
      <c r="CP898" s="110"/>
      <c r="CQ898" s="110"/>
      <c r="CR898" s="110"/>
      <c r="CS898" s="110"/>
      <c r="CT898" s="110"/>
      <c r="CU898" s="110"/>
      <c r="CV898" s="110"/>
      <c r="CW898" s="110"/>
    </row>
    <row r="899" spans="1:101" x14ac:dyDescent="0.25">
      <c r="A899" s="110"/>
      <c r="B899" s="110"/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  <c r="AA899" s="110"/>
      <c r="AB899" s="110"/>
      <c r="AC899" s="110"/>
      <c r="AD899" s="110"/>
      <c r="AE899" s="110"/>
      <c r="AF899" s="110"/>
      <c r="AG899" s="110"/>
      <c r="AH899" s="110"/>
      <c r="AI899" s="110"/>
      <c r="AJ899" s="110"/>
      <c r="AK899" s="110"/>
      <c r="AL899" s="110"/>
      <c r="AM899" s="110"/>
      <c r="AN899" s="110"/>
      <c r="AO899" s="110"/>
      <c r="AP899" s="110"/>
      <c r="AQ899" s="110"/>
      <c r="AR899" s="110"/>
      <c r="AS899" s="110"/>
      <c r="AT899" s="110"/>
      <c r="AU899" s="110"/>
      <c r="AV899" s="110"/>
      <c r="AW899" s="110"/>
      <c r="AX899" s="110"/>
      <c r="AY899" s="110"/>
      <c r="AZ899" s="110"/>
      <c r="BA899" s="110"/>
      <c r="BB899" s="110"/>
      <c r="BC899" s="110"/>
      <c r="BD899" s="110"/>
      <c r="BE899" s="110"/>
      <c r="BF899" s="110"/>
      <c r="BG899" s="110"/>
      <c r="BH899" s="110"/>
      <c r="BI899" s="110"/>
      <c r="BJ899" s="110"/>
      <c r="BK899" s="110"/>
      <c r="BL899" s="110"/>
      <c r="BM899" s="110"/>
      <c r="BN899" s="110"/>
      <c r="BO899" s="110"/>
      <c r="BP899" s="110"/>
      <c r="BQ899" s="110"/>
      <c r="BR899" s="110"/>
      <c r="BS899" s="110"/>
      <c r="BT899" s="110"/>
      <c r="BU899" s="110"/>
      <c r="BV899" s="110"/>
      <c r="BW899" s="110"/>
      <c r="BX899" s="110"/>
      <c r="BY899" s="110"/>
      <c r="BZ899" s="110"/>
      <c r="CA899" s="110"/>
      <c r="CB899" s="110"/>
      <c r="CC899" s="110"/>
      <c r="CD899" s="110"/>
      <c r="CE899" s="110"/>
      <c r="CF899" s="110"/>
      <c r="CG899" s="110"/>
      <c r="CH899" s="110"/>
      <c r="CI899" s="110"/>
      <c r="CJ899" s="110"/>
      <c r="CK899" s="110"/>
      <c r="CL899" s="110"/>
      <c r="CM899" s="110"/>
      <c r="CN899" s="110"/>
      <c r="CO899" s="110"/>
      <c r="CP899" s="110"/>
      <c r="CQ899" s="110"/>
      <c r="CR899" s="110"/>
      <c r="CS899" s="110"/>
      <c r="CT899" s="110"/>
      <c r="CU899" s="110"/>
      <c r="CV899" s="110"/>
      <c r="CW899" s="110"/>
    </row>
    <row r="900" spans="1:101" x14ac:dyDescent="0.25">
      <c r="A900" s="110"/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  <c r="AA900" s="110"/>
      <c r="AB900" s="110"/>
      <c r="AC900" s="110"/>
      <c r="AD900" s="110"/>
      <c r="AE900" s="110"/>
      <c r="AF900" s="110"/>
      <c r="AG900" s="110"/>
      <c r="AH900" s="110"/>
      <c r="AI900" s="110"/>
      <c r="AJ900" s="110"/>
      <c r="AK900" s="110"/>
      <c r="AL900" s="110"/>
      <c r="AM900" s="110"/>
      <c r="AN900" s="110"/>
      <c r="AO900" s="110"/>
      <c r="AP900" s="110"/>
      <c r="AQ900" s="110"/>
      <c r="AR900" s="110"/>
      <c r="AS900" s="110"/>
      <c r="AT900" s="110"/>
      <c r="AU900" s="110"/>
      <c r="AV900" s="110"/>
      <c r="AW900" s="110"/>
      <c r="AX900" s="110"/>
      <c r="AY900" s="110"/>
      <c r="AZ900" s="110"/>
      <c r="BA900" s="110"/>
      <c r="BB900" s="110"/>
      <c r="BC900" s="110"/>
      <c r="BD900" s="110"/>
      <c r="BE900" s="110"/>
      <c r="BF900" s="110"/>
      <c r="BG900" s="110"/>
      <c r="BH900" s="110"/>
      <c r="BI900" s="110"/>
      <c r="BJ900" s="110"/>
      <c r="BK900" s="110"/>
      <c r="BL900" s="110"/>
      <c r="BM900" s="110"/>
      <c r="BN900" s="110"/>
      <c r="BO900" s="110"/>
      <c r="BP900" s="110"/>
      <c r="BQ900" s="110"/>
      <c r="BR900" s="110"/>
      <c r="BS900" s="110"/>
      <c r="BT900" s="110"/>
      <c r="BU900" s="110"/>
      <c r="BV900" s="110"/>
      <c r="BW900" s="110"/>
      <c r="BX900" s="110"/>
      <c r="BY900" s="110"/>
      <c r="BZ900" s="110"/>
      <c r="CA900" s="110"/>
      <c r="CB900" s="110"/>
      <c r="CC900" s="110"/>
      <c r="CD900" s="110"/>
      <c r="CE900" s="110"/>
      <c r="CF900" s="110"/>
      <c r="CG900" s="110"/>
      <c r="CH900" s="110"/>
      <c r="CI900" s="110"/>
      <c r="CJ900" s="110"/>
      <c r="CK900" s="110"/>
      <c r="CL900" s="110"/>
      <c r="CM900" s="110"/>
      <c r="CN900" s="110"/>
      <c r="CO900" s="110"/>
      <c r="CP900" s="110"/>
      <c r="CQ900" s="110"/>
      <c r="CR900" s="110"/>
      <c r="CS900" s="110"/>
      <c r="CT900" s="110"/>
      <c r="CU900" s="110"/>
      <c r="CV900" s="110"/>
      <c r="CW900" s="110"/>
    </row>
    <row r="901" spans="1:101" x14ac:dyDescent="0.25">
      <c r="A901" s="110"/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  <c r="AA901" s="110"/>
      <c r="AB901" s="110"/>
      <c r="AC901" s="110"/>
      <c r="AD901" s="110"/>
      <c r="AE901" s="110"/>
      <c r="AF901" s="110"/>
      <c r="AG901" s="110"/>
      <c r="AH901" s="110"/>
      <c r="AI901" s="110"/>
      <c r="AJ901" s="110"/>
      <c r="AK901" s="110"/>
      <c r="AL901" s="110"/>
      <c r="AM901" s="110"/>
      <c r="AN901" s="110"/>
      <c r="AO901" s="110"/>
      <c r="AP901" s="110"/>
      <c r="AQ901" s="110"/>
      <c r="AR901" s="110"/>
      <c r="AS901" s="110"/>
      <c r="AT901" s="110"/>
      <c r="AU901" s="110"/>
      <c r="AV901" s="110"/>
      <c r="AW901" s="110"/>
      <c r="AX901" s="110"/>
      <c r="AY901" s="110"/>
      <c r="AZ901" s="110"/>
      <c r="BA901" s="110"/>
      <c r="BB901" s="110"/>
      <c r="BC901" s="110"/>
      <c r="BD901" s="110"/>
      <c r="BE901" s="110"/>
      <c r="BF901" s="110"/>
      <c r="BG901" s="110"/>
      <c r="BH901" s="110"/>
      <c r="BI901" s="110"/>
      <c r="BJ901" s="110"/>
      <c r="BK901" s="110"/>
      <c r="BL901" s="110"/>
      <c r="BM901" s="110"/>
      <c r="BN901" s="110"/>
      <c r="BO901" s="110"/>
      <c r="BP901" s="110"/>
      <c r="BQ901" s="110"/>
      <c r="BR901" s="110"/>
      <c r="BS901" s="110"/>
      <c r="BT901" s="110"/>
      <c r="BU901" s="110"/>
      <c r="BV901" s="110"/>
      <c r="BW901" s="110"/>
      <c r="BX901" s="110"/>
      <c r="BY901" s="110"/>
      <c r="BZ901" s="110"/>
      <c r="CA901" s="110"/>
      <c r="CB901" s="110"/>
      <c r="CC901" s="110"/>
      <c r="CD901" s="110"/>
      <c r="CE901" s="110"/>
      <c r="CF901" s="110"/>
      <c r="CG901" s="110"/>
      <c r="CH901" s="110"/>
      <c r="CI901" s="110"/>
      <c r="CJ901" s="110"/>
      <c r="CK901" s="110"/>
      <c r="CL901" s="110"/>
      <c r="CM901" s="110"/>
      <c r="CN901" s="110"/>
      <c r="CO901" s="110"/>
      <c r="CP901" s="110"/>
      <c r="CQ901" s="110"/>
      <c r="CR901" s="110"/>
      <c r="CS901" s="110"/>
      <c r="CT901" s="110"/>
      <c r="CU901" s="110"/>
      <c r="CV901" s="110"/>
      <c r="CW901" s="110"/>
    </row>
    <row r="902" spans="1:101" x14ac:dyDescent="0.25">
      <c r="A902" s="110"/>
      <c r="B902" s="110"/>
      <c r="C902" s="110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  <c r="AA902" s="110"/>
      <c r="AB902" s="110"/>
      <c r="AC902" s="110"/>
      <c r="AD902" s="110"/>
      <c r="AE902" s="110"/>
      <c r="AF902" s="110"/>
      <c r="AG902" s="110"/>
      <c r="AH902" s="110"/>
      <c r="AI902" s="110"/>
      <c r="AJ902" s="110"/>
      <c r="AK902" s="110"/>
      <c r="AL902" s="110"/>
      <c r="AM902" s="110"/>
      <c r="AN902" s="110"/>
      <c r="AO902" s="110"/>
      <c r="AP902" s="110"/>
      <c r="AQ902" s="110"/>
      <c r="AR902" s="110"/>
      <c r="AS902" s="110"/>
      <c r="AT902" s="110"/>
      <c r="AU902" s="110"/>
      <c r="AV902" s="110"/>
      <c r="AW902" s="110"/>
      <c r="AX902" s="110"/>
      <c r="AY902" s="110"/>
      <c r="AZ902" s="110"/>
      <c r="BA902" s="110"/>
      <c r="BB902" s="110"/>
      <c r="BC902" s="110"/>
      <c r="BD902" s="110"/>
      <c r="BE902" s="110"/>
      <c r="BF902" s="110"/>
      <c r="BG902" s="110"/>
      <c r="BH902" s="110"/>
      <c r="BI902" s="110"/>
      <c r="BJ902" s="110"/>
      <c r="BK902" s="110"/>
      <c r="BL902" s="110"/>
      <c r="BM902" s="110"/>
      <c r="BN902" s="110"/>
      <c r="BO902" s="110"/>
      <c r="BP902" s="110"/>
      <c r="BQ902" s="110"/>
      <c r="BR902" s="110"/>
      <c r="BS902" s="110"/>
      <c r="BT902" s="110"/>
      <c r="BU902" s="110"/>
      <c r="BV902" s="110"/>
      <c r="BW902" s="110"/>
      <c r="BX902" s="110"/>
      <c r="BY902" s="110"/>
      <c r="BZ902" s="110"/>
      <c r="CA902" s="110"/>
      <c r="CB902" s="110"/>
      <c r="CC902" s="110"/>
      <c r="CD902" s="110"/>
      <c r="CE902" s="110"/>
      <c r="CF902" s="110"/>
      <c r="CG902" s="110"/>
      <c r="CH902" s="110"/>
      <c r="CI902" s="110"/>
      <c r="CJ902" s="110"/>
      <c r="CK902" s="110"/>
      <c r="CL902" s="110"/>
      <c r="CM902" s="110"/>
      <c r="CN902" s="110"/>
      <c r="CO902" s="110"/>
      <c r="CP902" s="110"/>
      <c r="CQ902" s="110"/>
      <c r="CR902" s="110"/>
      <c r="CS902" s="110"/>
      <c r="CT902" s="110"/>
      <c r="CU902" s="110"/>
      <c r="CV902" s="110"/>
      <c r="CW902" s="110"/>
    </row>
    <row r="903" spans="1:101" x14ac:dyDescent="0.25">
      <c r="A903" s="110"/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  <c r="AA903" s="110"/>
      <c r="AB903" s="110"/>
      <c r="AC903" s="110"/>
      <c r="AD903" s="110"/>
      <c r="AE903" s="110"/>
      <c r="AF903" s="110"/>
      <c r="AG903" s="110"/>
      <c r="AH903" s="110"/>
      <c r="AI903" s="110"/>
      <c r="AJ903" s="110"/>
      <c r="AK903" s="110"/>
      <c r="AL903" s="110"/>
      <c r="AM903" s="110"/>
      <c r="AN903" s="110"/>
      <c r="AO903" s="110"/>
      <c r="AP903" s="110"/>
      <c r="AQ903" s="110"/>
      <c r="AR903" s="110"/>
      <c r="AS903" s="110"/>
      <c r="AT903" s="110"/>
      <c r="AU903" s="110"/>
      <c r="AV903" s="110"/>
      <c r="AW903" s="110"/>
      <c r="AX903" s="110"/>
      <c r="AY903" s="110"/>
      <c r="AZ903" s="110"/>
      <c r="BA903" s="110"/>
      <c r="BB903" s="110"/>
      <c r="BC903" s="110"/>
      <c r="BD903" s="110"/>
      <c r="BE903" s="110"/>
      <c r="BF903" s="110"/>
      <c r="BG903" s="110"/>
      <c r="BH903" s="110"/>
      <c r="BI903" s="110"/>
      <c r="BJ903" s="110"/>
      <c r="BK903" s="110"/>
      <c r="BL903" s="110"/>
      <c r="BM903" s="110"/>
      <c r="BN903" s="110"/>
      <c r="BO903" s="110"/>
      <c r="BP903" s="110"/>
      <c r="BQ903" s="110"/>
      <c r="BR903" s="110"/>
      <c r="BS903" s="110"/>
      <c r="BT903" s="110"/>
      <c r="BU903" s="110"/>
      <c r="BV903" s="110"/>
      <c r="BW903" s="110"/>
      <c r="BX903" s="110"/>
      <c r="BY903" s="110"/>
      <c r="BZ903" s="110"/>
      <c r="CA903" s="110"/>
      <c r="CB903" s="110"/>
      <c r="CC903" s="110"/>
      <c r="CD903" s="110"/>
      <c r="CE903" s="110"/>
      <c r="CF903" s="110"/>
      <c r="CG903" s="110"/>
      <c r="CH903" s="110"/>
      <c r="CI903" s="110"/>
      <c r="CJ903" s="110"/>
      <c r="CK903" s="110"/>
      <c r="CL903" s="110"/>
      <c r="CM903" s="110"/>
      <c r="CN903" s="110"/>
      <c r="CO903" s="110"/>
      <c r="CP903" s="110"/>
      <c r="CQ903" s="110"/>
      <c r="CR903" s="110"/>
      <c r="CS903" s="110"/>
      <c r="CT903" s="110"/>
      <c r="CU903" s="110"/>
      <c r="CV903" s="110"/>
      <c r="CW903" s="110"/>
    </row>
    <row r="904" spans="1:101" x14ac:dyDescent="0.25">
      <c r="A904" s="110"/>
      <c r="B904" s="110"/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  <c r="AA904" s="110"/>
      <c r="AB904" s="110"/>
      <c r="AC904" s="110"/>
      <c r="AD904" s="110"/>
      <c r="AE904" s="110"/>
      <c r="AF904" s="110"/>
      <c r="AG904" s="110"/>
      <c r="AH904" s="110"/>
      <c r="AI904" s="110"/>
      <c r="AJ904" s="110"/>
      <c r="AK904" s="110"/>
      <c r="AL904" s="110"/>
      <c r="AM904" s="110"/>
      <c r="AN904" s="110"/>
      <c r="AO904" s="110"/>
      <c r="AP904" s="110"/>
      <c r="AQ904" s="110"/>
      <c r="AR904" s="110"/>
      <c r="AS904" s="110"/>
      <c r="AT904" s="110"/>
      <c r="AU904" s="110"/>
      <c r="AV904" s="110"/>
      <c r="AW904" s="110"/>
      <c r="AX904" s="110"/>
      <c r="AY904" s="110"/>
      <c r="AZ904" s="110"/>
      <c r="BA904" s="110"/>
      <c r="BB904" s="110"/>
      <c r="BC904" s="110"/>
      <c r="BD904" s="110"/>
      <c r="BE904" s="110"/>
      <c r="BF904" s="110"/>
      <c r="BG904" s="110"/>
      <c r="BH904" s="110"/>
      <c r="BI904" s="110"/>
      <c r="BJ904" s="110"/>
      <c r="BK904" s="110"/>
      <c r="BL904" s="110"/>
      <c r="BM904" s="110"/>
      <c r="BN904" s="110"/>
      <c r="BO904" s="110"/>
      <c r="BP904" s="110"/>
      <c r="BQ904" s="110"/>
      <c r="BR904" s="110"/>
      <c r="BS904" s="110"/>
      <c r="BT904" s="110"/>
      <c r="BU904" s="110"/>
      <c r="BV904" s="110"/>
      <c r="BW904" s="110"/>
      <c r="BX904" s="110"/>
      <c r="BY904" s="110"/>
      <c r="BZ904" s="110"/>
      <c r="CA904" s="110"/>
      <c r="CB904" s="110"/>
      <c r="CC904" s="110"/>
      <c r="CD904" s="110"/>
      <c r="CE904" s="110"/>
      <c r="CF904" s="110"/>
      <c r="CG904" s="110"/>
      <c r="CH904" s="110"/>
      <c r="CI904" s="110"/>
      <c r="CJ904" s="110"/>
      <c r="CK904" s="110"/>
      <c r="CL904" s="110"/>
      <c r="CM904" s="110"/>
      <c r="CN904" s="110"/>
      <c r="CO904" s="110"/>
      <c r="CP904" s="110"/>
      <c r="CQ904" s="110"/>
      <c r="CR904" s="110"/>
      <c r="CS904" s="110"/>
      <c r="CT904" s="110"/>
      <c r="CU904" s="110"/>
      <c r="CV904" s="110"/>
      <c r="CW904" s="110"/>
    </row>
    <row r="905" spans="1:101" x14ac:dyDescent="0.25">
      <c r="A905" s="110"/>
      <c r="B905" s="110"/>
      <c r="C905" s="110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0"/>
      <c r="AC905" s="110"/>
      <c r="AD905" s="110"/>
      <c r="AE905" s="110"/>
      <c r="AF905" s="110"/>
      <c r="AG905" s="110"/>
      <c r="AH905" s="110"/>
      <c r="AI905" s="110"/>
      <c r="AJ905" s="110"/>
      <c r="AK905" s="110"/>
      <c r="AL905" s="110"/>
      <c r="AM905" s="110"/>
      <c r="AN905" s="110"/>
      <c r="AO905" s="110"/>
      <c r="AP905" s="110"/>
      <c r="AQ905" s="110"/>
      <c r="AR905" s="110"/>
      <c r="AS905" s="110"/>
      <c r="AT905" s="110"/>
      <c r="AU905" s="110"/>
      <c r="AV905" s="110"/>
      <c r="AW905" s="110"/>
      <c r="AX905" s="110"/>
      <c r="AY905" s="110"/>
      <c r="AZ905" s="110"/>
      <c r="BA905" s="110"/>
      <c r="BB905" s="110"/>
      <c r="BC905" s="110"/>
      <c r="BD905" s="110"/>
      <c r="BE905" s="110"/>
      <c r="BF905" s="110"/>
      <c r="BG905" s="110"/>
      <c r="BH905" s="110"/>
      <c r="BI905" s="110"/>
      <c r="BJ905" s="110"/>
      <c r="BK905" s="110"/>
      <c r="BL905" s="110"/>
      <c r="BM905" s="110"/>
      <c r="BN905" s="110"/>
      <c r="BO905" s="110"/>
      <c r="BP905" s="110"/>
      <c r="BQ905" s="110"/>
      <c r="BR905" s="110"/>
      <c r="BS905" s="110"/>
      <c r="BT905" s="110"/>
      <c r="BU905" s="110"/>
      <c r="BV905" s="110"/>
      <c r="BW905" s="110"/>
      <c r="BX905" s="110"/>
      <c r="BY905" s="110"/>
      <c r="BZ905" s="110"/>
      <c r="CA905" s="110"/>
      <c r="CB905" s="110"/>
      <c r="CC905" s="110"/>
      <c r="CD905" s="110"/>
      <c r="CE905" s="110"/>
      <c r="CF905" s="110"/>
      <c r="CG905" s="110"/>
      <c r="CH905" s="110"/>
      <c r="CI905" s="110"/>
      <c r="CJ905" s="110"/>
      <c r="CK905" s="110"/>
      <c r="CL905" s="110"/>
      <c r="CM905" s="110"/>
      <c r="CN905" s="110"/>
      <c r="CO905" s="110"/>
      <c r="CP905" s="110"/>
      <c r="CQ905" s="110"/>
      <c r="CR905" s="110"/>
      <c r="CS905" s="110"/>
      <c r="CT905" s="110"/>
      <c r="CU905" s="110"/>
      <c r="CV905" s="110"/>
      <c r="CW905" s="110"/>
    </row>
    <row r="906" spans="1:101" x14ac:dyDescent="0.25">
      <c r="A906" s="110"/>
      <c r="B906" s="110"/>
      <c r="C906" s="110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  <c r="AA906" s="110"/>
      <c r="AB906" s="110"/>
      <c r="AC906" s="110"/>
      <c r="AD906" s="110"/>
      <c r="AE906" s="110"/>
      <c r="AF906" s="110"/>
      <c r="AG906" s="110"/>
      <c r="AH906" s="110"/>
      <c r="AI906" s="110"/>
      <c r="AJ906" s="110"/>
      <c r="AK906" s="110"/>
      <c r="AL906" s="110"/>
      <c r="AM906" s="110"/>
      <c r="AN906" s="110"/>
      <c r="AO906" s="110"/>
      <c r="AP906" s="110"/>
      <c r="AQ906" s="110"/>
      <c r="AR906" s="110"/>
      <c r="AS906" s="110"/>
      <c r="AT906" s="110"/>
      <c r="AU906" s="110"/>
      <c r="AV906" s="110"/>
      <c r="AW906" s="110"/>
      <c r="AX906" s="110"/>
      <c r="AY906" s="110"/>
      <c r="AZ906" s="110"/>
      <c r="BA906" s="110"/>
      <c r="BB906" s="110"/>
      <c r="BC906" s="110"/>
      <c r="BD906" s="110"/>
      <c r="BE906" s="110"/>
      <c r="BF906" s="110"/>
      <c r="BG906" s="110"/>
      <c r="BH906" s="110"/>
      <c r="BI906" s="110"/>
      <c r="BJ906" s="110"/>
      <c r="BK906" s="110"/>
      <c r="BL906" s="110"/>
      <c r="BM906" s="110"/>
      <c r="BN906" s="110"/>
      <c r="BO906" s="110"/>
      <c r="BP906" s="110"/>
      <c r="BQ906" s="110"/>
      <c r="BR906" s="110"/>
      <c r="BS906" s="110"/>
      <c r="BT906" s="110"/>
      <c r="BU906" s="110"/>
      <c r="BV906" s="110"/>
      <c r="BW906" s="110"/>
      <c r="BX906" s="110"/>
      <c r="BY906" s="110"/>
      <c r="BZ906" s="110"/>
      <c r="CA906" s="110"/>
      <c r="CB906" s="110"/>
      <c r="CC906" s="110"/>
      <c r="CD906" s="110"/>
      <c r="CE906" s="110"/>
      <c r="CF906" s="110"/>
      <c r="CG906" s="110"/>
      <c r="CH906" s="110"/>
      <c r="CI906" s="110"/>
      <c r="CJ906" s="110"/>
      <c r="CK906" s="110"/>
      <c r="CL906" s="110"/>
      <c r="CM906" s="110"/>
      <c r="CN906" s="110"/>
      <c r="CO906" s="110"/>
      <c r="CP906" s="110"/>
      <c r="CQ906" s="110"/>
      <c r="CR906" s="110"/>
      <c r="CS906" s="110"/>
      <c r="CT906" s="110"/>
      <c r="CU906" s="110"/>
      <c r="CV906" s="110"/>
      <c r="CW906" s="110"/>
    </row>
    <row r="907" spans="1:101" x14ac:dyDescent="0.25">
      <c r="A907" s="110"/>
      <c r="B907" s="110"/>
      <c r="C907" s="110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  <c r="AA907" s="110"/>
      <c r="AB907" s="110"/>
      <c r="AC907" s="110"/>
      <c r="AD907" s="110"/>
      <c r="AE907" s="110"/>
      <c r="AF907" s="110"/>
      <c r="AG907" s="110"/>
      <c r="AH907" s="110"/>
      <c r="AI907" s="110"/>
      <c r="AJ907" s="110"/>
      <c r="AK907" s="110"/>
      <c r="AL907" s="110"/>
      <c r="AM907" s="110"/>
      <c r="AN907" s="110"/>
      <c r="AO907" s="110"/>
      <c r="AP907" s="110"/>
      <c r="AQ907" s="110"/>
      <c r="AR907" s="110"/>
      <c r="AS907" s="110"/>
      <c r="AT907" s="110"/>
      <c r="AU907" s="110"/>
      <c r="AV907" s="110"/>
      <c r="AW907" s="110"/>
      <c r="AX907" s="110"/>
      <c r="AY907" s="110"/>
      <c r="AZ907" s="110"/>
      <c r="BA907" s="110"/>
      <c r="BB907" s="110"/>
      <c r="BC907" s="110"/>
      <c r="BD907" s="110"/>
      <c r="BE907" s="110"/>
      <c r="BF907" s="110"/>
      <c r="BG907" s="110"/>
      <c r="BH907" s="110"/>
      <c r="BI907" s="110"/>
      <c r="BJ907" s="110"/>
      <c r="BK907" s="110"/>
      <c r="BL907" s="110"/>
      <c r="BM907" s="110"/>
      <c r="BN907" s="110"/>
      <c r="BO907" s="110"/>
      <c r="BP907" s="110"/>
      <c r="BQ907" s="110"/>
      <c r="BR907" s="110"/>
      <c r="BS907" s="110"/>
      <c r="BT907" s="110"/>
      <c r="BU907" s="110"/>
      <c r="BV907" s="110"/>
      <c r="BW907" s="110"/>
      <c r="BX907" s="110"/>
      <c r="BY907" s="110"/>
      <c r="BZ907" s="110"/>
      <c r="CA907" s="110"/>
      <c r="CB907" s="110"/>
      <c r="CC907" s="110"/>
      <c r="CD907" s="110"/>
      <c r="CE907" s="110"/>
      <c r="CF907" s="110"/>
      <c r="CG907" s="110"/>
      <c r="CH907" s="110"/>
      <c r="CI907" s="110"/>
      <c r="CJ907" s="110"/>
      <c r="CK907" s="110"/>
      <c r="CL907" s="110"/>
      <c r="CM907" s="110"/>
      <c r="CN907" s="110"/>
      <c r="CO907" s="110"/>
      <c r="CP907" s="110"/>
      <c r="CQ907" s="110"/>
      <c r="CR907" s="110"/>
      <c r="CS907" s="110"/>
      <c r="CT907" s="110"/>
      <c r="CU907" s="110"/>
      <c r="CV907" s="110"/>
      <c r="CW907" s="110"/>
    </row>
    <row r="908" spans="1:101" x14ac:dyDescent="0.25">
      <c r="A908" s="110"/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  <c r="AA908" s="110"/>
      <c r="AB908" s="110"/>
      <c r="AC908" s="110"/>
      <c r="AD908" s="110"/>
      <c r="AE908" s="110"/>
      <c r="AF908" s="110"/>
      <c r="AG908" s="110"/>
      <c r="AH908" s="110"/>
      <c r="AI908" s="110"/>
      <c r="AJ908" s="110"/>
      <c r="AK908" s="110"/>
      <c r="AL908" s="110"/>
      <c r="AM908" s="110"/>
      <c r="AN908" s="110"/>
      <c r="AO908" s="110"/>
      <c r="AP908" s="110"/>
      <c r="AQ908" s="110"/>
      <c r="AR908" s="110"/>
      <c r="AS908" s="110"/>
      <c r="AT908" s="110"/>
      <c r="AU908" s="110"/>
      <c r="AV908" s="110"/>
      <c r="AW908" s="110"/>
      <c r="AX908" s="110"/>
      <c r="AY908" s="110"/>
      <c r="AZ908" s="110"/>
      <c r="BA908" s="110"/>
      <c r="BB908" s="110"/>
      <c r="BC908" s="110"/>
      <c r="BD908" s="110"/>
      <c r="BE908" s="110"/>
      <c r="BF908" s="110"/>
      <c r="BG908" s="110"/>
      <c r="BH908" s="110"/>
      <c r="BI908" s="110"/>
      <c r="BJ908" s="110"/>
      <c r="BK908" s="110"/>
      <c r="BL908" s="110"/>
      <c r="BM908" s="110"/>
      <c r="BN908" s="110"/>
      <c r="BO908" s="110"/>
      <c r="BP908" s="110"/>
      <c r="BQ908" s="110"/>
      <c r="BR908" s="110"/>
      <c r="BS908" s="110"/>
      <c r="BT908" s="110"/>
      <c r="BU908" s="110"/>
      <c r="BV908" s="110"/>
      <c r="BW908" s="110"/>
      <c r="BX908" s="110"/>
      <c r="BY908" s="110"/>
      <c r="BZ908" s="110"/>
      <c r="CA908" s="110"/>
      <c r="CB908" s="110"/>
      <c r="CC908" s="110"/>
      <c r="CD908" s="110"/>
      <c r="CE908" s="110"/>
      <c r="CF908" s="110"/>
      <c r="CG908" s="110"/>
      <c r="CH908" s="110"/>
      <c r="CI908" s="110"/>
      <c r="CJ908" s="110"/>
      <c r="CK908" s="110"/>
      <c r="CL908" s="110"/>
      <c r="CM908" s="110"/>
      <c r="CN908" s="110"/>
      <c r="CO908" s="110"/>
      <c r="CP908" s="110"/>
      <c r="CQ908" s="110"/>
      <c r="CR908" s="110"/>
      <c r="CS908" s="110"/>
      <c r="CT908" s="110"/>
      <c r="CU908" s="110"/>
      <c r="CV908" s="110"/>
      <c r="CW908" s="110"/>
    </row>
    <row r="909" spans="1:101" x14ac:dyDescent="0.25">
      <c r="A909" s="110"/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  <c r="AA909" s="110"/>
      <c r="AB909" s="110"/>
      <c r="AC909" s="110"/>
      <c r="AD909" s="110"/>
      <c r="AE909" s="110"/>
      <c r="AF909" s="110"/>
      <c r="AG909" s="110"/>
      <c r="AH909" s="110"/>
      <c r="AI909" s="110"/>
      <c r="AJ909" s="110"/>
      <c r="AK909" s="110"/>
      <c r="AL909" s="110"/>
      <c r="AM909" s="110"/>
      <c r="AN909" s="110"/>
      <c r="AO909" s="110"/>
      <c r="AP909" s="110"/>
      <c r="AQ909" s="110"/>
      <c r="AR909" s="110"/>
      <c r="AS909" s="110"/>
      <c r="AT909" s="110"/>
      <c r="AU909" s="110"/>
      <c r="AV909" s="110"/>
      <c r="AW909" s="110"/>
      <c r="AX909" s="110"/>
      <c r="AY909" s="110"/>
      <c r="AZ909" s="110"/>
      <c r="BA909" s="110"/>
      <c r="BB909" s="110"/>
      <c r="BC909" s="110"/>
      <c r="BD909" s="110"/>
      <c r="BE909" s="110"/>
      <c r="BF909" s="110"/>
      <c r="BG909" s="110"/>
      <c r="BH909" s="110"/>
      <c r="BI909" s="110"/>
      <c r="BJ909" s="110"/>
      <c r="BK909" s="110"/>
      <c r="BL909" s="110"/>
      <c r="BM909" s="110"/>
      <c r="BN909" s="110"/>
      <c r="BO909" s="110"/>
      <c r="BP909" s="110"/>
      <c r="BQ909" s="110"/>
      <c r="BR909" s="110"/>
      <c r="BS909" s="110"/>
      <c r="BT909" s="110"/>
      <c r="BU909" s="110"/>
      <c r="BV909" s="110"/>
      <c r="BW909" s="110"/>
      <c r="BX909" s="110"/>
      <c r="BY909" s="110"/>
      <c r="BZ909" s="110"/>
      <c r="CA909" s="110"/>
      <c r="CB909" s="110"/>
      <c r="CC909" s="110"/>
      <c r="CD909" s="110"/>
      <c r="CE909" s="110"/>
      <c r="CF909" s="110"/>
      <c r="CG909" s="110"/>
      <c r="CH909" s="110"/>
      <c r="CI909" s="110"/>
      <c r="CJ909" s="110"/>
      <c r="CK909" s="110"/>
      <c r="CL909" s="110"/>
      <c r="CM909" s="110"/>
      <c r="CN909" s="110"/>
      <c r="CO909" s="110"/>
      <c r="CP909" s="110"/>
      <c r="CQ909" s="110"/>
      <c r="CR909" s="110"/>
      <c r="CS909" s="110"/>
      <c r="CT909" s="110"/>
      <c r="CU909" s="110"/>
      <c r="CV909" s="110"/>
      <c r="CW909" s="110"/>
    </row>
    <row r="910" spans="1:101" x14ac:dyDescent="0.25">
      <c r="A910" s="110"/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  <c r="AA910" s="110"/>
      <c r="AB910" s="110"/>
      <c r="AC910" s="110"/>
      <c r="AD910" s="110"/>
      <c r="AE910" s="110"/>
      <c r="AF910" s="110"/>
      <c r="AG910" s="110"/>
      <c r="AH910" s="110"/>
      <c r="AI910" s="110"/>
      <c r="AJ910" s="110"/>
      <c r="AK910" s="110"/>
      <c r="AL910" s="110"/>
      <c r="AM910" s="110"/>
      <c r="AN910" s="110"/>
      <c r="AO910" s="110"/>
      <c r="AP910" s="110"/>
      <c r="AQ910" s="110"/>
      <c r="AR910" s="110"/>
      <c r="AS910" s="110"/>
      <c r="AT910" s="110"/>
      <c r="AU910" s="110"/>
      <c r="AV910" s="110"/>
      <c r="AW910" s="110"/>
      <c r="AX910" s="110"/>
      <c r="AY910" s="110"/>
      <c r="AZ910" s="110"/>
      <c r="BA910" s="110"/>
      <c r="BB910" s="110"/>
      <c r="BC910" s="110"/>
      <c r="BD910" s="110"/>
      <c r="BE910" s="110"/>
      <c r="BF910" s="110"/>
      <c r="BG910" s="110"/>
      <c r="BH910" s="110"/>
      <c r="BI910" s="110"/>
      <c r="BJ910" s="110"/>
      <c r="BK910" s="110"/>
      <c r="BL910" s="110"/>
      <c r="BM910" s="110"/>
      <c r="BN910" s="110"/>
      <c r="BO910" s="110"/>
      <c r="BP910" s="110"/>
      <c r="BQ910" s="110"/>
      <c r="BR910" s="110"/>
      <c r="BS910" s="110"/>
      <c r="BT910" s="110"/>
      <c r="BU910" s="110"/>
      <c r="BV910" s="110"/>
      <c r="BW910" s="110"/>
      <c r="BX910" s="110"/>
      <c r="BY910" s="110"/>
      <c r="BZ910" s="110"/>
      <c r="CA910" s="110"/>
      <c r="CB910" s="110"/>
      <c r="CC910" s="110"/>
      <c r="CD910" s="110"/>
      <c r="CE910" s="110"/>
      <c r="CF910" s="110"/>
      <c r="CG910" s="110"/>
      <c r="CH910" s="110"/>
      <c r="CI910" s="110"/>
      <c r="CJ910" s="110"/>
      <c r="CK910" s="110"/>
      <c r="CL910" s="110"/>
      <c r="CM910" s="110"/>
      <c r="CN910" s="110"/>
      <c r="CO910" s="110"/>
      <c r="CP910" s="110"/>
      <c r="CQ910" s="110"/>
      <c r="CR910" s="110"/>
      <c r="CS910" s="110"/>
      <c r="CT910" s="110"/>
      <c r="CU910" s="110"/>
      <c r="CV910" s="110"/>
      <c r="CW910" s="110"/>
    </row>
    <row r="911" spans="1:101" x14ac:dyDescent="0.25">
      <c r="A911" s="110"/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  <c r="AA911" s="110"/>
      <c r="AB911" s="110"/>
      <c r="AC911" s="110"/>
      <c r="AD911" s="110"/>
      <c r="AE911" s="110"/>
      <c r="AF911" s="110"/>
      <c r="AG911" s="110"/>
      <c r="AH911" s="110"/>
      <c r="AI911" s="110"/>
      <c r="AJ911" s="110"/>
      <c r="AK911" s="110"/>
      <c r="AL911" s="110"/>
      <c r="AM911" s="110"/>
      <c r="AN911" s="110"/>
      <c r="AO911" s="110"/>
      <c r="AP911" s="110"/>
      <c r="AQ911" s="110"/>
      <c r="AR911" s="110"/>
      <c r="AS911" s="110"/>
      <c r="AT911" s="110"/>
      <c r="AU911" s="110"/>
      <c r="AV911" s="110"/>
      <c r="AW911" s="110"/>
      <c r="AX911" s="110"/>
      <c r="AY911" s="110"/>
      <c r="AZ911" s="110"/>
      <c r="BA911" s="110"/>
      <c r="BB911" s="110"/>
      <c r="BC911" s="110"/>
      <c r="BD911" s="110"/>
      <c r="BE911" s="110"/>
      <c r="BF911" s="110"/>
      <c r="BG911" s="110"/>
      <c r="BH911" s="110"/>
      <c r="BI911" s="110"/>
      <c r="BJ911" s="110"/>
      <c r="BK911" s="110"/>
      <c r="BL911" s="110"/>
      <c r="BM911" s="110"/>
      <c r="BN911" s="110"/>
      <c r="BO911" s="110"/>
      <c r="BP911" s="110"/>
      <c r="BQ911" s="110"/>
      <c r="BR911" s="110"/>
      <c r="BS911" s="110"/>
      <c r="BT911" s="110"/>
      <c r="BU911" s="110"/>
      <c r="BV911" s="110"/>
      <c r="BW911" s="110"/>
      <c r="BX911" s="110"/>
      <c r="BY911" s="110"/>
      <c r="BZ911" s="110"/>
      <c r="CA911" s="110"/>
      <c r="CB911" s="110"/>
      <c r="CC911" s="110"/>
      <c r="CD911" s="110"/>
      <c r="CE911" s="110"/>
      <c r="CF911" s="110"/>
      <c r="CG911" s="110"/>
      <c r="CH911" s="110"/>
      <c r="CI911" s="110"/>
      <c r="CJ911" s="110"/>
      <c r="CK911" s="110"/>
      <c r="CL911" s="110"/>
      <c r="CM911" s="110"/>
      <c r="CN911" s="110"/>
      <c r="CO911" s="110"/>
      <c r="CP911" s="110"/>
      <c r="CQ911" s="110"/>
      <c r="CR911" s="110"/>
      <c r="CS911" s="110"/>
      <c r="CT911" s="110"/>
      <c r="CU911" s="110"/>
      <c r="CV911" s="110"/>
      <c r="CW911" s="110"/>
    </row>
    <row r="912" spans="1:101" x14ac:dyDescent="0.25">
      <c r="A912" s="110"/>
      <c r="B912" s="110"/>
      <c r="C912" s="110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  <c r="AA912" s="110"/>
      <c r="AB912" s="110"/>
      <c r="AC912" s="110"/>
      <c r="AD912" s="110"/>
      <c r="AE912" s="110"/>
      <c r="AF912" s="110"/>
      <c r="AG912" s="110"/>
      <c r="AH912" s="110"/>
      <c r="AI912" s="110"/>
      <c r="AJ912" s="110"/>
      <c r="AK912" s="110"/>
      <c r="AL912" s="110"/>
      <c r="AM912" s="110"/>
      <c r="AN912" s="110"/>
      <c r="AO912" s="110"/>
      <c r="AP912" s="110"/>
      <c r="AQ912" s="110"/>
      <c r="AR912" s="110"/>
      <c r="AS912" s="110"/>
      <c r="AT912" s="110"/>
      <c r="AU912" s="110"/>
      <c r="AV912" s="110"/>
      <c r="AW912" s="110"/>
      <c r="AX912" s="110"/>
      <c r="AY912" s="110"/>
      <c r="AZ912" s="110"/>
      <c r="BA912" s="110"/>
      <c r="BB912" s="110"/>
      <c r="BC912" s="110"/>
      <c r="BD912" s="110"/>
      <c r="BE912" s="110"/>
      <c r="BF912" s="110"/>
      <c r="BG912" s="110"/>
      <c r="BH912" s="110"/>
      <c r="BI912" s="110"/>
      <c r="BJ912" s="110"/>
      <c r="BK912" s="110"/>
      <c r="BL912" s="110"/>
      <c r="BM912" s="110"/>
      <c r="BN912" s="110"/>
      <c r="BO912" s="110"/>
      <c r="BP912" s="110"/>
      <c r="BQ912" s="110"/>
      <c r="BR912" s="110"/>
      <c r="BS912" s="110"/>
      <c r="BT912" s="110"/>
      <c r="BU912" s="110"/>
      <c r="BV912" s="110"/>
      <c r="BW912" s="110"/>
      <c r="BX912" s="110"/>
      <c r="BY912" s="110"/>
      <c r="BZ912" s="110"/>
      <c r="CA912" s="110"/>
      <c r="CB912" s="110"/>
      <c r="CC912" s="110"/>
      <c r="CD912" s="110"/>
      <c r="CE912" s="110"/>
      <c r="CF912" s="110"/>
      <c r="CG912" s="110"/>
      <c r="CH912" s="110"/>
      <c r="CI912" s="110"/>
      <c r="CJ912" s="110"/>
      <c r="CK912" s="110"/>
      <c r="CL912" s="110"/>
      <c r="CM912" s="110"/>
      <c r="CN912" s="110"/>
      <c r="CO912" s="110"/>
      <c r="CP912" s="110"/>
      <c r="CQ912" s="110"/>
      <c r="CR912" s="110"/>
      <c r="CS912" s="110"/>
      <c r="CT912" s="110"/>
      <c r="CU912" s="110"/>
      <c r="CV912" s="110"/>
      <c r="CW912" s="110"/>
    </row>
    <row r="913" spans="1:101" x14ac:dyDescent="0.25">
      <c r="A913" s="110"/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0"/>
      <c r="AC913" s="110"/>
      <c r="AD913" s="110"/>
      <c r="AE913" s="110"/>
      <c r="AF913" s="110"/>
      <c r="AG913" s="110"/>
      <c r="AH913" s="110"/>
      <c r="AI913" s="110"/>
      <c r="AJ913" s="110"/>
      <c r="AK913" s="110"/>
      <c r="AL913" s="110"/>
      <c r="AM913" s="110"/>
      <c r="AN913" s="110"/>
      <c r="AO913" s="110"/>
      <c r="AP913" s="110"/>
      <c r="AQ913" s="110"/>
      <c r="AR913" s="110"/>
      <c r="AS913" s="110"/>
      <c r="AT913" s="110"/>
      <c r="AU913" s="110"/>
      <c r="AV913" s="110"/>
      <c r="AW913" s="110"/>
      <c r="AX913" s="110"/>
      <c r="AY913" s="110"/>
      <c r="AZ913" s="110"/>
      <c r="BA913" s="110"/>
      <c r="BB913" s="110"/>
      <c r="BC913" s="110"/>
      <c r="BD913" s="110"/>
      <c r="BE913" s="110"/>
      <c r="BF913" s="110"/>
      <c r="BG913" s="110"/>
      <c r="BH913" s="110"/>
      <c r="BI913" s="110"/>
      <c r="BJ913" s="110"/>
      <c r="BK913" s="110"/>
      <c r="BL913" s="110"/>
      <c r="BM913" s="110"/>
      <c r="BN913" s="110"/>
      <c r="BO913" s="110"/>
      <c r="BP913" s="110"/>
      <c r="BQ913" s="110"/>
      <c r="BR913" s="110"/>
      <c r="BS913" s="110"/>
      <c r="BT913" s="110"/>
      <c r="BU913" s="110"/>
      <c r="BV913" s="110"/>
      <c r="BW913" s="110"/>
      <c r="BX913" s="110"/>
      <c r="BY913" s="110"/>
      <c r="BZ913" s="110"/>
      <c r="CA913" s="110"/>
      <c r="CB913" s="110"/>
      <c r="CC913" s="110"/>
      <c r="CD913" s="110"/>
      <c r="CE913" s="110"/>
      <c r="CF913" s="110"/>
      <c r="CG913" s="110"/>
      <c r="CH913" s="110"/>
      <c r="CI913" s="110"/>
      <c r="CJ913" s="110"/>
      <c r="CK913" s="110"/>
      <c r="CL913" s="110"/>
      <c r="CM913" s="110"/>
      <c r="CN913" s="110"/>
      <c r="CO913" s="110"/>
      <c r="CP913" s="110"/>
      <c r="CQ913" s="110"/>
      <c r="CR913" s="110"/>
      <c r="CS913" s="110"/>
      <c r="CT913" s="110"/>
      <c r="CU913" s="110"/>
      <c r="CV913" s="110"/>
      <c r="CW913" s="110"/>
    </row>
    <row r="914" spans="1:101" x14ac:dyDescent="0.25">
      <c r="A914" s="110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  <c r="AA914" s="110"/>
      <c r="AB914" s="110"/>
      <c r="AC914" s="110"/>
      <c r="AD914" s="110"/>
      <c r="AE914" s="110"/>
      <c r="AF914" s="110"/>
      <c r="AG914" s="110"/>
      <c r="AH914" s="110"/>
      <c r="AI914" s="110"/>
      <c r="AJ914" s="110"/>
      <c r="AK914" s="110"/>
      <c r="AL914" s="110"/>
      <c r="AM914" s="110"/>
      <c r="AN914" s="110"/>
      <c r="AO914" s="110"/>
      <c r="AP914" s="110"/>
      <c r="AQ914" s="110"/>
      <c r="AR914" s="110"/>
      <c r="AS914" s="110"/>
      <c r="AT914" s="110"/>
      <c r="AU914" s="110"/>
      <c r="AV914" s="110"/>
      <c r="AW914" s="110"/>
      <c r="AX914" s="110"/>
      <c r="AY914" s="110"/>
      <c r="AZ914" s="110"/>
      <c r="BA914" s="110"/>
      <c r="BB914" s="110"/>
      <c r="BC914" s="110"/>
      <c r="BD914" s="110"/>
      <c r="BE914" s="110"/>
      <c r="BF914" s="110"/>
      <c r="BG914" s="110"/>
      <c r="BH914" s="110"/>
      <c r="BI914" s="110"/>
      <c r="BJ914" s="110"/>
      <c r="BK914" s="110"/>
      <c r="BL914" s="110"/>
      <c r="BM914" s="110"/>
      <c r="BN914" s="110"/>
      <c r="BO914" s="110"/>
      <c r="BP914" s="110"/>
      <c r="BQ914" s="110"/>
      <c r="BR914" s="110"/>
      <c r="BS914" s="110"/>
      <c r="BT914" s="110"/>
      <c r="BU914" s="110"/>
      <c r="BV914" s="110"/>
      <c r="BW914" s="110"/>
      <c r="BX914" s="110"/>
      <c r="BY914" s="110"/>
      <c r="BZ914" s="110"/>
      <c r="CA914" s="110"/>
      <c r="CB914" s="110"/>
      <c r="CC914" s="110"/>
      <c r="CD914" s="110"/>
      <c r="CE914" s="110"/>
      <c r="CF914" s="110"/>
      <c r="CG914" s="110"/>
      <c r="CH914" s="110"/>
      <c r="CI914" s="110"/>
      <c r="CJ914" s="110"/>
      <c r="CK914" s="110"/>
      <c r="CL914" s="110"/>
      <c r="CM914" s="110"/>
      <c r="CN914" s="110"/>
      <c r="CO914" s="110"/>
      <c r="CP914" s="110"/>
      <c r="CQ914" s="110"/>
      <c r="CR914" s="110"/>
      <c r="CS914" s="110"/>
      <c r="CT914" s="110"/>
      <c r="CU914" s="110"/>
      <c r="CV914" s="110"/>
      <c r="CW914" s="110"/>
    </row>
    <row r="915" spans="1:101" x14ac:dyDescent="0.25">
      <c r="A915" s="110"/>
      <c r="B915" s="110"/>
      <c r="C915" s="110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  <c r="AA915" s="110"/>
      <c r="AB915" s="110"/>
      <c r="AC915" s="110"/>
      <c r="AD915" s="110"/>
      <c r="AE915" s="110"/>
      <c r="AF915" s="110"/>
      <c r="AG915" s="110"/>
      <c r="AH915" s="110"/>
      <c r="AI915" s="110"/>
      <c r="AJ915" s="110"/>
      <c r="AK915" s="110"/>
      <c r="AL915" s="110"/>
      <c r="AM915" s="110"/>
      <c r="AN915" s="110"/>
      <c r="AO915" s="110"/>
      <c r="AP915" s="110"/>
      <c r="AQ915" s="110"/>
      <c r="AR915" s="110"/>
      <c r="AS915" s="110"/>
      <c r="AT915" s="110"/>
      <c r="AU915" s="110"/>
      <c r="AV915" s="110"/>
      <c r="AW915" s="110"/>
      <c r="AX915" s="110"/>
      <c r="AY915" s="110"/>
      <c r="AZ915" s="110"/>
      <c r="BA915" s="110"/>
      <c r="BB915" s="110"/>
      <c r="BC915" s="110"/>
      <c r="BD915" s="110"/>
      <c r="BE915" s="110"/>
      <c r="BF915" s="110"/>
      <c r="BG915" s="110"/>
      <c r="BH915" s="110"/>
      <c r="BI915" s="110"/>
      <c r="BJ915" s="110"/>
      <c r="BK915" s="110"/>
      <c r="BL915" s="110"/>
      <c r="BM915" s="110"/>
      <c r="BN915" s="110"/>
      <c r="BO915" s="110"/>
      <c r="BP915" s="110"/>
      <c r="BQ915" s="110"/>
      <c r="BR915" s="110"/>
      <c r="BS915" s="110"/>
      <c r="BT915" s="110"/>
      <c r="BU915" s="110"/>
      <c r="BV915" s="110"/>
      <c r="BW915" s="110"/>
      <c r="BX915" s="110"/>
      <c r="BY915" s="110"/>
      <c r="BZ915" s="110"/>
      <c r="CA915" s="110"/>
      <c r="CB915" s="110"/>
      <c r="CC915" s="110"/>
      <c r="CD915" s="110"/>
      <c r="CE915" s="110"/>
      <c r="CF915" s="110"/>
      <c r="CG915" s="110"/>
      <c r="CH915" s="110"/>
      <c r="CI915" s="110"/>
      <c r="CJ915" s="110"/>
      <c r="CK915" s="110"/>
      <c r="CL915" s="110"/>
      <c r="CM915" s="110"/>
      <c r="CN915" s="110"/>
      <c r="CO915" s="110"/>
      <c r="CP915" s="110"/>
      <c r="CQ915" s="110"/>
      <c r="CR915" s="110"/>
      <c r="CS915" s="110"/>
      <c r="CT915" s="110"/>
      <c r="CU915" s="110"/>
      <c r="CV915" s="110"/>
      <c r="CW915" s="110"/>
    </row>
    <row r="916" spans="1:101" x14ac:dyDescent="0.25">
      <c r="A916" s="110"/>
      <c r="B916" s="110"/>
      <c r="C916" s="110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  <c r="AA916" s="110"/>
      <c r="AB916" s="110"/>
      <c r="AC916" s="110"/>
      <c r="AD916" s="110"/>
      <c r="AE916" s="110"/>
      <c r="AF916" s="110"/>
      <c r="AG916" s="110"/>
      <c r="AH916" s="110"/>
      <c r="AI916" s="110"/>
      <c r="AJ916" s="110"/>
      <c r="AK916" s="110"/>
      <c r="AL916" s="110"/>
      <c r="AM916" s="110"/>
      <c r="AN916" s="110"/>
      <c r="AO916" s="110"/>
      <c r="AP916" s="110"/>
      <c r="AQ916" s="110"/>
      <c r="AR916" s="110"/>
      <c r="AS916" s="110"/>
      <c r="AT916" s="110"/>
      <c r="AU916" s="110"/>
      <c r="AV916" s="110"/>
      <c r="AW916" s="110"/>
      <c r="AX916" s="110"/>
      <c r="AY916" s="110"/>
      <c r="AZ916" s="110"/>
      <c r="BA916" s="110"/>
      <c r="BB916" s="110"/>
      <c r="BC916" s="110"/>
      <c r="BD916" s="110"/>
      <c r="BE916" s="110"/>
      <c r="BF916" s="110"/>
      <c r="BG916" s="110"/>
      <c r="BH916" s="110"/>
      <c r="BI916" s="110"/>
      <c r="BJ916" s="110"/>
      <c r="BK916" s="110"/>
      <c r="BL916" s="110"/>
      <c r="BM916" s="110"/>
      <c r="BN916" s="110"/>
      <c r="BO916" s="110"/>
      <c r="BP916" s="110"/>
      <c r="BQ916" s="110"/>
      <c r="BR916" s="110"/>
      <c r="BS916" s="110"/>
      <c r="BT916" s="110"/>
      <c r="BU916" s="110"/>
      <c r="BV916" s="110"/>
      <c r="BW916" s="110"/>
      <c r="BX916" s="110"/>
      <c r="BY916" s="110"/>
      <c r="BZ916" s="110"/>
      <c r="CA916" s="110"/>
      <c r="CB916" s="110"/>
      <c r="CC916" s="110"/>
      <c r="CD916" s="110"/>
      <c r="CE916" s="110"/>
      <c r="CF916" s="110"/>
      <c r="CG916" s="110"/>
      <c r="CH916" s="110"/>
      <c r="CI916" s="110"/>
      <c r="CJ916" s="110"/>
      <c r="CK916" s="110"/>
      <c r="CL916" s="110"/>
      <c r="CM916" s="110"/>
      <c r="CN916" s="110"/>
      <c r="CO916" s="110"/>
      <c r="CP916" s="110"/>
      <c r="CQ916" s="110"/>
      <c r="CR916" s="110"/>
      <c r="CS916" s="110"/>
      <c r="CT916" s="110"/>
      <c r="CU916" s="110"/>
      <c r="CV916" s="110"/>
      <c r="CW916" s="110"/>
    </row>
    <row r="917" spans="1:101" x14ac:dyDescent="0.25">
      <c r="A917" s="110"/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  <c r="AA917" s="110"/>
      <c r="AB917" s="110"/>
      <c r="AC917" s="110"/>
      <c r="AD917" s="110"/>
      <c r="AE917" s="110"/>
      <c r="AF917" s="110"/>
      <c r="AG917" s="110"/>
      <c r="AH917" s="110"/>
      <c r="AI917" s="110"/>
      <c r="AJ917" s="110"/>
      <c r="AK917" s="110"/>
      <c r="AL917" s="110"/>
      <c r="AM917" s="110"/>
      <c r="AN917" s="110"/>
      <c r="AO917" s="110"/>
      <c r="AP917" s="110"/>
      <c r="AQ917" s="110"/>
      <c r="AR917" s="110"/>
      <c r="AS917" s="110"/>
      <c r="AT917" s="110"/>
      <c r="AU917" s="110"/>
      <c r="AV917" s="110"/>
      <c r="AW917" s="110"/>
      <c r="AX917" s="110"/>
      <c r="AY917" s="110"/>
      <c r="AZ917" s="110"/>
      <c r="BA917" s="110"/>
      <c r="BB917" s="110"/>
      <c r="BC917" s="110"/>
      <c r="BD917" s="110"/>
      <c r="BE917" s="110"/>
      <c r="BF917" s="110"/>
      <c r="BG917" s="110"/>
      <c r="BH917" s="110"/>
      <c r="BI917" s="110"/>
      <c r="BJ917" s="110"/>
      <c r="BK917" s="110"/>
      <c r="BL917" s="110"/>
      <c r="BM917" s="110"/>
      <c r="BN917" s="110"/>
      <c r="BO917" s="110"/>
      <c r="BP917" s="110"/>
      <c r="BQ917" s="110"/>
      <c r="BR917" s="110"/>
      <c r="BS917" s="110"/>
      <c r="BT917" s="110"/>
      <c r="BU917" s="110"/>
      <c r="BV917" s="110"/>
      <c r="BW917" s="110"/>
      <c r="BX917" s="110"/>
      <c r="BY917" s="110"/>
      <c r="BZ917" s="110"/>
      <c r="CA917" s="110"/>
      <c r="CB917" s="110"/>
      <c r="CC917" s="110"/>
      <c r="CD917" s="110"/>
      <c r="CE917" s="110"/>
      <c r="CF917" s="110"/>
      <c r="CG917" s="110"/>
      <c r="CH917" s="110"/>
      <c r="CI917" s="110"/>
      <c r="CJ917" s="110"/>
      <c r="CK917" s="110"/>
      <c r="CL917" s="110"/>
      <c r="CM917" s="110"/>
      <c r="CN917" s="110"/>
      <c r="CO917" s="110"/>
      <c r="CP917" s="110"/>
      <c r="CQ917" s="110"/>
      <c r="CR917" s="110"/>
      <c r="CS917" s="110"/>
      <c r="CT917" s="110"/>
      <c r="CU917" s="110"/>
      <c r="CV917" s="110"/>
      <c r="CW917" s="110"/>
    </row>
    <row r="918" spans="1:101" x14ac:dyDescent="0.25">
      <c r="A918" s="110"/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  <c r="AA918" s="110"/>
      <c r="AB918" s="110"/>
      <c r="AC918" s="110"/>
      <c r="AD918" s="110"/>
      <c r="AE918" s="110"/>
      <c r="AF918" s="110"/>
      <c r="AG918" s="110"/>
      <c r="AH918" s="110"/>
      <c r="AI918" s="110"/>
      <c r="AJ918" s="110"/>
      <c r="AK918" s="110"/>
      <c r="AL918" s="110"/>
      <c r="AM918" s="110"/>
      <c r="AN918" s="110"/>
      <c r="AO918" s="110"/>
      <c r="AP918" s="110"/>
      <c r="AQ918" s="110"/>
      <c r="AR918" s="110"/>
      <c r="AS918" s="110"/>
      <c r="AT918" s="110"/>
      <c r="AU918" s="110"/>
      <c r="AV918" s="110"/>
      <c r="AW918" s="110"/>
      <c r="AX918" s="110"/>
      <c r="AY918" s="110"/>
      <c r="AZ918" s="110"/>
      <c r="BA918" s="110"/>
      <c r="BB918" s="110"/>
      <c r="BC918" s="110"/>
      <c r="BD918" s="110"/>
      <c r="BE918" s="110"/>
      <c r="BF918" s="110"/>
      <c r="BG918" s="110"/>
      <c r="BH918" s="110"/>
      <c r="BI918" s="110"/>
      <c r="BJ918" s="110"/>
      <c r="BK918" s="110"/>
      <c r="BL918" s="110"/>
      <c r="BM918" s="110"/>
      <c r="BN918" s="110"/>
      <c r="BO918" s="110"/>
      <c r="BP918" s="110"/>
      <c r="BQ918" s="110"/>
      <c r="BR918" s="110"/>
      <c r="BS918" s="110"/>
      <c r="BT918" s="110"/>
      <c r="BU918" s="110"/>
      <c r="BV918" s="110"/>
      <c r="BW918" s="110"/>
      <c r="BX918" s="110"/>
      <c r="BY918" s="110"/>
      <c r="BZ918" s="110"/>
      <c r="CA918" s="110"/>
      <c r="CB918" s="110"/>
      <c r="CC918" s="110"/>
      <c r="CD918" s="110"/>
      <c r="CE918" s="110"/>
      <c r="CF918" s="110"/>
      <c r="CG918" s="110"/>
      <c r="CH918" s="110"/>
      <c r="CI918" s="110"/>
      <c r="CJ918" s="110"/>
      <c r="CK918" s="110"/>
      <c r="CL918" s="110"/>
      <c r="CM918" s="110"/>
      <c r="CN918" s="110"/>
      <c r="CO918" s="110"/>
      <c r="CP918" s="110"/>
      <c r="CQ918" s="110"/>
      <c r="CR918" s="110"/>
      <c r="CS918" s="110"/>
      <c r="CT918" s="110"/>
      <c r="CU918" s="110"/>
      <c r="CV918" s="110"/>
      <c r="CW918" s="110"/>
    </row>
    <row r="919" spans="1:101" x14ac:dyDescent="0.25">
      <c r="A919" s="110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  <c r="AA919" s="110"/>
      <c r="AB919" s="110"/>
      <c r="AC919" s="110"/>
      <c r="AD919" s="110"/>
      <c r="AE919" s="110"/>
      <c r="AF919" s="110"/>
      <c r="AG919" s="110"/>
      <c r="AH919" s="110"/>
      <c r="AI919" s="110"/>
      <c r="AJ919" s="110"/>
      <c r="AK919" s="110"/>
      <c r="AL919" s="110"/>
      <c r="AM919" s="110"/>
      <c r="AN919" s="110"/>
      <c r="AO919" s="110"/>
      <c r="AP919" s="110"/>
      <c r="AQ919" s="110"/>
      <c r="AR919" s="110"/>
      <c r="AS919" s="110"/>
      <c r="AT919" s="110"/>
      <c r="AU919" s="110"/>
      <c r="AV919" s="110"/>
      <c r="AW919" s="110"/>
      <c r="AX919" s="110"/>
      <c r="AY919" s="110"/>
      <c r="AZ919" s="110"/>
      <c r="BA919" s="110"/>
      <c r="BB919" s="110"/>
      <c r="BC919" s="110"/>
      <c r="BD919" s="110"/>
      <c r="BE919" s="110"/>
      <c r="BF919" s="110"/>
      <c r="BG919" s="110"/>
      <c r="BH919" s="110"/>
      <c r="BI919" s="110"/>
      <c r="BJ919" s="110"/>
      <c r="BK919" s="110"/>
      <c r="BL919" s="110"/>
      <c r="BM919" s="110"/>
      <c r="BN919" s="110"/>
      <c r="BO919" s="110"/>
      <c r="BP919" s="110"/>
      <c r="BQ919" s="110"/>
      <c r="BR919" s="110"/>
      <c r="BS919" s="110"/>
      <c r="BT919" s="110"/>
      <c r="BU919" s="110"/>
      <c r="BV919" s="110"/>
      <c r="BW919" s="110"/>
      <c r="BX919" s="110"/>
      <c r="BY919" s="110"/>
      <c r="BZ919" s="110"/>
      <c r="CA919" s="110"/>
      <c r="CB919" s="110"/>
      <c r="CC919" s="110"/>
      <c r="CD919" s="110"/>
      <c r="CE919" s="110"/>
      <c r="CF919" s="110"/>
      <c r="CG919" s="110"/>
      <c r="CH919" s="110"/>
      <c r="CI919" s="110"/>
      <c r="CJ919" s="110"/>
      <c r="CK919" s="110"/>
      <c r="CL919" s="110"/>
      <c r="CM919" s="110"/>
      <c r="CN919" s="110"/>
      <c r="CO919" s="110"/>
      <c r="CP919" s="110"/>
      <c r="CQ919" s="110"/>
      <c r="CR919" s="110"/>
      <c r="CS919" s="110"/>
      <c r="CT919" s="110"/>
      <c r="CU919" s="110"/>
      <c r="CV919" s="110"/>
      <c r="CW919" s="110"/>
    </row>
    <row r="920" spans="1:101" x14ac:dyDescent="0.25">
      <c r="A920" s="110"/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  <c r="AA920" s="110"/>
      <c r="AB920" s="110"/>
      <c r="AC920" s="110"/>
      <c r="AD920" s="110"/>
      <c r="AE920" s="110"/>
      <c r="AF920" s="110"/>
      <c r="AG920" s="110"/>
      <c r="AH920" s="110"/>
      <c r="AI920" s="110"/>
      <c r="AJ920" s="110"/>
      <c r="AK920" s="110"/>
      <c r="AL920" s="110"/>
      <c r="AM920" s="110"/>
      <c r="AN920" s="110"/>
      <c r="AO920" s="110"/>
      <c r="AP920" s="110"/>
      <c r="AQ920" s="110"/>
      <c r="AR920" s="110"/>
      <c r="AS920" s="110"/>
      <c r="AT920" s="110"/>
      <c r="AU920" s="110"/>
      <c r="AV920" s="110"/>
      <c r="AW920" s="110"/>
      <c r="AX920" s="110"/>
      <c r="AY920" s="110"/>
      <c r="AZ920" s="110"/>
      <c r="BA920" s="110"/>
      <c r="BB920" s="110"/>
      <c r="BC920" s="110"/>
      <c r="BD920" s="110"/>
      <c r="BE920" s="110"/>
      <c r="BF920" s="110"/>
      <c r="BG920" s="110"/>
      <c r="BH920" s="110"/>
      <c r="BI920" s="110"/>
      <c r="BJ920" s="110"/>
      <c r="BK920" s="110"/>
      <c r="BL920" s="110"/>
      <c r="BM920" s="110"/>
      <c r="BN920" s="110"/>
      <c r="BO920" s="110"/>
      <c r="BP920" s="110"/>
      <c r="BQ920" s="110"/>
      <c r="BR920" s="110"/>
      <c r="BS920" s="110"/>
      <c r="BT920" s="110"/>
      <c r="BU920" s="110"/>
      <c r="BV920" s="110"/>
      <c r="BW920" s="110"/>
      <c r="BX920" s="110"/>
      <c r="BY920" s="110"/>
      <c r="BZ920" s="110"/>
      <c r="CA920" s="110"/>
      <c r="CB920" s="110"/>
      <c r="CC920" s="110"/>
      <c r="CD920" s="110"/>
      <c r="CE920" s="110"/>
      <c r="CF920" s="110"/>
      <c r="CG920" s="110"/>
      <c r="CH920" s="110"/>
      <c r="CI920" s="110"/>
      <c r="CJ920" s="110"/>
      <c r="CK920" s="110"/>
      <c r="CL920" s="110"/>
      <c r="CM920" s="110"/>
      <c r="CN920" s="110"/>
      <c r="CO920" s="110"/>
      <c r="CP920" s="110"/>
      <c r="CQ920" s="110"/>
      <c r="CR920" s="110"/>
      <c r="CS920" s="110"/>
      <c r="CT920" s="110"/>
      <c r="CU920" s="110"/>
      <c r="CV920" s="110"/>
      <c r="CW920" s="110"/>
    </row>
    <row r="921" spans="1:101" x14ac:dyDescent="0.25">
      <c r="A921" s="110"/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  <c r="AA921" s="110"/>
      <c r="AB921" s="110"/>
      <c r="AC921" s="110"/>
      <c r="AD921" s="110"/>
      <c r="AE921" s="110"/>
      <c r="AF921" s="110"/>
      <c r="AG921" s="110"/>
      <c r="AH921" s="110"/>
      <c r="AI921" s="110"/>
      <c r="AJ921" s="110"/>
      <c r="AK921" s="110"/>
      <c r="AL921" s="110"/>
      <c r="AM921" s="110"/>
      <c r="AN921" s="110"/>
      <c r="AO921" s="110"/>
      <c r="AP921" s="110"/>
      <c r="AQ921" s="110"/>
      <c r="AR921" s="110"/>
      <c r="AS921" s="110"/>
      <c r="AT921" s="110"/>
      <c r="AU921" s="110"/>
      <c r="AV921" s="110"/>
      <c r="AW921" s="110"/>
      <c r="AX921" s="110"/>
      <c r="AY921" s="110"/>
      <c r="AZ921" s="110"/>
      <c r="BA921" s="110"/>
      <c r="BB921" s="110"/>
      <c r="BC921" s="110"/>
      <c r="BD921" s="110"/>
      <c r="BE921" s="110"/>
      <c r="BF921" s="110"/>
      <c r="BG921" s="110"/>
      <c r="BH921" s="110"/>
      <c r="BI921" s="110"/>
      <c r="BJ921" s="110"/>
      <c r="BK921" s="110"/>
      <c r="BL921" s="110"/>
      <c r="BM921" s="110"/>
      <c r="BN921" s="110"/>
      <c r="BO921" s="110"/>
      <c r="BP921" s="110"/>
      <c r="BQ921" s="110"/>
      <c r="BR921" s="110"/>
      <c r="BS921" s="110"/>
      <c r="BT921" s="110"/>
      <c r="BU921" s="110"/>
      <c r="BV921" s="110"/>
      <c r="BW921" s="110"/>
      <c r="BX921" s="110"/>
      <c r="BY921" s="110"/>
      <c r="BZ921" s="110"/>
      <c r="CA921" s="110"/>
      <c r="CB921" s="110"/>
      <c r="CC921" s="110"/>
      <c r="CD921" s="110"/>
      <c r="CE921" s="110"/>
      <c r="CF921" s="110"/>
      <c r="CG921" s="110"/>
      <c r="CH921" s="110"/>
      <c r="CI921" s="110"/>
      <c r="CJ921" s="110"/>
      <c r="CK921" s="110"/>
      <c r="CL921" s="110"/>
      <c r="CM921" s="110"/>
      <c r="CN921" s="110"/>
      <c r="CO921" s="110"/>
      <c r="CP921" s="110"/>
      <c r="CQ921" s="110"/>
      <c r="CR921" s="110"/>
      <c r="CS921" s="110"/>
      <c r="CT921" s="110"/>
      <c r="CU921" s="110"/>
      <c r="CV921" s="110"/>
      <c r="CW921" s="110"/>
    </row>
    <row r="922" spans="1:101" x14ac:dyDescent="0.25">
      <c r="A922" s="110"/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  <c r="AA922" s="110"/>
      <c r="AB922" s="110"/>
      <c r="AC922" s="110"/>
      <c r="AD922" s="110"/>
      <c r="AE922" s="110"/>
      <c r="AF922" s="110"/>
      <c r="AG922" s="110"/>
      <c r="AH922" s="110"/>
      <c r="AI922" s="110"/>
      <c r="AJ922" s="110"/>
      <c r="AK922" s="110"/>
      <c r="AL922" s="110"/>
      <c r="AM922" s="110"/>
      <c r="AN922" s="110"/>
      <c r="AO922" s="110"/>
      <c r="AP922" s="110"/>
      <c r="AQ922" s="110"/>
      <c r="AR922" s="110"/>
      <c r="AS922" s="110"/>
      <c r="AT922" s="110"/>
      <c r="AU922" s="110"/>
      <c r="AV922" s="110"/>
      <c r="AW922" s="110"/>
      <c r="AX922" s="110"/>
      <c r="AY922" s="110"/>
      <c r="AZ922" s="110"/>
      <c r="BA922" s="110"/>
      <c r="BB922" s="110"/>
      <c r="BC922" s="110"/>
      <c r="BD922" s="110"/>
      <c r="BE922" s="110"/>
      <c r="BF922" s="110"/>
      <c r="BG922" s="110"/>
      <c r="BH922" s="110"/>
      <c r="BI922" s="110"/>
      <c r="BJ922" s="110"/>
      <c r="BK922" s="110"/>
      <c r="BL922" s="110"/>
      <c r="BM922" s="110"/>
      <c r="BN922" s="110"/>
      <c r="BO922" s="110"/>
      <c r="BP922" s="110"/>
      <c r="BQ922" s="110"/>
      <c r="BR922" s="110"/>
      <c r="BS922" s="110"/>
      <c r="BT922" s="110"/>
      <c r="BU922" s="110"/>
      <c r="BV922" s="110"/>
      <c r="BW922" s="110"/>
      <c r="BX922" s="110"/>
      <c r="BY922" s="110"/>
      <c r="BZ922" s="110"/>
      <c r="CA922" s="110"/>
      <c r="CB922" s="110"/>
      <c r="CC922" s="110"/>
      <c r="CD922" s="110"/>
      <c r="CE922" s="110"/>
      <c r="CF922" s="110"/>
      <c r="CG922" s="110"/>
      <c r="CH922" s="110"/>
      <c r="CI922" s="110"/>
      <c r="CJ922" s="110"/>
      <c r="CK922" s="110"/>
      <c r="CL922" s="110"/>
      <c r="CM922" s="110"/>
      <c r="CN922" s="110"/>
      <c r="CO922" s="110"/>
      <c r="CP922" s="110"/>
      <c r="CQ922" s="110"/>
      <c r="CR922" s="110"/>
      <c r="CS922" s="110"/>
      <c r="CT922" s="110"/>
      <c r="CU922" s="110"/>
      <c r="CV922" s="110"/>
      <c r="CW922" s="110"/>
    </row>
    <row r="923" spans="1:101" x14ac:dyDescent="0.25">
      <c r="A923" s="110"/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  <c r="AA923" s="110"/>
      <c r="AB923" s="110"/>
      <c r="AC923" s="110"/>
      <c r="AD923" s="110"/>
      <c r="AE923" s="110"/>
      <c r="AF923" s="110"/>
      <c r="AG923" s="110"/>
      <c r="AH923" s="110"/>
      <c r="AI923" s="110"/>
      <c r="AJ923" s="110"/>
      <c r="AK923" s="110"/>
      <c r="AL923" s="110"/>
      <c r="AM923" s="110"/>
      <c r="AN923" s="110"/>
      <c r="AO923" s="110"/>
      <c r="AP923" s="110"/>
      <c r="AQ923" s="110"/>
      <c r="AR923" s="110"/>
      <c r="AS923" s="110"/>
      <c r="AT923" s="110"/>
      <c r="AU923" s="110"/>
      <c r="AV923" s="110"/>
      <c r="AW923" s="110"/>
      <c r="AX923" s="110"/>
      <c r="AY923" s="110"/>
      <c r="AZ923" s="110"/>
      <c r="BA923" s="110"/>
      <c r="BB923" s="110"/>
      <c r="BC923" s="110"/>
      <c r="BD923" s="110"/>
      <c r="BE923" s="110"/>
      <c r="BF923" s="110"/>
      <c r="BG923" s="110"/>
      <c r="BH923" s="110"/>
      <c r="BI923" s="110"/>
      <c r="BJ923" s="110"/>
      <c r="BK923" s="110"/>
      <c r="BL923" s="110"/>
      <c r="BM923" s="110"/>
      <c r="BN923" s="110"/>
      <c r="BO923" s="110"/>
      <c r="BP923" s="110"/>
      <c r="BQ923" s="110"/>
      <c r="BR923" s="110"/>
      <c r="BS923" s="110"/>
      <c r="BT923" s="110"/>
      <c r="BU923" s="110"/>
      <c r="BV923" s="110"/>
      <c r="BW923" s="110"/>
      <c r="BX923" s="110"/>
      <c r="BY923" s="110"/>
      <c r="BZ923" s="110"/>
      <c r="CA923" s="110"/>
      <c r="CB923" s="110"/>
      <c r="CC923" s="110"/>
      <c r="CD923" s="110"/>
      <c r="CE923" s="110"/>
      <c r="CF923" s="110"/>
      <c r="CG923" s="110"/>
      <c r="CH923" s="110"/>
      <c r="CI923" s="110"/>
      <c r="CJ923" s="110"/>
      <c r="CK923" s="110"/>
      <c r="CL923" s="110"/>
      <c r="CM923" s="110"/>
      <c r="CN923" s="110"/>
      <c r="CO923" s="110"/>
      <c r="CP923" s="110"/>
      <c r="CQ923" s="110"/>
      <c r="CR923" s="110"/>
      <c r="CS923" s="110"/>
      <c r="CT923" s="110"/>
      <c r="CU923" s="110"/>
      <c r="CV923" s="110"/>
      <c r="CW923" s="110"/>
    </row>
    <row r="924" spans="1:101" x14ac:dyDescent="0.25">
      <c r="A924" s="110"/>
      <c r="B924" s="110"/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  <c r="AA924" s="110"/>
      <c r="AB924" s="110"/>
      <c r="AC924" s="110"/>
      <c r="AD924" s="110"/>
      <c r="AE924" s="110"/>
      <c r="AF924" s="110"/>
      <c r="AG924" s="110"/>
      <c r="AH924" s="110"/>
      <c r="AI924" s="110"/>
      <c r="AJ924" s="110"/>
      <c r="AK924" s="110"/>
      <c r="AL924" s="110"/>
      <c r="AM924" s="110"/>
      <c r="AN924" s="110"/>
      <c r="AO924" s="110"/>
      <c r="AP924" s="110"/>
      <c r="AQ924" s="110"/>
      <c r="AR924" s="110"/>
      <c r="AS924" s="110"/>
      <c r="AT924" s="110"/>
      <c r="AU924" s="110"/>
      <c r="AV924" s="110"/>
      <c r="AW924" s="110"/>
      <c r="AX924" s="110"/>
      <c r="AY924" s="110"/>
      <c r="AZ924" s="110"/>
      <c r="BA924" s="110"/>
      <c r="BB924" s="110"/>
      <c r="BC924" s="110"/>
      <c r="BD924" s="110"/>
      <c r="BE924" s="110"/>
      <c r="BF924" s="110"/>
      <c r="BG924" s="110"/>
      <c r="BH924" s="110"/>
      <c r="BI924" s="110"/>
      <c r="BJ924" s="110"/>
      <c r="BK924" s="110"/>
      <c r="BL924" s="110"/>
      <c r="BM924" s="110"/>
      <c r="BN924" s="110"/>
      <c r="BO924" s="110"/>
      <c r="BP924" s="110"/>
      <c r="BQ924" s="110"/>
      <c r="BR924" s="110"/>
      <c r="BS924" s="110"/>
      <c r="BT924" s="110"/>
      <c r="BU924" s="110"/>
      <c r="BV924" s="110"/>
      <c r="BW924" s="110"/>
      <c r="BX924" s="110"/>
      <c r="BY924" s="110"/>
      <c r="BZ924" s="110"/>
      <c r="CA924" s="110"/>
      <c r="CB924" s="110"/>
      <c r="CC924" s="110"/>
      <c r="CD924" s="110"/>
      <c r="CE924" s="110"/>
      <c r="CF924" s="110"/>
      <c r="CG924" s="110"/>
      <c r="CH924" s="110"/>
      <c r="CI924" s="110"/>
      <c r="CJ924" s="110"/>
      <c r="CK924" s="110"/>
      <c r="CL924" s="110"/>
      <c r="CM924" s="110"/>
      <c r="CN924" s="110"/>
      <c r="CO924" s="110"/>
      <c r="CP924" s="110"/>
      <c r="CQ924" s="110"/>
      <c r="CR924" s="110"/>
      <c r="CS924" s="110"/>
      <c r="CT924" s="110"/>
      <c r="CU924" s="110"/>
      <c r="CV924" s="110"/>
      <c r="CW924" s="110"/>
    </row>
    <row r="925" spans="1:101" x14ac:dyDescent="0.25">
      <c r="A925" s="110"/>
      <c r="B925" s="110"/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  <c r="AA925" s="110"/>
      <c r="AB925" s="110"/>
      <c r="AC925" s="110"/>
      <c r="AD925" s="110"/>
      <c r="AE925" s="110"/>
      <c r="AF925" s="110"/>
      <c r="AG925" s="110"/>
      <c r="AH925" s="110"/>
      <c r="AI925" s="110"/>
      <c r="AJ925" s="110"/>
      <c r="AK925" s="110"/>
      <c r="AL925" s="110"/>
      <c r="AM925" s="110"/>
      <c r="AN925" s="110"/>
      <c r="AO925" s="110"/>
      <c r="AP925" s="110"/>
      <c r="AQ925" s="110"/>
      <c r="AR925" s="110"/>
      <c r="AS925" s="110"/>
      <c r="AT925" s="110"/>
      <c r="AU925" s="110"/>
      <c r="AV925" s="110"/>
      <c r="AW925" s="110"/>
      <c r="AX925" s="110"/>
      <c r="AY925" s="110"/>
      <c r="AZ925" s="110"/>
      <c r="BA925" s="110"/>
      <c r="BB925" s="110"/>
      <c r="BC925" s="110"/>
      <c r="BD925" s="110"/>
      <c r="BE925" s="110"/>
      <c r="BF925" s="110"/>
      <c r="BG925" s="110"/>
      <c r="BH925" s="110"/>
      <c r="BI925" s="110"/>
      <c r="BJ925" s="110"/>
      <c r="BK925" s="110"/>
      <c r="BL925" s="110"/>
      <c r="BM925" s="110"/>
      <c r="BN925" s="110"/>
      <c r="BO925" s="110"/>
      <c r="BP925" s="110"/>
      <c r="BQ925" s="110"/>
      <c r="BR925" s="110"/>
      <c r="BS925" s="110"/>
      <c r="BT925" s="110"/>
      <c r="BU925" s="110"/>
      <c r="BV925" s="110"/>
      <c r="BW925" s="110"/>
      <c r="BX925" s="110"/>
      <c r="BY925" s="110"/>
      <c r="BZ925" s="110"/>
      <c r="CA925" s="110"/>
      <c r="CB925" s="110"/>
      <c r="CC925" s="110"/>
      <c r="CD925" s="110"/>
      <c r="CE925" s="110"/>
      <c r="CF925" s="110"/>
      <c r="CG925" s="110"/>
      <c r="CH925" s="110"/>
      <c r="CI925" s="110"/>
      <c r="CJ925" s="110"/>
      <c r="CK925" s="110"/>
      <c r="CL925" s="110"/>
      <c r="CM925" s="110"/>
      <c r="CN925" s="110"/>
      <c r="CO925" s="110"/>
      <c r="CP925" s="110"/>
      <c r="CQ925" s="110"/>
      <c r="CR925" s="110"/>
      <c r="CS925" s="110"/>
      <c r="CT925" s="110"/>
      <c r="CU925" s="110"/>
      <c r="CV925" s="110"/>
      <c r="CW925" s="110"/>
    </row>
    <row r="926" spans="1:101" x14ac:dyDescent="0.25">
      <c r="A926" s="110"/>
      <c r="B926" s="110"/>
      <c r="C926" s="110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  <c r="AA926" s="110"/>
      <c r="AB926" s="110"/>
      <c r="AC926" s="110"/>
      <c r="AD926" s="110"/>
      <c r="AE926" s="110"/>
      <c r="AF926" s="110"/>
      <c r="AG926" s="110"/>
      <c r="AH926" s="110"/>
      <c r="AI926" s="110"/>
      <c r="AJ926" s="110"/>
      <c r="AK926" s="110"/>
      <c r="AL926" s="110"/>
      <c r="AM926" s="110"/>
      <c r="AN926" s="110"/>
      <c r="AO926" s="110"/>
      <c r="AP926" s="110"/>
      <c r="AQ926" s="110"/>
      <c r="AR926" s="110"/>
      <c r="AS926" s="110"/>
      <c r="AT926" s="110"/>
      <c r="AU926" s="110"/>
      <c r="AV926" s="110"/>
      <c r="AW926" s="110"/>
      <c r="AX926" s="110"/>
      <c r="AY926" s="110"/>
      <c r="AZ926" s="110"/>
      <c r="BA926" s="110"/>
      <c r="BB926" s="110"/>
      <c r="BC926" s="110"/>
      <c r="BD926" s="110"/>
      <c r="BE926" s="110"/>
      <c r="BF926" s="110"/>
      <c r="BG926" s="110"/>
      <c r="BH926" s="110"/>
      <c r="BI926" s="110"/>
      <c r="BJ926" s="110"/>
      <c r="BK926" s="110"/>
      <c r="BL926" s="110"/>
      <c r="BM926" s="110"/>
      <c r="BN926" s="110"/>
      <c r="BO926" s="110"/>
      <c r="BP926" s="110"/>
      <c r="BQ926" s="110"/>
      <c r="BR926" s="110"/>
      <c r="BS926" s="110"/>
      <c r="BT926" s="110"/>
      <c r="BU926" s="110"/>
      <c r="BV926" s="110"/>
      <c r="BW926" s="110"/>
      <c r="BX926" s="110"/>
      <c r="BY926" s="110"/>
      <c r="BZ926" s="110"/>
      <c r="CA926" s="110"/>
      <c r="CB926" s="110"/>
      <c r="CC926" s="110"/>
      <c r="CD926" s="110"/>
      <c r="CE926" s="110"/>
      <c r="CF926" s="110"/>
      <c r="CG926" s="110"/>
      <c r="CH926" s="110"/>
      <c r="CI926" s="110"/>
      <c r="CJ926" s="110"/>
      <c r="CK926" s="110"/>
      <c r="CL926" s="110"/>
      <c r="CM926" s="110"/>
      <c r="CN926" s="110"/>
      <c r="CO926" s="110"/>
      <c r="CP926" s="110"/>
      <c r="CQ926" s="110"/>
      <c r="CR926" s="110"/>
      <c r="CS926" s="110"/>
      <c r="CT926" s="110"/>
      <c r="CU926" s="110"/>
      <c r="CV926" s="110"/>
      <c r="CW926" s="110"/>
    </row>
    <row r="927" spans="1:101" x14ac:dyDescent="0.25">
      <c r="A927" s="110"/>
      <c r="B927" s="110"/>
      <c r="C927" s="110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  <c r="AA927" s="110"/>
      <c r="AB927" s="110"/>
      <c r="AC927" s="110"/>
      <c r="AD927" s="110"/>
      <c r="AE927" s="110"/>
      <c r="AF927" s="110"/>
      <c r="AG927" s="110"/>
      <c r="AH927" s="110"/>
      <c r="AI927" s="110"/>
      <c r="AJ927" s="110"/>
      <c r="AK927" s="110"/>
      <c r="AL927" s="110"/>
      <c r="AM927" s="110"/>
      <c r="AN927" s="110"/>
      <c r="AO927" s="110"/>
      <c r="AP927" s="110"/>
      <c r="AQ927" s="110"/>
      <c r="AR927" s="110"/>
      <c r="AS927" s="110"/>
      <c r="AT927" s="110"/>
      <c r="AU927" s="110"/>
      <c r="AV927" s="110"/>
      <c r="AW927" s="110"/>
      <c r="AX927" s="110"/>
      <c r="AY927" s="110"/>
      <c r="AZ927" s="110"/>
      <c r="BA927" s="110"/>
      <c r="BB927" s="110"/>
      <c r="BC927" s="110"/>
      <c r="BD927" s="110"/>
      <c r="BE927" s="110"/>
      <c r="BF927" s="110"/>
      <c r="BG927" s="110"/>
      <c r="BH927" s="110"/>
      <c r="BI927" s="110"/>
      <c r="BJ927" s="110"/>
      <c r="BK927" s="110"/>
      <c r="BL927" s="110"/>
      <c r="BM927" s="110"/>
      <c r="BN927" s="110"/>
      <c r="BO927" s="110"/>
      <c r="BP927" s="110"/>
      <c r="BQ927" s="110"/>
      <c r="BR927" s="110"/>
      <c r="BS927" s="110"/>
      <c r="BT927" s="110"/>
      <c r="BU927" s="110"/>
      <c r="BV927" s="110"/>
      <c r="BW927" s="110"/>
      <c r="BX927" s="110"/>
      <c r="BY927" s="110"/>
      <c r="BZ927" s="110"/>
      <c r="CA927" s="110"/>
      <c r="CB927" s="110"/>
      <c r="CC927" s="110"/>
      <c r="CD927" s="110"/>
      <c r="CE927" s="110"/>
      <c r="CF927" s="110"/>
      <c r="CG927" s="110"/>
      <c r="CH927" s="110"/>
      <c r="CI927" s="110"/>
      <c r="CJ927" s="110"/>
      <c r="CK927" s="110"/>
      <c r="CL927" s="110"/>
      <c r="CM927" s="110"/>
      <c r="CN927" s="110"/>
      <c r="CO927" s="110"/>
      <c r="CP927" s="110"/>
      <c r="CQ927" s="110"/>
      <c r="CR927" s="110"/>
      <c r="CS927" s="110"/>
      <c r="CT927" s="110"/>
      <c r="CU927" s="110"/>
      <c r="CV927" s="110"/>
      <c r="CW927" s="110"/>
    </row>
    <row r="928" spans="1:101" x14ac:dyDescent="0.25">
      <c r="A928" s="110"/>
      <c r="B928" s="110"/>
      <c r="C928" s="110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  <c r="AA928" s="110"/>
      <c r="AB928" s="110"/>
      <c r="AC928" s="110"/>
      <c r="AD928" s="110"/>
      <c r="AE928" s="110"/>
      <c r="AF928" s="110"/>
      <c r="AG928" s="110"/>
      <c r="AH928" s="110"/>
      <c r="AI928" s="110"/>
      <c r="AJ928" s="110"/>
      <c r="AK928" s="110"/>
      <c r="AL928" s="110"/>
      <c r="AM928" s="110"/>
      <c r="AN928" s="110"/>
      <c r="AO928" s="110"/>
      <c r="AP928" s="110"/>
      <c r="AQ928" s="110"/>
      <c r="AR928" s="110"/>
      <c r="AS928" s="110"/>
      <c r="AT928" s="110"/>
      <c r="AU928" s="110"/>
      <c r="AV928" s="110"/>
      <c r="AW928" s="110"/>
      <c r="AX928" s="110"/>
      <c r="AY928" s="110"/>
      <c r="AZ928" s="110"/>
      <c r="BA928" s="110"/>
      <c r="BB928" s="110"/>
      <c r="BC928" s="110"/>
      <c r="BD928" s="110"/>
      <c r="BE928" s="110"/>
      <c r="BF928" s="110"/>
      <c r="BG928" s="110"/>
      <c r="BH928" s="110"/>
      <c r="BI928" s="110"/>
      <c r="BJ928" s="110"/>
      <c r="BK928" s="110"/>
      <c r="BL928" s="110"/>
      <c r="BM928" s="110"/>
      <c r="BN928" s="110"/>
      <c r="BO928" s="110"/>
      <c r="BP928" s="110"/>
      <c r="BQ928" s="110"/>
      <c r="BR928" s="110"/>
      <c r="BS928" s="110"/>
      <c r="BT928" s="110"/>
      <c r="BU928" s="110"/>
      <c r="BV928" s="110"/>
      <c r="BW928" s="110"/>
      <c r="BX928" s="110"/>
      <c r="BY928" s="110"/>
      <c r="BZ928" s="110"/>
      <c r="CA928" s="110"/>
      <c r="CB928" s="110"/>
      <c r="CC928" s="110"/>
      <c r="CD928" s="110"/>
      <c r="CE928" s="110"/>
      <c r="CF928" s="110"/>
      <c r="CG928" s="110"/>
      <c r="CH928" s="110"/>
      <c r="CI928" s="110"/>
      <c r="CJ928" s="110"/>
      <c r="CK928" s="110"/>
      <c r="CL928" s="110"/>
      <c r="CM928" s="110"/>
      <c r="CN928" s="110"/>
      <c r="CO928" s="110"/>
      <c r="CP928" s="110"/>
      <c r="CQ928" s="110"/>
      <c r="CR928" s="110"/>
      <c r="CS928" s="110"/>
      <c r="CT928" s="110"/>
      <c r="CU928" s="110"/>
      <c r="CV928" s="110"/>
      <c r="CW928" s="110"/>
    </row>
    <row r="929" spans="1:101" x14ac:dyDescent="0.25">
      <c r="A929" s="110"/>
      <c r="B929" s="110"/>
      <c r="C929" s="110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  <c r="AA929" s="110"/>
      <c r="AB929" s="110"/>
      <c r="AC929" s="110"/>
      <c r="AD929" s="110"/>
      <c r="AE929" s="110"/>
      <c r="AF929" s="110"/>
      <c r="AG929" s="110"/>
      <c r="AH929" s="110"/>
      <c r="AI929" s="110"/>
      <c r="AJ929" s="110"/>
      <c r="AK929" s="110"/>
      <c r="AL929" s="110"/>
      <c r="AM929" s="110"/>
      <c r="AN929" s="110"/>
      <c r="AO929" s="110"/>
      <c r="AP929" s="110"/>
      <c r="AQ929" s="110"/>
      <c r="AR929" s="110"/>
      <c r="AS929" s="110"/>
      <c r="AT929" s="110"/>
      <c r="AU929" s="110"/>
      <c r="AV929" s="110"/>
      <c r="AW929" s="110"/>
      <c r="AX929" s="110"/>
      <c r="AY929" s="110"/>
      <c r="AZ929" s="110"/>
      <c r="BA929" s="110"/>
      <c r="BB929" s="110"/>
      <c r="BC929" s="110"/>
      <c r="BD929" s="110"/>
      <c r="BE929" s="110"/>
      <c r="BF929" s="110"/>
      <c r="BG929" s="110"/>
      <c r="BH929" s="110"/>
      <c r="BI929" s="110"/>
      <c r="BJ929" s="110"/>
      <c r="BK929" s="110"/>
      <c r="BL929" s="110"/>
      <c r="BM929" s="110"/>
      <c r="BN929" s="110"/>
      <c r="BO929" s="110"/>
      <c r="BP929" s="110"/>
      <c r="BQ929" s="110"/>
      <c r="BR929" s="110"/>
      <c r="BS929" s="110"/>
      <c r="BT929" s="110"/>
      <c r="BU929" s="110"/>
      <c r="BV929" s="110"/>
      <c r="BW929" s="110"/>
      <c r="BX929" s="110"/>
      <c r="BY929" s="110"/>
      <c r="BZ929" s="110"/>
      <c r="CA929" s="110"/>
      <c r="CB929" s="110"/>
      <c r="CC929" s="110"/>
      <c r="CD929" s="110"/>
      <c r="CE929" s="110"/>
      <c r="CF929" s="110"/>
      <c r="CG929" s="110"/>
      <c r="CH929" s="110"/>
      <c r="CI929" s="110"/>
      <c r="CJ929" s="110"/>
      <c r="CK929" s="110"/>
      <c r="CL929" s="110"/>
      <c r="CM929" s="110"/>
      <c r="CN929" s="110"/>
      <c r="CO929" s="110"/>
      <c r="CP929" s="110"/>
      <c r="CQ929" s="110"/>
      <c r="CR929" s="110"/>
      <c r="CS929" s="110"/>
      <c r="CT929" s="110"/>
      <c r="CU929" s="110"/>
      <c r="CV929" s="110"/>
      <c r="CW929" s="110"/>
    </row>
    <row r="930" spans="1:101" x14ac:dyDescent="0.25">
      <c r="A930" s="110"/>
      <c r="B930" s="110"/>
      <c r="C930" s="110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  <c r="AA930" s="110"/>
      <c r="AB930" s="110"/>
      <c r="AC930" s="110"/>
      <c r="AD930" s="110"/>
      <c r="AE930" s="110"/>
      <c r="AF930" s="110"/>
      <c r="AG930" s="110"/>
      <c r="AH930" s="110"/>
      <c r="AI930" s="110"/>
      <c r="AJ930" s="110"/>
      <c r="AK930" s="110"/>
      <c r="AL930" s="110"/>
      <c r="AM930" s="110"/>
      <c r="AN930" s="110"/>
      <c r="AO930" s="110"/>
      <c r="AP930" s="110"/>
      <c r="AQ930" s="110"/>
      <c r="AR930" s="110"/>
      <c r="AS930" s="110"/>
      <c r="AT930" s="110"/>
      <c r="AU930" s="110"/>
      <c r="AV930" s="110"/>
      <c r="AW930" s="110"/>
      <c r="AX930" s="110"/>
      <c r="AY930" s="110"/>
      <c r="AZ930" s="110"/>
      <c r="BA930" s="110"/>
      <c r="BB930" s="110"/>
      <c r="BC930" s="110"/>
      <c r="BD930" s="110"/>
      <c r="BE930" s="110"/>
      <c r="BF930" s="110"/>
      <c r="BG930" s="110"/>
      <c r="BH930" s="110"/>
      <c r="BI930" s="110"/>
      <c r="BJ930" s="110"/>
      <c r="BK930" s="110"/>
      <c r="BL930" s="110"/>
      <c r="BM930" s="110"/>
      <c r="BN930" s="110"/>
      <c r="BO930" s="110"/>
      <c r="BP930" s="110"/>
      <c r="BQ930" s="110"/>
      <c r="BR930" s="110"/>
      <c r="BS930" s="110"/>
      <c r="BT930" s="110"/>
      <c r="BU930" s="110"/>
      <c r="BV930" s="110"/>
      <c r="BW930" s="110"/>
      <c r="BX930" s="110"/>
      <c r="BY930" s="110"/>
      <c r="BZ930" s="110"/>
      <c r="CA930" s="110"/>
      <c r="CB930" s="110"/>
      <c r="CC930" s="110"/>
      <c r="CD930" s="110"/>
      <c r="CE930" s="110"/>
      <c r="CF930" s="110"/>
      <c r="CG930" s="110"/>
      <c r="CH930" s="110"/>
      <c r="CI930" s="110"/>
      <c r="CJ930" s="110"/>
      <c r="CK930" s="110"/>
      <c r="CL930" s="110"/>
      <c r="CM930" s="110"/>
      <c r="CN930" s="110"/>
      <c r="CO930" s="110"/>
      <c r="CP930" s="110"/>
      <c r="CQ930" s="110"/>
      <c r="CR930" s="110"/>
      <c r="CS930" s="110"/>
      <c r="CT930" s="110"/>
      <c r="CU930" s="110"/>
      <c r="CV930" s="110"/>
      <c r="CW930" s="110"/>
    </row>
    <row r="931" spans="1:101" x14ac:dyDescent="0.25">
      <c r="A931" s="110"/>
      <c r="B931" s="110"/>
      <c r="C931" s="110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  <c r="AA931" s="110"/>
      <c r="AB931" s="110"/>
      <c r="AC931" s="110"/>
      <c r="AD931" s="110"/>
      <c r="AE931" s="110"/>
      <c r="AF931" s="110"/>
      <c r="AG931" s="110"/>
      <c r="AH931" s="110"/>
      <c r="AI931" s="110"/>
      <c r="AJ931" s="110"/>
      <c r="AK931" s="110"/>
      <c r="AL931" s="110"/>
      <c r="AM931" s="110"/>
      <c r="AN931" s="110"/>
      <c r="AO931" s="110"/>
      <c r="AP931" s="110"/>
      <c r="AQ931" s="110"/>
      <c r="AR931" s="110"/>
      <c r="AS931" s="110"/>
      <c r="AT931" s="110"/>
      <c r="AU931" s="110"/>
      <c r="AV931" s="110"/>
      <c r="AW931" s="110"/>
      <c r="AX931" s="110"/>
      <c r="AY931" s="110"/>
      <c r="AZ931" s="110"/>
      <c r="BA931" s="110"/>
      <c r="BB931" s="110"/>
      <c r="BC931" s="110"/>
      <c r="BD931" s="110"/>
      <c r="BE931" s="110"/>
      <c r="BF931" s="110"/>
      <c r="BG931" s="110"/>
      <c r="BH931" s="110"/>
      <c r="BI931" s="110"/>
      <c r="BJ931" s="110"/>
      <c r="BK931" s="110"/>
      <c r="BL931" s="110"/>
      <c r="BM931" s="110"/>
      <c r="BN931" s="110"/>
      <c r="BO931" s="110"/>
      <c r="BP931" s="110"/>
      <c r="BQ931" s="110"/>
      <c r="BR931" s="110"/>
      <c r="BS931" s="110"/>
      <c r="BT931" s="110"/>
      <c r="BU931" s="110"/>
      <c r="BV931" s="110"/>
      <c r="BW931" s="110"/>
      <c r="BX931" s="110"/>
      <c r="BY931" s="110"/>
      <c r="BZ931" s="110"/>
      <c r="CA931" s="110"/>
      <c r="CB931" s="110"/>
      <c r="CC931" s="110"/>
      <c r="CD931" s="110"/>
      <c r="CE931" s="110"/>
      <c r="CF931" s="110"/>
      <c r="CG931" s="110"/>
      <c r="CH931" s="110"/>
      <c r="CI931" s="110"/>
      <c r="CJ931" s="110"/>
      <c r="CK931" s="110"/>
      <c r="CL931" s="110"/>
      <c r="CM931" s="110"/>
      <c r="CN931" s="110"/>
      <c r="CO931" s="110"/>
      <c r="CP931" s="110"/>
      <c r="CQ931" s="110"/>
      <c r="CR931" s="110"/>
      <c r="CS931" s="110"/>
      <c r="CT931" s="110"/>
      <c r="CU931" s="110"/>
      <c r="CV931" s="110"/>
      <c r="CW931" s="110"/>
    </row>
    <row r="932" spans="1:101" x14ac:dyDescent="0.25">
      <c r="A932" s="110"/>
      <c r="B932" s="110"/>
      <c r="C932" s="110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  <c r="AA932" s="110"/>
      <c r="AB932" s="110"/>
      <c r="AC932" s="110"/>
      <c r="AD932" s="110"/>
      <c r="AE932" s="110"/>
      <c r="AF932" s="110"/>
      <c r="AG932" s="110"/>
      <c r="AH932" s="110"/>
      <c r="AI932" s="110"/>
      <c r="AJ932" s="110"/>
      <c r="AK932" s="110"/>
      <c r="AL932" s="110"/>
      <c r="AM932" s="110"/>
      <c r="AN932" s="110"/>
      <c r="AO932" s="110"/>
      <c r="AP932" s="110"/>
      <c r="AQ932" s="110"/>
      <c r="AR932" s="110"/>
      <c r="AS932" s="110"/>
      <c r="AT932" s="110"/>
      <c r="AU932" s="110"/>
      <c r="AV932" s="110"/>
      <c r="AW932" s="110"/>
      <c r="AX932" s="110"/>
      <c r="AY932" s="110"/>
      <c r="AZ932" s="110"/>
      <c r="BA932" s="110"/>
      <c r="BB932" s="110"/>
      <c r="BC932" s="110"/>
      <c r="BD932" s="110"/>
      <c r="BE932" s="110"/>
      <c r="BF932" s="110"/>
      <c r="BG932" s="110"/>
      <c r="BH932" s="110"/>
      <c r="BI932" s="110"/>
      <c r="BJ932" s="110"/>
      <c r="BK932" s="110"/>
      <c r="BL932" s="110"/>
      <c r="BM932" s="110"/>
      <c r="BN932" s="110"/>
      <c r="BO932" s="110"/>
      <c r="BP932" s="110"/>
      <c r="BQ932" s="110"/>
      <c r="BR932" s="110"/>
      <c r="BS932" s="110"/>
      <c r="BT932" s="110"/>
      <c r="BU932" s="110"/>
      <c r="BV932" s="110"/>
      <c r="BW932" s="110"/>
      <c r="BX932" s="110"/>
      <c r="BY932" s="110"/>
      <c r="BZ932" s="110"/>
      <c r="CA932" s="110"/>
      <c r="CB932" s="110"/>
      <c r="CC932" s="110"/>
      <c r="CD932" s="110"/>
      <c r="CE932" s="110"/>
      <c r="CF932" s="110"/>
      <c r="CG932" s="110"/>
      <c r="CH932" s="110"/>
      <c r="CI932" s="110"/>
      <c r="CJ932" s="110"/>
      <c r="CK932" s="110"/>
      <c r="CL932" s="110"/>
      <c r="CM932" s="110"/>
      <c r="CN932" s="110"/>
      <c r="CO932" s="110"/>
      <c r="CP932" s="110"/>
      <c r="CQ932" s="110"/>
      <c r="CR932" s="110"/>
      <c r="CS932" s="110"/>
      <c r="CT932" s="110"/>
      <c r="CU932" s="110"/>
      <c r="CV932" s="110"/>
      <c r="CW932" s="110"/>
    </row>
    <row r="933" spans="1:101" x14ac:dyDescent="0.25">
      <c r="A933" s="110"/>
      <c r="B933" s="110"/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  <c r="AA933" s="110"/>
      <c r="AB933" s="110"/>
      <c r="AC933" s="110"/>
      <c r="AD933" s="110"/>
      <c r="AE933" s="110"/>
      <c r="AF933" s="110"/>
      <c r="AG933" s="110"/>
      <c r="AH933" s="110"/>
      <c r="AI933" s="110"/>
      <c r="AJ933" s="110"/>
      <c r="AK933" s="110"/>
      <c r="AL933" s="110"/>
      <c r="AM933" s="110"/>
      <c r="AN933" s="110"/>
      <c r="AO933" s="110"/>
      <c r="AP933" s="110"/>
      <c r="AQ933" s="110"/>
      <c r="AR933" s="110"/>
      <c r="AS933" s="110"/>
      <c r="AT933" s="110"/>
      <c r="AU933" s="110"/>
      <c r="AV933" s="110"/>
      <c r="AW933" s="110"/>
      <c r="AX933" s="110"/>
      <c r="AY933" s="110"/>
      <c r="AZ933" s="110"/>
      <c r="BA933" s="110"/>
      <c r="BB933" s="110"/>
      <c r="BC933" s="110"/>
      <c r="BD933" s="110"/>
      <c r="BE933" s="110"/>
      <c r="BF933" s="110"/>
      <c r="BG933" s="110"/>
      <c r="BH933" s="110"/>
      <c r="BI933" s="110"/>
      <c r="BJ933" s="110"/>
      <c r="BK933" s="110"/>
      <c r="BL933" s="110"/>
      <c r="BM933" s="110"/>
      <c r="BN933" s="110"/>
      <c r="BO933" s="110"/>
      <c r="BP933" s="110"/>
      <c r="BQ933" s="110"/>
      <c r="BR933" s="110"/>
      <c r="BS933" s="110"/>
      <c r="BT933" s="110"/>
      <c r="BU933" s="110"/>
      <c r="BV933" s="110"/>
      <c r="BW933" s="110"/>
      <c r="BX933" s="110"/>
      <c r="BY933" s="110"/>
      <c r="BZ933" s="110"/>
      <c r="CA933" s="110"/>
      <c r="CB933" s="110"/>
      <c r="CC933" s="110"/>
      <c r="CD933" s="110"/>
      <c r="CE933" s="110"/>
      <c r="CF933" s="110"/>
      <c r="CG933" s="110"/>
      <c r="CH933" s="110"/>
      <c r="CI933" s="110"/>
      <c r="CJ933" s="110"/>
      <c r="CK933" s="110"/>
      <c r="CL933" s="110"/>
      <c r="CM933" s="110"/>
      <c r="CN933" s="110"/>
      <c r="CO933" s="110"/>
      <c r="CP933" s="110"/>
      <c r="CQ933" s="110"/>
      <c r="CR933" s="110"/>
      <c r="CS933" s="110"/>
      <c r="CT933" s="110"/>
      <c r="CU933" s="110"/>
      <c r="CV933" s="110"/>
      <c r="CW933" s="110"/>
    </row>
    <row r="934" spans="1:101" x14ac:dyDescent="0.25">
      <c r="A934" s="110"/>
      <c r="B934" s="110"/>
      <c r="C934" s="110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  <c r="AA934" s="110"/>
      <c r="AB934" s="110"/>
      <c r="AC934" s="110"/>
      <c r="AD934" s="110"/>
      <c r="AE934" s="110"/>
      <c r="AF934" s="110"/>
      <c r="AG934" s="110"/>
      <c r="AH934" s="110"/>
      <c r="AI934" s="110"/>
      <c r="AJ934" s="110"/>
      <c r="AK934" s="110"/>
      <c r="AL934" s="110"/>
      <c r="AM934" s="110"/>
      <c r="AN934" s="110"/>
      <c r="AO934" s="110"/>
      <c r="AP934" s="110"/>
      <c r="AQ934" s="110"/>
      <c r="AR934" s="110"/>
      <c r="AS934" s="110"/>
      <c r="AT934" s="110"/>
      <c r="AU934" s="110"/>
      <c r="AV934" s="110"/>
      <c r="AW934" s="110"/>
      <c r="AX934" s="110"/>
      <c r="AY934" s="110"/>
      <c r="AZ934" s="110"/>
      <c r="BA934" s="110"/>
      <c r="BB934" s="110"/>
      <c r="BC934" s="110"/>
      <c r="BD934" s="110"/>
      <c r="BE934" s="110"/>
      <c r="BF934" s="110"/>
      <c r="BG934" s="110"/>
      <c r="BH934" s="110"/>
      <c r="BI934" s="110"/>
      <c r="BJ934" s="110"/>
      <c r="BK934" s="110"/>
      <c r="BL934" s="110"/>
      <c r="BM934" s="110"/>
      <c r="BN934" s="110"/>
      <c r="BO934" s="110"/>
      <c r="BP934" s="110"/>
      <c r="BQ934" s="110"/>
      <c r="BR934" s="110"/>
      <c r="BS934" s="110"/>
      <c r="BT934" s="110"/>
      <c r="BU934" s="110"/>
      <c r="BV934" s="110"/>
      <c r="BW934" s="110"/>
      <c r="BX934" s="110"/>
      <c r="BY934" s="110"/>
      <c r="BZ934" s="110"/>
      <c r="CA934" s="110"/>
      <c r="CB934" s="110"/>
      <c r="CC934" s="110"/>
      <c r="CD934" s="110"/>
      <c r="CE934" s="110"/>
      <c r="CF934" s="110"/>
      <c r="CG934" s="110"/>
      <c r="CH934" s="110"/>
      <c r="CI934" s="110"/>
      <c r="CJ934" s="110"/>
      <c r="CK934" s="110"/>
      <c r="CL934" s="110"/>
      <c r="CM934" s="110"/>
      <c r="CN934" s="110"/>
      <c r="CO934" s="110"/>
      <c r="CP934" s="110"/>
      <c r="CQ934" s="110"/>
      <c r="CR934" s="110"/>
      <c r="CS934" s="110"/>
      <c r="CT934" s="110"/>
      <c r="CU934" s="110"/>
      <c r="CV934" s="110"/>
      <c r="CW934" s="110"/>
    </row>
    <row r="935" spans="1:101" x14ac:dyDescent="0.25">
      <c r="A935" s="110"/>
      <c r="B935" s="110"/>
      <c r="C935" s="110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  <c r="AA935" s="110"/>
      <c r="AB935" s="110"/>
      <c r="AC935" s="110"/>
      <c r="AD935" s="110"/>
      <c r="AE935" s="110"/>
      <c r="AF935" s="110"/>
      <c r="AG935" s="110"/>
      <c r="AH935" s="110"/>
      <c r="AI935" s="110"/>
      <c r="AJ935" s="110"/>
      <c r="AK935" s="110"/>
      <c r="AL935" s="110"/>
      <c r="AM935" s="110"/>
      <c r="AN935" s="110"/>
      <c r="AO935" s="110"/>
      <c r="AP935" s="110"/>
      <c r="AQ935" s="110"/>
      <c r="AR935" s="110"/>
      <c r="AS935" s="110"/>
      <c r="AT935" s="110"/>
      <c r="AU935" s="110"/>
      <c r="AV935" s="110"/>
      <c r="AW935" s="110"/>
      <c r="AX935" s="110"/>
      <c r="AY935" s="110"/>
      <c r="AZ935" s="110"/>
      <c r="BA935" s="110"/>
      <c r="BB935" s="110"/>
      <c r="BC935" s="110"/>
      <c r="BD935" s="110"/>
      <c r="BE935" s="110"/>
      <c r="BF935" s="110"/>
      <c r="BG935" s="110"/>
      <c r="BH935" s="110"/>
      <c r="BI935" s="110"/>
      <c r="BJ935" s="110"/>
      <c r="BK935" s="110"/>
      <c r="BL935" s="110"/>
      <c r="BM935" s="110"/>
      <c r="BN935" s="110"/>
      <c r="BO935" s="110"/>
      <c r="BP935" s="110"/>
      <c r="BQ935" s="110"/>
      <c r="BR935" s="110"/>
      <c r="BS935" s="110"/>
      <c r="BT935" s="110"/>
      <c r="BU935" s="110"/>
      <c r="BV935" s="110"/>
      <c r="BW935" s="110"/>
      <c r="BX935" s="110"/>
      <c r="BY935" s="110"/>
      <c r="BZ935" s="110"/>
      <c r="CA935" s="110"/>
      <c r="CB935" s="110"/>
      <c r="CC935" s="110"/>
      <c r="CD935" s="110"/>
      <c r="CE935" s="110"/>
      <c r="CF935" s="110"/>
      <c r="CG935" s="110"/>
      <c r="CH935" s="110"/>
      <c r="CI935" s="110"/>
      <c r="CJ935" s="110"/>
      <c r="CK935" s="110"/>
      <c r="CL935" s="110"/>
      <c r="CM935" s="110"/>
      <c r="CN935" s="110"/>
      <c r="CO935" s="110"/>
      <c r="CP935" s="110"/>
      <c r="CQ935" s="110"/>
      <c r="CR935" s="110"/>
      <c r="CS935" s="110"/>
      <c r="CT935" s="110"/>
      <c r="CU935" s="110"/>
      <c r="CV935" s="110"/>
      <c r="CW935" s="110"/>
    </row>
    <row r="936" spans="1:101" x14ac:dyDescent="0.25">
      <c r="A936" s="110"/>
      <c r="B936" s="110"/>
      <c r="C936" s="110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  <c r="AA936" s="110"/>
      <c r="AB936" s="110"/>
      <c r="AC936" s="110"/>
      <c r="AD936" s="110"/>
      <c r="AE936" s="110"/>
      <c r="AF936" s="110"/>
      <c r="AG936" s="110"/>
      <c r="AH936" s="110"/>
      <c r="AI936" s="110"/>
      <c r="AJ936" s="110"/>
      <c r="AK936" s="110"/>
      <c r="AL936" s="110"/>
      <c r="AM936" s="110"/>
      <c r="AN936" s="110"/>
      <c r="AO936" s="110"/>
      <c r="AP936" s="110"/>
      <c r="AQ936" s="110"/>
      <c r="AR936" s="110"/>
      <c r="AS936" s="110"/>
      <c r="AT936" s="110"/>
      <c r="AU936" s="110"/>
      <c r="AV936" s="110"/>
      <c r="AW936" s="110"/>
      <c r="AX936" s="110"/>
      <c r="AY936" s="110"/>
      <c r="AZ936" s="110"/>
      <c r="BA936" s="110"/>
      <c r="BB936" s="110"/>
      <c r="BC936" s="110"/>
      <c r="BD936" s="110"/>
      <c r="BE936" s="110"/>
      <c r="BF936" s="110"/>
      <c r="BG936" s="110"/>
      <c r="BH936" s="110"/>
      <c r="BI936" s="110"/>
      <c r="BJ936" s="110"/>
      <c r="BK936" s="110"/>
      <c r="BL936" s="110"/>
      <c r="BM936" s="110"/>
      <c r="BN936" s="110"/>
      <c r="BO936" s="110"/>
      <c r="BP936" s="110"/>
      <c r="BQ936" s="110"/>
      <c r="BR936" s="110"/>
      <c r="BS936" s="110"/>
      <c r="BT936" s="110"/>
      <c r="BU936" s="110"/>
      <c r="BV936" s="110"/>
      <c r="BW936" s="110"/>
      <c r="BX936" s="110"/>
      <c r="BY936" s="110"/>
      <c r="BZ936" s="110"/>
      <c r="CA936" s="110"/>
      <c r="CB936" s="110"/>
      <c r="CC936" s="110"/>
      <c r="CD936" s="110"/>
      <c r="CE936" s="110"/>
      <c r="CF936" s="110"/>
      <c r="CG936" s="110"/>
      <c r="CH936" s="110"/>
      <c r="CI936" s="110"/>
      <c r="CJ936" s="110"/>
      <c r="CK936" s="110"/>
      <c r="CL936" s="110"/>
      <c r="CM936" s="110"/>
      <c r="CN936" s="110"/>
      <c r="CO936" s="110"/>
      <c r="CP936" s="110"/>
      <c r="CQ936" s="110"/>
      <c r="CR936" s="110"/>
      <c r="CS936" s="110"/>
      <c r="CT936" s="110"/>
      <c r="CU936" s="110"/>
      <c r="CV936" s="110"/>
      <c r="CW936" s="110"/>
    </row>
    <row r="937" spans="1:101" x14ac:dyDescent="0.25">
      <c r="A937" s="110"/>
      <c r="B937" s="110"/>
      <c r="C937" s="110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  <c r="AA937" s="110"/>
      <c r="AB937" s="110"/>
      <c r="AC937" s="110"/>
      <c r="AD937" s="110"/>
      <c r="AE937" s="110"/>
      <c r="AF937" s="110"/>
      <c r="AG937" s="110"/>
      <c r="AH937" s="110"/>
      <c r="AI937" s="110"/>
      <c r="AJ937" s="110"/>
      <c r="AK937" s="110"/>
      <c r="AL937" s="110"/>
      <c r="AM937" s="110"/>
      <c r="AN937" s="110"/>
      <c r="AO937" s="110"/>
      <c r="AP937" s="110"/>
      <c r="AQ937" s="110"/>
      <c r="AR937" s="110"/>
      <c r="AS937" s="110"/>
      <c r="AT937" s="110"/>
      <c r="AU937" s="110"/>
      <c r="AV937" s="110"/>
      <c r="AW937" s="110"/>
      <c r="AX937" s="110"/>
      <c r="AY937" s="110"/>
      <c r="AZ937" s="110"/>
      <c r="BA937" s="110"/>
      <c r="BB937" s="110"/>
      <c r="BC937" s="110"/>
      <c r="BD937" s="110"/>
      <c r="BE937" s="110"/>
      <c r="BF937" s="110"/>
      <c r="BG937" s="110"/>
      <c r="BH937" s="110"/>
      <c r="BI937" s="110"/>
      <c r="BJ937" s="110"/>
      <c r="BK937" s="110"/>
      <c r="BL937" s="110"/>
      <c r="BM937" s="110"/>
      <c r="BN937" s="110"/>
      <c r="BO937" s="110"/>
      <c r="BP937" s="110"/>
      <c r="BQ937" s="110"/>
      <c r="BR937" s="110"/>
      <c r="BS937" s="110"/>
      <c r="BT937" s="110"/>
      <c r="BU937" s="110"/>
      <c r="BV937" s="110"/>
      <c r="BW937" s="110"/>
      <c r="BX937" s="110"/>
      <c r="BY937" s="110"/>
      <c r="BZ937" s="110"/>
      <c r="CA937" s="110"/>
      <c r="CB937" s="110"/>
      <c r="CC937" s="110"/>
      <c r="CD937" s="110"/>
      <c r="CE937" s="110"/>
      <c r="CF937" s="110"/>
      <c r="CG937" s="110"/>
      <c r="CH937" s="110"/>
      <c r="CI937" s="110"/>
      <c r="CJ937" s="110"/>
      <c r="CK937" s="110"/>
      <c r="CL937" s="110"/>
      <c r="CM937" s="110"/>
      <c r="CN937" s="110"/>
      <c r="CO937" s="110"/>
      <c r="CP937" s="110"/>
      <c r="CQ937" s="110"/>
      <c r="CR937" s="110"/>
      <c r="CS937" s="110"/>
      <c r="CT937" s="110"/>
      <c r="CU937" s="110"/>
      <c r="CV937" s="110"/>
      <c r="CW937" s="110"/>
    </row>
    <row r="938" spans="1:101" x14ac:dyDescent="0.25">
      <c r="A938" s="110"/>
      <c r="B938" s="110"/>
      <c r="C938" s="110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  <c r="AA938" s="110"/>
      <c r="AB938" s="110"/>
      <c r="AC938" s="110"/>
      <c r="AD938" s="110"/>
      <c r="AE938" s="110"/>
      <c r="AF938" s="110"/>
      <c r="AG938" s="110"/>
      <c r="AH938" s="110"/>
      <c r="AI938" s="110"/>
      <c r="AJ938" s="110"/>
      <c r="AK938" s="110"/>
      <c r="AL938" s="110"/>
      <c r="AM938" s="110"/>
      <c r="AN938" s="110"/>
      <c r="AO938" s="110"/>
      <c r="AP938" s="110"/>
      <c r="AQ938" s="110"/>
      <c r="AR938" s="110"/>
      <c r="AS938" s="110"/>
      <c r="AT938" s="110"/>
      <c r="AU938" s="110"/>
      <c r="AV938" s="110"/>
      <c r="AW938" s="110"/>
      <c r="AX938" s="110"/>
      <c r="AY938" s="110"/>
      <c r="AZ938" s="110"/>
      <c r="BA938" s="110"/>
      <c r="BB938" s="110"/>
      <c r="BC938" s="110"/>
      <c r="BD938" s="110"/>
      <c r="BE938" s="110"/>
      <c r="BF938" s="110"/>
      <c r="BG938" s="110"/>
      <c r="BH938" s="110"/>
      <c r="BI938" s="110"/>
      <c r="BJ938" s="110"/>
      <c r="BK938" s="110"/>
      <c r="BL938" s="110"/>
      <c r="BM938" s="110"/>
      <c r="BN938" s="110"/>
      <c r="BO938" s="110"/>
      <c r="BP938" s="110"/>
      <c r="BQ938" s="110"/>
      <c r="BR938" s="110"/>
      <c r="BS938" s="110"/>
      <c r="BT938" s="110"/>
      <c r="BU938" s="110"/>
      <c r="BV938" s="110"/>
      <c r="BW938" s="110"/>
      <c r="BX938" s="110"/>
      <c r="BY938" s="110"/>
      <c r="BZ938" s="110"/>
      <c r="CA938" s="110"/>
      <c r="CB938" s="110"/>
      <c r="CC938" s="110"/>
      <c r="CD938" s="110"/>
      <c r="CE938" s="110"/>
      <c r="CF938" s="110"/>
      <c r="CG938" s="110"/>
      <c r="CH938" s="110"/>
      <c r="CI938" s="110"/>
      <c r="CJ938" s="110"/>
      <c r="CK938" s="110"/>
      <c r="CL938" s="110"/>
      <c r="CM938" s="110"/>
      <c r="CN938" s="110"/>
      <c r="CO938" s="110"/>
      <c r="CP938" s="110"/>
      <c r="CQ938" s="110"/>
      <c r="CR938" s="110"/>
      <c r="CS938" s="110"/>
      <c r="CT938" s="110"/>
      <c r="CU938" s="110"/>
      <c r="CV938" s="110"/>
      <c r="CW938" s="110"/>
    </row>
    <row r="939" spans="1:101" x14ac:dyDescent="0.25">
      <c r="A939" s="110"/>
      <c r="B939" s="110"/>
      <c r="C939" s="110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  <c r="AA939" s="110"/>
      <c r="AB939" s="110"/>
      <c r="AC939" s="110"/>
      <c r="AD939" s="110"/>
      <c r="AE939" s="110"/>
      <c r="AF939" s="110"/>
      <c r="AG939" s="110"/>
      <c r="AH939" s="110"/>
      <c r="AI939" s="110"/>
      <c r="AJ939" s="110"/>
      <c r="AK939" s="110"/>
      <c r="AL939" s="110"/>
      <c r="AM939" s="110"/>
      <c r="AN939" s="110"/>
      <c r="AO939" s="110"/>
      <c r="AP939" s="110"/>
      <c r="AQ939" s="110"/>
      <c r="AR939" s="110"/>
      <c r="AS939" s="110"/>
      <c r="AT939" s="110"/>
      <c r="AU939" s="110"/>
      <c r="AV939" s="110"/>
      <c r="AW939" s="110"/>
      <c r="AX939" s="110"/>
      <c r="AY939" s="110"/>
      <c r="AZ939" s="110"/>
      <c r="BA939" s="110"/>
      <c r="BB939" s="110"/>
      <c r="BC939" s="110"/>
      <c r="BD939" s="110"/>
      <c r="BE939" s="110"/>
      <c r="BF939" s="110"/>
      <c r="BG939" s="110"/>
      <c r="BH939" s="110"/>
      <c r="BI939" s="110"/>
      <c r="BJ939" s="110"/>
      <c r="BK939" s="110"/>
      <c r="BL939" s="110"/>
      <c r="BM939" s="110"/>
      <c r="BN939" s="110"/>
      <c r="BO939" s="110"/>
      <c r="BP939" s="110"/>
      <c r="BQ939" s="110"/>
      <c r="BR939" s="110"/>
      <c r="BS939" s="110"/>
      <c r="BT939" s="110"/>
      <c r="BU939" s="110"/>
      <c r="BV939" s="110"/>
      <c r="BW939" s="110"/>
      <c r="BX939" s="110"/>
      <c r="BY939" s="110"/>
      <c r="BZ939" s="110"/>
      <c r="CA939" s="110"/>
      <c r="CB939" s="110"/>
      <c r="CC939" s="110"/>
      <c r="CD939" s="110"/>
      <c r="CE939" s="110"/>
      <c r="CF939" s="110"/>
      <c r="CG939" s="110"/>
      <c r="CH939" s="110"/>
      <c r="CI939" s="110"/>
      <c r="CJ939" s="110"/>
      <c r="CK939" s="110"/>
      <c r="CL939" s="110"/>
      <c r="CM939" s="110"/>
      <c r="CN939" s="110"/>
      <c r="CO939" s="110"/>
      <c r="CP939" s="110"/>
      <c r="CQ939" s="110"/>
      <c r="CR939" s="110"/>
      <c r="CS939" s="110"/>
      <c r="CT939" s="110"/>
      <c r="CU939" s="110"/>
      <c r="CV939" s="110"/>
      <c r="CW939" s="110"/>
    </row>
    <row r="940" spans="1:101" x14ac:dyDescent="0.25">
      <c r="A940" s="110"/>
      <c r="B940" s="110"/>
      <c r="C940" s="110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  <c r="AA940" s="110"/>
      <c r="AB940" s="110"/>
      <c r="AC940" s="110"/>
      <c r="AD940" s="110"/>
      <c r="AE940" s="110"/>
      <c r="AF940" s="110"/>
      <c r="AG940" s="110"/>
      <c r="AH940" s="110"/>
      <c r="AI940" s="110"/>
      <c r="AJ940" s="110"/>
      <c r="AK940" s="110"/>
      <c r="AL940" s="110"/>
      <c r="AM940" s="110"/>
      <c r="AN940" s="110"/>
      <c r="AO940" s="110"/>
      <c r="AP940" s="110"/>
      <c r="AQ940" s="110"/>
      <c r="AR940" s="110"/>
      <c r="AS940" s="110"/>
      <c r="AT940" s="110"/>
      <c r="AU940" s="110"/>
      <c r="AV940" s="110"/>
      <c r="AW940" s="110"/>
      <c r="AX940" s="110"/>
      <c r="AY940" s="110"/>
      <c r="AZ940" s="110"/>
      <c r="BA940" s="110"/>
      <c r="BB940" s="110"/>
      <c r="BC940" s="110"/>
      <c r="BD940" s="110"/>
      <c r="BE940" s="110"/>
      <c r="BF940" s="110"/>
      <c r="BG940" s="110"/>
      <c r="BH940" s="110"/>
      <c r="BI940" s="110"/>
      <c r="BJ940" s="110"/>
      <c r="BK940" s="110"/>
      <c r="BL940" s="110"/>
      <c r="BM940" s="110"/>
      <c r="BN940" s="110"/>
      <c r="BO940" s="110"/>
      <c r="BP940" s="110"/>
      <c r="BQ940" s="110"/>
      <c r="BR940" s="110"/>
      <c r="BS940" s="110"/>
      <c r="BT940" s="110"/>
      <c r="BU940" s="110"/>
      <c r="BV940" s="110"/>
      <c r="BW940" s="110"/>
      <c r="BX940" s="110"/>
      <c r="BY940" s="110"/>
      <c r="BZ940" s="110"/>
      <c r="CA940" s="110"/>
      <c r="CB940" s="110"/>
      <c r="CC940" s="110"/>
      <c r="CD940" s="110"/>
      <c r="CE940" s="110"/>
      <c r="CF940" s="110"/>
      <c r="CG940" s="110"/>
      <c r="CH940" s="110"/>
      <c r="CI940" s="110"/>
      <c r="CJ940" s="110"/>
      <c r="CK940" s="110"/>
      <c r="CL940" s="110"/>
      <c r="CM940" s="110"/>
      <c r="CN940" s="110"/>
      <c r="CO940" s="110"/>
      <c r="CP940" s="110"/>
      <c r="CQ940" s="110"/>
      <c r="CR940" s="110"/>
      <c r="CS940" s="110"/>
      <c r="CT940" s="110"/>
      <c r="CU940" s="110"/>
      <c r="CV940" s="110"/>
      <c r="CW940" s="110"/>
    </row>
    <row r="941" spans="1:101" x14ac:dyDescent="0.25">
      <c r="A941" s="110"/>
      <c r="B941" s="110"/>
      <c r="C941" s="110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  <c r="AA941" s="110"/>
      <c r="AB941" s="110"/>
      <c r="AC941" s="110"/>
      <c r="AD941" s="110"/>
      <c r="AE941" s="110"/>
      <c r="AF941" s="110"/>
      <c r="AG941" s="110"/>
      <c r="AH941" s="110"/>
      <c r="AI941" s="110"/>
      <c r="AJ941" s="110"/>
      <c r="AK941" s="110"/>
      <c r="AL941" s="110"/>
      <c r="AM941" s="110"/>
      <c r="AN941" s="110"/>
      <c r="AO941" s="110"/>
      <c r="AP941" s="110"/>
      <c r="AQ941" s="110"/>
      <c r="AR941" s="110"/>
      <c r="AS941" s="110"/>
      <c r="AT941" s="110"/>
      <c r="AU941" s="110"/>
      <c r="AV941" s="110"/>
      <c r="AW941" s="110"/>
      <c r="AX941" s="110"/>
      <c r="AY941" s="110"/>
      <c r="AZ941" s="110"/>
      <c r="BA941" s="110"/>
      <c r="BB941" s="110"/>
      <c r="BC941" s="110"/>
      <c r="BD941" s="110"/>
      <c r="BE941" s="110"/>
      <c r="BF941" s="110"/>
      <c r="BG941" s="110"/>
      <c r="BH941" s="110"/>
      <c r="BI941" s="110"/>
      <c r="BJ941" s="110"/>
      <c r="BK941" s="110"/>
      <c r="BL941" s="110"/>
      <c r="BM941" s="110"/>
      <c r="BN941" s="110"/>
      <c r="BO941" s="110"/>
      <c r="BP941" s="110"/>
      <c r="BQ941" s="110"/>
      <c r="BR941" s="110"/>
      <c r="BS941" s="110"/>
      <c r="BT941" s="110"/>
      <c r="BU941" s="110"/>
      <c r="BV941" s="110"/>
      <c r="BW941" s="110"/>
      <c r="BX941" s="110"/>
      <c r="BY941" s="110"/>
      <c r="BZ941" s="110"/>
      <c r="CA941" s="110"/>
      <c r="CB941" s="110"/>
      <c r="CC941" s="110"/>
      <c r="CD941" s="110"/>
      <c r="CE941" s="110"/>
      <c r="CF941" s="110"/>
      <c r="CG941" s="110"/>
      <c r="CH941" s="110"/>
      <c r="CI941" s="110"/>
      <c r="CJ941" s="110"/>
      <c r="CK941" s="110"/>
      <c r="CL941" s="110"/>
      <c r="CM941" s="110"/>
      <c r="CN941" s="110"/>
      <c r="CO941" s="110"/>
      <c r="CP941" s="110"/>
      <c r="CQ941" s="110"/>
      <c r="CR941" s="110"/>
      <c r="CS941" s="110"/>
      <c r="CT941" s="110"/>
      <c r="CU941" s="110"/>
      <c r="CV941" s="110"/>
      <c r="CW941" s="110"/>
    </row>
    <row r="942" spans="1:101" x14ac:dyDescent="0.25">
      <c r="A942" s="110"/>
      <c r="B942" s="110"/>
      <c r="C942" s="110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  <c r="AA942" s="110"/>
      <c r="AB942" s="110"/>
      <c r="AC942" s="110"/>
      <c r="AD942" s="110"/>
      <c r="AE942" s="110"/>
      <c r="AF942" s="110"/>
      <c r="AG942" s="110"/>
      <c r="AH942" s="110"/>
      <c r="AI942" s="110"/>
      <c r="AJ942" s="110"/>
      <c r="AK942" s="110"/>
      <c r="AL942" s="110"/>
      <c r="AM942" s="110"/>
      <c r="AN942" s="110"/>
      <c r="AO942" s="110"/>
      <c r="AP942" s="110"/>
      <c r="AQ942" s="110"/>
      <c r="AR942" s="110"/>
      <c r="AS942" s="110"/>
      <c r="AT942" s="110"/>
      <c r="AU942" s="110"/>
      <c r="AV942" s="110"/>
      <c r="AW942" s="110"/>
      <c r="AX942" s="110"/>
      <c r="AY942" s="110"/>
      <c r="AZ942" s="110"/>
      <c r="BA942" s="110"/>
      <c r="BB942" s="110"/>
      <c r="BC942" s="110"/>
      <c r="BD942" s="110"/>
      <c r="BE942" s="110"/>
      <c r="BF942" s="110"/>
      <c r="BG942" s="110"/>
      <c r="BH942" s="110"/>
      <c r="BI942" s="110"/>
      <c r="BJ942" s="110"/>
      <c r="BK942" s="110"/>
      <c r="BL942" s="110"/>
      <c r="BM942" s="110"/>
      <c r="BN942" s="110"/>
      <c r="BO942" s="110"/>
      <c r="BP942" s="110"/>
      <c r="BQ942" s="110"/>
      <c r="BR942" s="110"/>
      <c r="BS942" s="110"/>
      <c r="BT942" s="110"/>
      <c r="BU942" s="110"/>
      <c r="BV942" s="110"/>
      <c r="BW942" s="110"/>
      <c r="BX942" s="110"/>
      <c r="BY942" s="110"/>
      <c r="BZ942" s="110"/>
      <c r="CA942" s="110"/>
      <c r="CB942" s="110"/>
      <c r="CC942" s="110"/>
      <c r="CD942" s="110"/>
      <c r="CE942" s="110"/>
      <c r="CF942" s="110"/>
      <c r="CG942" s="110"/>
      <c r="CH942" s="110"/>
      <c r="CI942" s="110"/>
      <c r="CJ942" s="110"/>
      <c r="CK942" s="110"/>
      <c r="CL942" s="110"/>
      <c r="CM942" s="110"/>
      <c r="CN942" s="110"/>
      <c r="CO942" s="110"/>
      <c r="CP942" s="110"/>
      <c r="CQ942" s="110"/>
      <c r="CR942" s="110"/>
      <c r="CS942" s="110"/>
      <c r="CT942" s="110"/>
      <c r="CU942" s="110"/>
      <c r="CV942" s="110"/>
      <c r="CW942" s="110"/>
    </row>
    <row r="943" spans="1:101" x14ac:dyDescent="0.25">
      <c r="A943" s="110"/>
      <c r="B943" s="110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10"/>
      <c r="AE943" s="110"/>
      <c r="AF943" s="110"/>
      <c r="AG943" s="110"/>
      <c r="AH943" s="110"/>
      <c r="AI943" s="110"/>
      <c r="AJ943" s="110"/>
      <c r="AK943" s="110"/>
      <c r="AL943" s="110"/>
      <c r="AM943" s="110"/>
      <c r="AN943" s="110"/>
      <c r="AO943" s="110"/>
      <c r="AP943" s="110"/>
      <c r="AQ943" s="110"/>
      <c r="AR943" s="110"/>
      <c r="AS943" s="110"/>
      <c r="AT943" s="110"/>
      <c r="AU943" s="110"/>
      <c r="AV943" s="110"/>
      <c r="AW943" s="110"/>
      <c r="AX943" s="110"/>
      <c r="AY943" s="110"/>
      <c r="AZ943" s="110"/>
      <c r="BA943" s="110"/>
      <c r="BB943" s="110"/>
      <c r="BC943" s="110"/>
      <c r="BD943" s="110"/>
      <c r="BE943" s="110"/>
      <c r="BF943" s="110"/>
      <c r="BG943" s="110"/>
      <c r="BH943" s="110"/>
      <c r="BI943" s="110"/>
      <c r="BJ943" s="110"/>
      <c r="BK943" s="110"/>
      <c r="BL943" s="110"/>
      <c r="BM943" s="110"/>
      <c r="BN943" s="110"/>
      <c r="BO943" s="110"/>
      <c r="BP943" s="110"/>
      <c r="BQ943" s="110"/>
      <c r="BR943" s="110"/>
      <c r="BS943" s="110"/>
      <c r="BT943" s="110"/>
      <c r="BU943" s="110"/>
      <c r="BV943" s="110"/>
      <c r="BW943" s="110"/>
      <c r="BX943" s="110"/>
      <c r="BY943" s="110"/>
      <c r="BZ943" s="110"/>
      <c r="CA943" s="110"/>
      <c r="CB943" s="110"/>
      <c r="CC943" s="110"/>
      <c r="CD943" s="110"/>
      <c r="CE943" s="110"/>
      <c r="CF943" s="110"/>
      <c r="CG943" s="110"/>
      <c r="CH943" s="110"/>
      <c r="CI943" s="110"/>
      <c r="CJ943" s="110"/>
      <c r="CK943" s="110"/>
      <c r="CL943" s="110"/>
      <c r="CM943" s="110"/>
      <c r="CN943" s="110"/>
      <c r="CO943" s="110"/>
      <c r="CP943" s="110"/>
      <c r="CQ943" s="110"/>
      <c r="CR943" s="110"/>
      <c r="CS943" s="110"/>
      <c r="CT943" s="110"/>
      <c r="CU943" s="110"/>
      <c r="CV943" s="110"/>
      <c r="CW943" s="110"/>
    </row>
    <row r="944" spans="1:101" x14ac:dyDescent="0.25">
      <c r="A944" s="110"/>
      <c r="B944" s="110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  <c r="AA944" s="110"/>
      <c r="AB944" s="110"/>
      <c r="AC944" s="110"/>
      <c r="AD944" s="110"/>
      <c r="AE944" s="110"/>
      <c r="AF944" s="110"/>
      <c r="AG944" s="110"/>
      <c r="AH944" s="110"/>
      <c r="AI944" s="110"/>
      <c r="AJ944" s="110"/>
      <c r="AK944" s="110"/>
      <c r="AL944" s="110"/>
      <c r="AM944" s="110"/>
      <c r="AN944" s="110"/>
      <c r="AO944" s="110"/>
      <c r="AP944" s="110"/>
      <c r="AQ944" s="110"/>
      <c r="AR944" s="110"/>
      <c r="AS944" s="110"/>
      <c r="AT944" s="110"/>
      <c r="AU944" s="110"/>
      <c r="AV944" s="110"/>
      <c r="AW944" s="110"/>
      <c r="AX944" s="110"/>
      <c r="AY944" s="110"/>
      <c r="AZ944" s="110"/>
      <c r="BA944" s="110"/>
      <c r="BB944" s="110"/>
      <c r="BC944" s="110"/>
      <c r="BD944" s="110"/>
      <c r="BE944" s="110"/>
      <c r="BF944" s="110"/>
      <c r="BG944" s="110"/>
      <c r="BH944" s="110"/>
      <c r="BI944" s="110"/>
      <c r="BJ944" s="110"/>
      <c r="BK944" s="110"/>
      <c r="BL944" s="110"/>
      <c r="BM944" s="110"/>
      <c r="BN944" s="110"/>
      <c r="BO944" s="110"/>
      <c r="BP944" s="110"/>
      <c r="BQ944" s="110"/>
      <c r="BR944" s="110"/>
      <c r="BS944" s="110"/>
      <c r="BT944" s="110"/>
      <c r="BU944" s="110"/>
      <c r="BV944" s="110"/>
      <c r="BW944" s="110"/>
      <c r="BX944" s="110"/>
      <c r="BY944" s="110"/>
      <c r="BZ944" s="110"/>
      <c r="CA944" s="110"/>
      <c r="CB944" s="110"/>
      <c r="CC944" s="110"/>
      <c r="CD944" s="110"/>
      <c r="CE944" s="110"/>
      <c r="CF944" s="110"/>
      <c r="CG944" s="110"/>
      <c r="CH944" s="110"/>
      <c r="CI944" s="110"/>
      <c r="CJ944" s="110"/>
      <c r="CK944" s="110"/>
      <c r="CL944" s="110"/>
      <c r="CM944" s="110"/>
      <c r="CN944" s="110"/>
      <c r="CO944" s="110"/>
      <c r="CP944" s="110"/>
      <c r="CQ944" s="110"/>
      <c r="CR944" s="110"/>
      <c r="CS944" s="110"/>
      <c r="CT944" s="110"/>
      <c r="CU944" s="110"/>
      <c r="CV944" s="110"/>
      <c r="CW944" s="110"/>
    </row>
    <row r="945" spans="1:101" x14ac:dyDescent="0.25">
      <c r="A945" s="110"/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  <c r="AA945" s="110"/>
      <c r="AB945" s="110"/>
      <c r="AC945" s="110"/>
      <c r="AD945" s="110"/>
      <c r="AE945" s="110"/>
      <c r="AF945" s="110"/>
      <c r="AG945" s="110"/>
      <c r="AH945" s="110"/>
      <c r="AI945" s="110"/>
      <c r="AJ945" s="110"/>
      <c r="AK945" s="110"/>
      <c r="AL945" s="110"/>
      <c r="AM945" s="110"/>
      <c r="AN945" s="110"/>
      <c r="AO945" s="110"/>
      <c r="AP945" s="110"/>
      <c r="AQ945" s="110"/>
      <c r="AR945" s="110"/>
      <c r="AS945" s="110"/>
      <c r="AT945" s="110"/>
      <c r="AU945" s="110"/>
      <c r="AV945" s="110"/>
      <c r="AW945" s="110"/>
      <c r="AX945" s="110"/>
      <c r="AY945" s="110"/>
      <c r="AZ945" s="110"/>
      <c r="BA945" s="110"/>
      <c r="BB945" s="110"/>
      <c r="BC945" s="110"/>
      <c r="BD945" s="110"/>
      <c r="BE945" s="110"/>
      <c r="BF945" s="110"/>
      <c r="BG945" s="110"/>
      <c r="BH945" s="110"/>
      <c r="BI945" s="110"/>
      <c r="BJ945" s="110"/>
      <c r="BK945" s="110"/>
      <c r="BL945" s="110"/>
      <c r="BM945" s="110"/>
      <c r="BN945" s="110"/>
      <c r="BO945" s="110"/>
      <c r="BP945" s="110"/>
      <c r="BQ945" s="110"/>
      <c r="BR945" s="110"/>
      <c r="BS945" s="110"/>
      <c r="BT945" s="110"/>
      <c r="BU945" s="110"/>
      <c r="BV945" s="110"/>
      <c r="BW945" s="110"/>
      <c r="BX945" s="110"/>
      <c r="BY945" s="110"/>
      <c r="BZ945" s="110"/>
      <c r="CA945" s="110"/>
      <c r="CB945" s="110"/>
      <c r="CC945" s="110"/>
      <c r="CD945" s="110"/>
      <c r="CE945" s="110"/>
      <c r="CF945" s="110"/>
      <c r="CG945" s="110"/>
      <c r="CH945" s="110"/>
      <c r="CI945" s="110"/>
      <c r="CJ945" s="110"/>
      <c r="CK945" s="110"/>
      <c r="CL945" s="110"/>
      <c r="CM945" s="110"/>
      <c r="CN945" s="110"/>
      <c r="CO945" s="110"/>
      <c r="CP945" s="110"/>
      <c r="CQ945" s="110"/>
      <c r="CR945" s="110"/>
      <c r="CS945" s="110"/>
      <c r="CT945" s="110"/>
      <c r="CU945" s="110"/>
      <c r="CV945" s="110"/>
      <c r="CW945" s="110"/>
    </row>
    <row r="946" spans="1:101" x14ac:dyDescent="0.25">
      <c r="A946" s="110"/>
      <c r="B946" s="110"/>
      <c r="C946" s="110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  <c r="AA946" s="110"/>
      <c r="AB946" s="110"/>
      <c r="AC946" s="110"/>
      <c r="AD946" s="110"/>
      <c r="AE946" s="110"/>
      <c r="AF946" s="110"/>
      <c r="AG946" s="110"/>
      <c r="AH946" s="110"/>
      <c r="AI946" s="110"/>
      <c r="AJ946" s="110"/>
      <c r="AK946" s="110"/>
      <c r="AL946" s="110"/>
      <c r="AM946" s="110"/>
      <c r="AN946" s="110"/>
      <c r="AO946" s="110"/>
      <c r="AP946" s="110"/>
      <c r="AQ946" s="110"/>
      <c r="AR946" s="110"/>
      <c r="AS946" s="110"/>
      <c r="AT946" s="110"/>
      <c r="AU946" s="110"/>
      <c r="AV946" s="110"/>
      <c r="AW946" s="110"/>
      <c r="AX946" s="110"/>
      <c r="AY946" s="110"/>
      <c r="AZ946" s="110"/>
      <c r="BA946" s="110"/>
      <c r="BB946" s="110"/>
      <c r="BC946" s="110"/>
      <c r="BD946" s="110"/>
      <c r="BE946" s="110"/>
      <c r="BF946" s="110"/>
      <c r="BG946" s="110"/>
      <c r="BH946" s="110"/>
      <c r="BI946" s="110"/>
      <c r="BJ946" s="110"/>
      <c r="BK946" s="110"/>
      <c r="BL946" s="110"/>
      <c r="BM946" s="110"/>
      <c r="BN946" s="110"/>
      <c r="BO946" s="110"/>
      <c r="BP946" s="110"/>
      <c r="BQ946" s="110"/>
      <c r="BR946" s="110"/>
      <c r="BS946" s="110"/>
      <c r="BT946" s="110"/>
      <c r="BU946" s="110"/>
      <c r="BV946" s="110"/>
      <c r="BW946" s="110"/>
      <c r="BX946" s="110"/>
      <c r="BY946" s="110"/>
      <c r="BZ946" s="110"/>
      <c r="CA946" s="110"/>
      <c r="CB946" s="110"/>
      <c r="CC946" s="110"/>
      <c r="CD946" s="110"/>
      <c r="CE946" s="110"/>
      <c r="CF946" s="110"/>
      <c r="CG946" s="110"/>
      <c r="CH946" s="110"/>
      <c r="CI946" s="110"/>
      <c r="CJ946" s="110"/>
      <c r="CK946" s="110"/>
      <c r="CL946" s="110"/>
      <c r="CM946" s="110"/>
      <c r="CN946" s="110"/>
      <c r="CO946" s="110"/>
      <c r="CP946" s="110"/>
      <c r="CQ946" s="110"/>
      <c r="CR946" s="110"/>
      <c r="CS946" s="110"/>
      <c r="CT946" s="110"/>
      <c r="CU946" s="110"/>
      <c r="CV946" s="110"/>
      <c r="CW946" s="110"/>
    </row>
    <row r="947" spans="1:101" x14ac:dyDescent="0.25">
      <c r="A947" s="110"/>
      <c r="B947" s="110"/>
      <c r="C947" s="110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  <c r="AA947" s="110"/>
      <c r="AB947" s="110"/>
      <c r="AC947" s="110"/>
      <c r="AD947" s="110"/>
      <c r="AE947" s="110"/>
      <c r="AF947" s="110"/>
      <c r="AG947" s="110"/>
      <c r="AH947" s="110"/>
      <c r="AI947" s="110"/>
      <c r="AJ947" s="110"/>
      <c r="AK947" s="110"/>
      <c r="AL947" s="110"/>
      <c r="AM947" s="110"/>
      <c r="AN947" s="110"/>
      <c r="AO947" s="110"/>
      <c r="AP947" s="110"/>
      <c r="AQ947" s="110"/>
      <c r="AR947" s="110"/>
      <c r="AS947" s="110"/>
      <c r="AT947" s="110"/>
      <c r="AU947" s="110"/>
      <c r="AV947" s="110"/>
      <c r="AW947" s="110"/>
      <c r="AX947" s="110"/>
      <c r="AY947" s="110"/>
      <c r="AZ947" s="110"/>
      <c r="BA947" s="110"/>
      <c r="BB947" s="110"/>
      <c r="BC947" s="110"/>
      <c r="BD947" s="110"/>
      <c r="BE947" s="110"/>
      <c r="BF947" s="110"/>
      <c r="BG947" s="110"/>
      <c r="BH947" s="110"/>
      <c r="BI947" s="110"/>
      <c r="BJ947" s="110"/>
      <c r="BK947" s="110"/>
      <c r="BL947" s="110"/>
      <c r="BM947" s="110"/>
      <c r="BN947" s="110"/>
      <c r="BO947" s="110"/>
      <c r="BP947" s="110"/>
      <c r="BQ947" s="110"/>
      <c r="BR947" s="110"/>
      <c r="BS947" s="110"/>
      <c r="BT947" s="110"/>
      <c r="BU947" s="110"/>
      <c r="BV947" s="110"/>
      <c r="BW947" s="110"/>
      <c r="BX947" s="110"/>
      <c r="BY947" s="110"/>
      <c r="BZ947" s="110"/>
      <c r="CA947" s="110"/>
      <c r="CB947" s="110"/>
      <c r="CC947" s="110"/>
      <c r="CD947" s="110"/>
      <c r="CE947" s="110"/>
      <c r="CF947" s="110"/>
      <c r="CG947" s="110"/>
      <c r="CH947" s="110"/>
      <c r="CI947" s="110"/>
      <c r="CJ947" s="110"/>
      <c r="CK947" s="110"/>
      <c r="CL947" s="110"/>
      <c r="CM947" s="110"/>
      <c r="CN947" s="110"/>
      <c r="CO947" s="110"/>
      <c r="CP947" s="110"/>
      <c r="CQ947" s="110"/>
      <c r="CR947" s="110"/>
      <c r="CS947" s="110"/>
      <c r="CT947" s="110"/>
      <c r="CU947" s="110"/>
      <c r="CV947" s="110"/>
      <c r="CW947" s="110"/>
    </row>
    <row r="948" spans="1:101" x14ac:dyDescent="0.25">
      <c r="A948" s="110"/>
      <c r="B948" s="110"/>
      <c r="C948" s="110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  <c r="AA948" s="110"/>
      <c r="AB948" s="110"/>
      <c r="AC948" s="110"/>
      <c r="AD948" s="110"/>
      <c r="AE948" s="110"/>
      <c r="AF948" s="110"/>
      <c r="AG948" s="110"/>
      <c r="AH948" s="110"/>
      <c r="AI948" s="110"/>
      <c r="AJ948" s="110"/>
      <c r="AK948" s="110"/>
      <c r="AL948" s="110"/>
      <c r="AM948" s="110"/>
      <c r="AN948" s="110"/>
      <c r="AO948" s="110"/>
      <c r="AP948" s="110"/>
      <c r="AQ948" s="110"/>
      <c r="AR948" s="110"/>
      <c r="AS948" s="110"/>
      <c r="AT948" s="110"/>
      <c r="AU948" s="110"/>
      <c r="AV948" s="110"/>
      <c r="AW948" s="110"/>
      <c r="AX948" s="110"/>
      <c r="AY948" s="110"/>
      <c r="AZ948" s="110"/>
      <c r="BA948" s="110"/>
      <c r="BB948" s="110"/>
      <c r="BC948" s="110"/>
      <c r="BD948" s="110"/>
      <c r="BE948" s="110"/>
      <c r="BF948" s="110"/>
      <c r="BG948" s="110"/>
      <c r="BH948" s="110"/>
      <c r="BI948" s="110"/>
      <c r="BJ948" s="110"/>
      <c r="BK948" s="110"/>
      <c r="BL948" s="110"/>
      <c r="BM948" s="110"/>
      <c r="BN948" s="110"/>
      <c r="BO948" s="110"/>
      <c r="BP948" s="110"/>
      <c r="BQ948" s="110"/>
      <c r="BR948" s="110"/>
      <c r="BS948" s="110"/>
      <c r="BT948" s="110"/>
      <c r="BU948" s="110"/>
      <c r="BV948" s="110"/>
      <c r="BW948" s="110"/>
      <c r="BX948" s="110"/>
      <c r="BY948" s="110"/>
      <c r="BZ948" s="110"/>
      <c r="CA948" s="110"/>
      <c r="CB948" s="110"/>
      <c r="CC948" s="110"/>
      <c r="CD948" s="110"/>
      <c r="CE948" s="110"/>
      <c r="CF948" s="110"/>
      <c r="CG948" s="110"/>
      <c r="CH948" s="110"/>
      <c r="CI948" s="110"/>
      <c r="CJ948" s="110"/>
      <c r="CK948" s="110"/>
      <c r="CL948" s="110"/>
      <c r="CM948" s="110"/>
      <c r="CN948" s="110"/>
      <c r="CO948" s="110"/>
      <c r="CP948" s="110"/>
      <c r="CQ948" s="110"/>
      <c r="CR948" s="110"/>
      <c r="CS948" s="110"/>
      <c r="CT948" s="110"/>
      <c r="CU948" s="110"/>
      <c r="CV948" s="110"/>
      <c r="CW948" s="110"/>
    </row>
    <row r="949" spans="1:101" x14ac:dyDescent="0.25">
      <c r="A949" s="110"/>
      <c r="B949" s="110"/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  <c r="AA949" s="110"/>
      <c r="AB949" s="110"/>
      <c r="AC949" s="110"/>
      <c r="AD949" s="110"/>
      <c r="AE949" s="110"/>
      <c r="AF949" s="110"/>
      <c r="AG949" s="110"/>
      <c r="AH949" s="110"/>
      <c r="AI949" s="110"/>
      <c r="AJ949" s="110"/>
      <c r="AK949" s="110"/>
      <c r="AL949" s="110"/>
      <c r="AM949" s="110"/>
      <c r="AN949" s="110"/>
      <c r="AO949" s="110"/>
      <c r="AP949" s="110"/>
      <c r="AQ949" s="110"/>
      <c r="AR949" s="110"/>
      <c r="AS949" s="110"/>
      <c r="AT949" s="110"/>
      <c r="AU949" s="110"/>
      <c r="AV949" s="110"/>
      <c r="AW949" s="110"/>
      <c r="AX949" s="110"/>
      <c r="AY949" s="110"/>
      <c r="AZ949" s="110"/>
      <c r="BA949" s="110"/>
      <c r="BB949" s="110"/>
      <c r="BC949" s="110"/>
      <c r="BD949" s="110"/>
      <c r="BE949" s="110"/>
      <c r="BF949" s="110"/>
      <c r="BG949" s="110"/>
      <c r="BH949" s="110"/>
      <c r="BI949" s="110"/>
      <c r="BJ949" s="110"/>
      <c r="BK949" s="110"/>
      <c r="BL949" s="110"/>
      <c r="BM949" s="110"/>
      <c r="BN949" s="110"/>
      <c r="BO949" s="110"/>
      <c r="BP949" s="110"/>
      <c r="BQ949" s="110"/>
      <c r="BR949" s="110"/>
      <c r="BS949" s="110"/>
      <c r="BT949" s="110"/>
      <c r="BU949" s="110"/>
      <c r="BV949" s="110"/>
      <c r="BW949" s="110"/>
      <c r="BX949" s="110"/>
      <c r="BY949" s="110"/>
      <c r="BZ949" s="110"/>
      <c r="CA949" s="110"/>
      <c r="CB949" s="110"/>
      <c r="CC949" s="110"/>
      <c r="CD949" s="110"/>
      <c r="CE949" s="110"/>
      <c r="CF949" s="110"/>
      <c r="CG949" s="110"/>
      <c r="CH949" s="110"/>
      <c r="CI949" s="110"/>
      <c r="CJ949" s="110"/>
      <c r="CK949" s="110"/>
      <c r="CL949" s="110"/>
      <c r="CM949" s="110"/>
      <c r="CN949" s="110"/>
      <c r="CO949" s="110"/>
      <c r="CP949" s="110"/>
      <c r="CQ949" s="110"/>
      <c r="CR949" s="110"/>
      <c r="CS949" s="110"/>
      <c r="CT949" s="110"/>
      <c r="CU949" s="110"/>
      <c r="CV949" s="110"/>
      <c r="CW949" s="110"/>
    </row>
    <row r="950" spans="1:101" x14ac:dyDescent="0.25">
      <c r="A950" s="110"/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  <c r="AA950" s="110"/>
      <c r="AB950" s="110"/>
      <c r="AC950" s="110"/>
      <c r="AD950" s="110"/>
      <c r="AE950" s="110"/>
      <c r="AF950" s="110"/>
      <c r="AG950" s="110"/>
      <c r="AH950" s="110"/>
      <c r="AI950" s="110"/>
      <c r="AJ950" s="110"/>
      <c r="AK950" s="110"/>
      <c r="AL950" s="110"/>
      <c r="AM950" s="110"/>
      <c r="AN950" s="110"/>
      <c r="AO950" s="110"/>
      <c r="AP950" s="110"/>
      <c r="AQ950" s="110"/>
      <c r="AR950" s="110"/>
      <c r="AS950" s="110"/>
      <c r="AT950" s="110"/>
      <c r="AU950" s="110"/>
      <c r="AV950" s="110"/>
      <c r="AW950" s="110"/>
      <c r="AX950" s="110"/>
      <c r="AY950" s="110"/>
      <c r="AZ950" s="110"/>
      <c r="BA950" s="110"/>
      <c r="BB950" s="110"/>
      <c r="BC950" s="110"/>
      <c r="BD950" s="110"/>
      <c r="BE950" s="110"/>
      <c r="BF950" s="110"/>
      <c r="BG950" s="110"/>
      <c r="BH950" s="110"/>
      <c r="BI950" s="110"/>
      <c r="BJ950" s="110"/>
      <c r="BK950" s="110"/>
      <c r="BL950" s="110"/>
      <c r="BM950" s="110"/>
      <c r="BN950" s="110"/>
      <c r="BO950" s="110"/>
      <c r="BP950" s="110"/>
      <c r="BQ950" s="110"/>
      <c r="BR950" s="110"/>
      <c r="BS950" s="110"/>
      <c r="BT950" s="110"/>
      <c r="BU950" s="110"/>
      <c r="BV950" s="110"/>
      <c r="BW950" s="110"/>
      <c r="BX950" s="110"/>
      <c r="BY950" s="110"/>
      <c r="BZ950" s="110"/>
      <c r="CA950" s="110"/>
      <c r="CB950" s="110"/>
      <c r="CC950" s="110"/>
      <c r="CD950" s="110"/>
      <c r="CE950" s="110"/>
      <c r="CF950" s="110"/>
      <c r="CG950" s="110"/>
      <c r="CH950" s="110"/>
      <c r="CI950" s="110"/>
      <c r="CJ950" s="110"/>
      <c r="CK950" s="110"/>
      <c r="CL950" s="110"/>
      <c r="CM950" s="110"/>
      <c r="CN950" s="110"/>
      <c r="CO950" s="110"/>
      <c r="CP950" s="110"/>
      <c r="CQ950" s="110"/>
      <c r="CR950" s="110"/>
      <c r="CS950" s="110"/>
      <c r="CT950" s="110"/>
      <c r="CU950" s="110"/>
      <c r="CV950" s="110"/>
      <c r="CW950" s="110"/>
    </row>
    <row r="951" spans="1:101" x14ac:dyDescent="0.25">
      <c r="A951" s="110"/>
      <c r="B951" s="110"/>
      <c r="C951" s="110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  <c r="AA951" s="110"/>
      <c r="AB951" s="110"/>
      <c r="AC951" s="110"/>
      <c r="AD951" s="110"/>
      <c r="AE951" s="110"/>
      <c r="AF951" s="110"/>
      <c r="AG951" s="110"/>
      <c r="AH951" s="110"/>
      <c r="AI951" s="110"/>
      <c r="AJ951" s="110"/>
      <c r="AK951" s="110"/>
      <c r="AL951" s="110"/>
      <c r="AM951" s="110"/>
      <c r="AN951" s="110"/>
      <c r="AO951" s="110"/>
      <c r="AP951" s="110"/>
      <c r="AQ951" s="110"/>
      <c r="AR951" s="110"/>
      <c r="AS951" s="110"/>
      <c r="AT951" s="110"/>
      <c r="AU951" s="110"/>
      <c r="AV951" s="110"/>
      <c r="AW951" s="110"/>
      <c r="AX951" s="110"/>
      <c r="AY951" s="110"/>
      <c r="AZ951" s="110"/>
      <c r="BA951" s="110"/>
      <c r="BB951" s="110"/>
      <c r="BC951" s="110"/>
      <c r="BD951" s="110"/>
      <c r="BE951" s="110"/>
      <c r="BF951" s="110"/>
      <c r="BG951" s="110"/>
      <c r="BH951" s="110"/>
      <c r="BI951" s="110"/>
      <c r="BJ951" s="110"/>
      <c r="BK951" s="110"/>
      <c r="BL951" s="110"/>
      <c r="BM951" s="110"/>
      <c r="BN951" s="110"/>
      <c r="BO951" s="110"/>
      <c r="BP951" s="110"/>
      <c r="BQ951" s="110"/>
      <c r="BR951" s="110"/>
      <c r="BS951" s="110"/>
      <c r="BT951" s="110"/>
      <c r="BU951" s="110"/>
      <c r="BV951" s="110"/>
      <c r="BW951" s="110"/>
      <c r="BX951" s="110"/>
      <c r="BY951" s="110"/>
      <c r="BZ951" s="110"/>
      <c r="CA951" s="110"/>
      <c r="CB951" s="110"/>
      <c r="CC951" s="110"/>
      <c r="CD951" s="110"/>
      <c r="CE951" s="110"/>
      <c r="CF951" s="110"/>
      <c r="CG951" s="110"/>
      <c r="CH951" s="110"/>
      <c r="CI951" s="110"/>
      <c r="CJ951" s="110"/>
      <c r="CK951" s="110"/>
      <c r="CL951" s="110"/>
      <c r="CM951" s="110"/>
      <c r="CN951" s="110"/>
      <c r="CO951" s="110"/>
      <c r="CP951" s="110"/>
      <c r="CQ951" s="110"/>
      <c r="CR951" s="110"/>
      <c r="CS951" s="110"/>
      <c r="CT951" s="110"/>
      <c r="CU951" s="110"/>
      <c r="CV951" s="110"/>
      <c r="CW951" s="110"/>
    </row>
    <row r="952" spans="1:101" x14ac:dyDescent="0.25">
      <c r="A952" s="110"/>
      <c r="B952" s="110"/>
      <c r="C952" s="110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  <c r="AA952" s="110"/>
      <c r="AB952" s="110"/>
      <c r="AC952" s="110"/>
      <c r="AD952" s="110"/>
      <c r="AE952" s="110"/>
      <c r="AF952" s="110"/>
      <c r="AG952" s="110"/>
      <c r="AH952" s="110"/>
      <c r="AI952" s="110"/>
      <c r="AJ952" s="110"/>
      <c r="AK952" s="110"/>
      <c r="AL952" s="110"/>
      <c r="AM952" s="110"/>
      <c r="AN952" s="110"/>
      <c r="AO952" s="110"/>
      <c r="AP952" s="110"/>
      <c r="AQ952" s="110"/>
      <c r="AR952" s="110"/>
      <c r="AS952" s="110"/>
      <c r="AT952" s="110"/>
      <c r="AU952" s="110"/>
      <c r="AV952" s="110"/>
      <c r="AW952" s="110"/>
      <c r="AX952" s="110"/>
      <c r="AY952" s="110"/>
      <c r="AZ952" s="110"/>
      <c r="BA952" s="110"/>
      <c r="BB952" s="110"/>
      <c r="BC952" s="110"/>
      <c r="BD952" s="110"/>
      <c r="BE952" s="110"/>
      <c r="BF952" s="110"/>
      <c r="BG952" s="110"/>
      <c r="BH952" s="110"/>
      <c r="BI952" s="110"/>
      <c r="BJ952" s="110"/>
      <c r="BK952" s="110"/>
      <c r="BL952" s="110"/>
      <c r="BM952" s="110"/>
      <c r="BN952" s="110"/>
      <c r="BO952" s="110"/>
      <c r="BP952" s="110"/>
      <c r="BQ952" s="110"/>
      <c r="BR952" s="110"/>
      <c r="BS952" s="110"/>
      <c r="BT952" s="110"/>
      <c r="BU952" s="110"/>
      <c r="BV952" s="110"/>
      <c r="BW952" s="110"/>
      <c r="BX952" s="110"/>
      <c r="BY952" s="110"/>
      <c r="BZ952" s="110"/>
      <c r="CA952" s="110"/>
      <c r="CB952" s="110"/>
      <c r="CC952" s="110"/>
      <c r="CD952" s="110"/>
      <c r="CE952" s="110"/>
      <c r="CF952" s="110"/>
      <c r="CG952" s="110"/>
      <c r="CH952" s="110"/>
      <c r="CI952" s="110"/>
      <c r="CJ952" s="110"/>
      <c r="CK952" s="110"/>
      <c r="CL952" s="110"/>
      <c r="CM952" s="110"/>
      <c r="CN952" s="110"/>
      <c r="CO952" s="110"/>
      <c r="CP952" s="110"/>
      <c r="CQ952" s="110"/>
      <c r="CR952" s="110"/>
      <c r="CS952" s="110"/>
      <c r="CT952" s="110"/>
      <c r="CU952" s="110"/>
      <c r="CV952" s="110"/>
      <c r="CW952" s="110"/>
    </row>
    <row r="953" spans="1:101" x14ac:dyDescent="0.25">
      <c r="A953" s="110"/>
      <c r="B953" s="110"/>
      <c r="C953" s="110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  <c r="AA953" s="110"/>
      <c r="AB953" s="110"/>
      <c r="AC953" s="110"/>
      <c r="AD953" s="110"/>
      <c r="AE953" s="110"/>
      <c r="AF953" s="110"/>
      <c r="AG953" s="110"/>
      <c r="AH953" s="110"/>
      <c r="AI953" s="110"/>
      <c r="AJ953" s="110"/>
      <c r="AK953" s="110"/>
      <c r="AL953" s="110"/>
      <c r="AM953" s="110"/>
      <c r="AN953" s="110"/>
      <c r="AO953" s="110"/>
      <c r="AP953" s="110"/>
      <c r="AQ953" s="110"/>
      <c r="AR953" s="110"/>
      <c r="AS953" s="110"/>
      <c r="AT953" s="110"/>
      <c r="AU953" s="110"/>
      <c r="AV953" s="110"/>
      <c r="AW953" s="110"/>
      <c r="AX953" s="110"/>
      <c r="AY953" s="110"/>
      <c r="AZ953" s="110"/>
      <c r="BA953" s="110"/>
      <c r="BB953" s="110"/>
      <c r="BC953" s="110"/>
      <c r="BD953" s="110"/>
      <c r="BE953" s="110"/>
      <c r="BF953" s="110"/>
      <c r="BG953" s="110"/>
      <c r="BH953" s="110"/>
      <c r="BI953" s="110"/>
      <c r="BJ953" s="110"/>
      <c r="BK953" s="110"/>
      <c r="BL953" s="110"/>
      <c r="BM953" s="110"/>
      <c r="BN953" s="110"/>
      <c r="BO953" s="110"/>
      <c r="BP953" s="110"/>
      <c r="BQ953" s="110"/>
      <c r="BR953" s="110"/>
      <c r="BS953" s="110"/>
      <c r="BT953" s="110"/>
      <c r="BU953" s="110"/>
      <c r="BV953" s="110"/>
      <c r="BW953" s="110"/>
      <c r="BX953" s="110"/>
      <c r="BY953" s="110"/>
      <c r="BZ953" s="110"/>
      <c r="CA953" s="110"/>
      <c r="CB953" s="110"/>
      <c r="CC953" s="110"/>
      <c r="CD953" s="110"/>
      <c r="CE953" s="110"/>
      <c r="CF953" s="110"/>
      <c r="CG953" s="110"/>
      <c r="CH953" s="110"/>
      <c r="CI953" s="110"/>
      <c r="CJ953" s="110"/>
      <c r="CK953" s="110"/>
      <c r="CL953" s="110"/>
      <c r="CM953" s="110"/>
      <c r="CN953" s="110"/>
      <c r="CO953" s="110"/>
      <c r="CP953" s="110"/>
      <c r="CQ953" s="110"/>
      <c r="CR953" s="110"/>
      <c r="CS953" s="110"/>
      <c r="CT953" s="110"/>
      <c r="CU953" s="110"/>
      <c r="CV953" s="110"/>
      <c r="CW953" s="110"/>
    </row>
    <row r="954" spans="1:101" x14ac:dyDescent="0.25">
      <c r="A954" s="110"/>
      <c r="B954" s="110"/>
      <c r="C954" s="110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  <c r="AA954" s="110"/>
      <c r="AB954" s="110"/>
      <c r="AC954" s="110"/>
      <c r="AD954" s="110"/>
      <c r="AE954" s="110"/>
      <c r="AF954" s="110"/>
      <c r="AG954" s="110"/>
      <c r="AH954" s="110"/>
      <c r="AI954" s="110"/>
      <c r="AJ954" s="110"/>
      <c r="AK954" s="110"/>
      <c r="AL954" s="110"/>
      <c r="AM954" s="110"/>
      <c r="AN954" s="110"/>
      <c r="AO954" s="110"/>
      <c r="AP954" s="110"/>
      <c r="AQ954" s="110"/>
      <c r="AR954" s="110"/>
      <c r="AS954" s="110"/>
      <c r="AT954" s="110"/>
      <c r="AU954" s="110"/>
      <c r="AV954" s="110"/>
      <c r="AW954" s="110"/>
      <c r="AX954" s="110"/>
      <c r="AY954" s="110"/>
      <c r="AZ954" s="110"/>
      <c r="BA954" s="110"/>
      <c r="BB954" s="110"/>
      <c r="BC954" s="110"/>
      <c r="BD954" s="110"/>
      <c r="BE954" s="110"/>
      <c r="BF954" s="110"/>
      <c r="BG954" s="110"/>
      <c r="BH954" s="110"/>
      <c r="BI954" s="110"/>
      <c r="BJ954" s="110"/>
      <c r="BK954" s="110"/>
      <c r="BL954" s="110"/>
      <c r="BM954" s="110"/>
      <c r="BN954" s="110"/>
      <c r="BO954" s="110"/>
      <c r="BP954" s="110"/>
      <c r="BQ954" s="110"/>
      <c r="BR954" s="110"/>
      <c r="BS954" s="110"/>
      <c r="BT954" s="110"/>
      <c r="BU954" s="110"/>
      <c r="BV954" s="110"/>
      <c r="BW954" s="110"/>
      <c r="BX954" s="110"/>
      <c r="BY954" s="110"/>
      <c r="BZ954" s="110"/>
      <c r="CA954" s="110"/>
      <c r="CB954" s="110"/>
      <c r="CC954" s="110"/>
      <c r="CD954" s="110"/>
      <c r="CE954" s="110"/>
      <c r="CF954" s="110"/>
      <c r="CG954" s="110"/>
      <c r="CH954" s="110"/>
      <c r="CI954" s="110"/>
      <c r="CJ954" s="110"/>
      <c r="CK954" s="110"/>
      <c r="CL954" s="110"/>
      <c r="CM954" s="110"/>
      <c r="CN954" s="110"/>
      <c r="CO954" s="110"/>
      <c r="CP954" s="110"/>
      <c r="CQ954" s="110"/>
      <c r="CR954" s="110"/>
      <c r="CS954" s="110"/>
      <c r="CT954" s="110"/>
      <c r="CU954" s="110"/>
      <c r="CV954" s="110"/>
      <c r="CW954" s="110"/>
    </row>
    <row r="955" spans="1:101" x14ac:dyDescent="0.25">
      <c r="A955" s="110"/>
      <c r="B955" s="110"/>
      <c r="C955" s="110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  <c r="AA955" s="110"/>
      <c r="AB955" s="110"/>
      <c r="AC955" s="110"/>
      <c r="AD955" s="110"/>
      <c r="AE955" s="110"/>
      <c r="AF955" s="110"/>
      <c r="AG955" s="110"/>
      <c r="AH955" s="110"/>
      <c r="AI955" s="110"/>
      <c r="AJ955" s="110"/>
      <c r="AK955" s="110"/>
      <c r="AL955" s="110"/>
      <c r="AM955" s="110"/>
      <c r="AN955" s="110"/>
      <c r="AO955" s="110"/>
      <c r="AP955" s="110"/>
      <c r="AQ955" s="110"/>
      <c r="AR955" s="110"/>
      <c r="AS955" s="110"/>
      <c r="AT955" s="110"/>
      <c r="AU955" s="110"/>
      <c r="AV955" s="110"/>
      <c r="AW955" s="110"/>
      <c r="AX955" s="110"/>
      <c r="AY955" s="110"/>
      <c r="AZ955" s="110"/>
      <c r="BA955" s="110"/>
      <c r="BB955" s="110"/>
      <c r="BC955" s="110"/>
      <c r="BD955" s="110"/>
      <c r="BE955" s="110"/>
      <c r="BF955" s="110"/>
      <c r="BG955" s="110"/>
      <c r="BH955" s="110"/>
      <c r="BI955" s="110"/>
      <c r="BJ955" s="110"/>
      <c r="BK955" s="110"/>
      <c r="BL955" s="110"/>
      <c r="BM955" s="110"/>
      <c r="BN955" s="110"/>
      <c r="BO955" s="110"/>
      <c r="BP955" s="110"/>
      <c r="BQ955" s="110"/>
      <c r="BR955" s="110"/>
      <c r="BS955" s="110"/>
      <c r="BT955" s="110"/>
      <c r="BU955" s="110"/>
      <c r="BV955" s="110"/>
      <c r="BW955" s="110"/>
      <c r="BX955" s="110"/>
      <c r="BY955" s="110"/>
      <c r="BZ955" s="110"/>
      <c r="CA955" s="110"/>
      <c r="CB955" s="110"/>
      <c r="CC955" s="110"/>
      <c r="CD955" s="110"/>
      <c r="CE955" s="110"/>
      <c r="CF955" s="110"/>
      <c r="CG955" s="110"/>
      <c r="CH955" s="110"/>
      <c r="CI955" s="110"/>
      <c r="CJ955" s="110"/>
      <c r="CK955" s="110"/>
      <c r="CL955" s="110"/>
      <c r="CM955" s="110"/>
      <c r="CN955" s="110"/>
      <c r="CO955" s="110"/>
      <c r="CP955" s="110"/>
      <c r="CQ955" s="110"/>
      <c r="CR955" s="110"/>
      <c r="CS955" s="110"/>
      <c r="CT955" s="110"/>
      <c r="CU955" s="110"/>
      <c r="CV955" s="110"/>
      <c r="CW955" s="110"/>
    </row>
    <row r="956" spans="1:101" x14ac:dyDescent="0.25">
      <c r="A956" s="110"/>
      <c r="B956" s="110"/>
      <c r="C956" s="110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  <c r="AA956" s="110"/>
      <c r="AB956" s="110"/>
      <c r="AC956" s="110"/>
      <c r="AD956" s="110"/>
      <c r="AE956" s="110"/>
      <c r="AF956" s="110"/>
      <c r="AG956" s="110"/>
      <c r="AH956" s="110"/>
      <c r="AI956" s="110"/>
      <c r="AJ956" s="110"/>
      <c r="AK956" s="110"/>
      <c r="AL956" s="110"/>
      <c r="AM956" s="110"/>
      <c r="AN956" s="110"/>
      <c r="AO956" s="110"/>
      <c r="AP956" s="110"/>
      <c r="AQ956" s="110"/>
      <c r="AR956" s="110"/>
      <c r="AS956" s="110"/>
      <c r="AT956" s="110"/>
      <c r="AU956" s="110"/>
      <c r="AV956" s="110"/>
      <c r="AW956" s="110"/>
      <c r="AX956" s="110"/>
      <c r="AY956" s="110"/>
      <c r="AZ956" s="110"/>
      <c r="BA956" s="110"/>
      <c r="BB956" s="110"/>
      <c r="BC956" s="110"/>
      <c r="BD956" s="110"/>
      <c r="BE956" s="110"/>
      <c r="BF956" s="110"/>
      <c r="BG956" s="110"/>
      <c r="BH956" s="110"/>
      <c r="BI956" s="110"/>
      <c r="BJ956" s="110"/>
      <c r="BK956" s="110"/>
      <c r="BL956" s="110"/>
      <c r="BM956" s="110"/>
      <c r="BN956" s="110"/>
      <c r="BO956" s="110"/>
      <c r="BP956" s="110"/>
      <c r="BQ956" s="110"/>
      <c r="BR956" s="110"/>
      <c r="BS956" s="110"/>
      <c r="BT956" s="110"/>
      <c r="BU956" s="110"/>
      <c r="BV956" s="110"/>
      <c r="BW956" s="110"/>
      <c r="BX956" s="110"/>
      <c r="BY956" s="110"/>
      <c r="BZ956" s="110"/>
      <c r="CA956" s="110"/>
      <c r="CB956" s="110"/>
      <c r="CC956" s="110"/>
      <c r="CD956" s="110"/>
      <c r="CE956" s="110"/>
      <c r="CF956" s="110"/>
      <c r="CG956" s="110"/>
      <c r="CH956" s="110"/>
      <c r="CI956" s="110"/>
      <c r="CJ956" s="110"/>
      <c r="CK956" s="110"/>
      <c r="CL956" s="110"/>
      <c r="CM956" s="110"/>
      <c r="CN956" s="110"/>
      <c r="CO956" s="110"/>
      <c r="CP956" s="110"/>
      <c r="CQ956" s="110"/>
      <c r="CR956" s="110"/>
      <c r="CS956" s="110"/>
      <c r="CT956" s="110"/>
      <c r="CU956" s="110"/>
      <c r="CV956" s="110"/>
      <c r="CW956" s="110"/>
    </row>
    <row r="957" spans="1:101" x14ac:dyDescent="0.25">
      <c r="A957" s="110"/>
      <c r="B957" s="110"/>
      <c r="C957" s="110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10"/>
      <c r="AE957" s="110"/>
      <c r="AF957" s="110"/>
      <c r="AG957" s="110"/>
      <c r="AH957" s="110"/>
      <c r="AI957" s="110"/>
      <c r="AJ957" s="110"/>
      <c r="AK957" s="110"/>
      <c r="AL957" s="110"/>
      <c r="AM957" s="110"/>
      <c r="AN957" s="110"/>
      <c r="AO957" s="110"/>
      <c r="AP957" s="110"/>
      <c r="AQ957" s="110"/>
      <c r="AR957" s="110"/>
      <c r="AS957" s="110"/>
      <c r="AT957" s="110"/>
      <c r="AU957" s="110"/>
      <c r="AV957" s="110"/>
      <c r="AW957" s="110"/>
      <c r="AX957" s="110"/>
      <c r="AY957" s="110"/>
      <c r="AZ957" s="110"/>
      <c r="BA957" s="110"/>
      <c r="BB957" s="110"/>
      <c r="BC957" s="110"/>
      <c r="BD957" s="110"/>
      <c r="BE957" s="110"/>
      <c r="BF957" s="110"/>
      <c r="BG957" s="110"/>
      <c r="BH957" s="110"/>
      <c r="BI957" s="110"/>
      <c r="BJ957" s="110"/>
      <c r="BK957" s="110"/>
      <c r="BL957" s="110"/>
      <c r="BM957" s="110"/>
      <c r="BN957" s="110"/>
      <c r="BO957" s="110"/>
      <c r="BP957" s="110"/>
      <c r="BQ957" s="110"/>
      <c r="BR957" s="110"/>
      <c r="BS957" s="110"/>
      <c r="BT957" s="110"/>
      <c r="BU957" s="110"/>
      <c r="BV957" s="110"/>
      <c r="BW957" s="110"/>
      <c r="BX957" s="110"/>
      <c r="BY957" s="110"/>
      <c r="BZ957" s="110"/>
      <c r="CA957" s="110"/>
      <c r="CB957" s="110"/>
      <c r="CC957" s="110"/>
      <c r="CD957" s="110"/>
      <c r="CE957" s="110"/>
      <c r="CF957" s="110"/>
      <c r="CG957" s="110"/>
      <c r="CH957" s="110"/>
      <c r="CI957" s="110"/>
      <c r="CJ957" s="110"/>
      <c r="CK957" s="110"/>
      <c r="CL957" s="110"/>
      <c r="CM957" s="110"/>
      <c r="CN957" s="110"/>
      <c r="CO957" s="110"/>
      <c r="CP957" s="110"/>
      <c r="CQ957" s="110"/>
      <c r="CR957" s="110"/>
      <c r="CS957" s="110"/>
      <c r="CT957" s="110"/>
      <c r="CU957" s="110"/>
      <c r="CV957" s="110"/>
      <c r="CW957" s="110"/>
    </row>
    <row r="958" spans="1:101" x14ac:dyDescent="0.25">
      <c r="A958" s="110"/>
      <c r="B958" s="110"/>
      <c r="C958" s="110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  <c r="AA958" s="110"/>
      <c r="AB958" s="110"/>
      <c r="AC958" s="110"/>
      <c r="AD958" s="110"/>
      <c r="AE958" s="110"/>
      <c r="AF958" s="110"/>
      <c r="AG958" s="110"/>
      <c r="AH958" s="110"/>
      <c r="AI958" s="110"/>
      <c r="AJ958" s="110"/>
      <c r="AK958" s="110"/>
      <c r="AL958" s="110"/>
      <c r="AM958" s="110"/>
      <c r="AN958" s="110"/>
      <c r="AO958" s="110"/>
      <c r="AP958" s="110"/>
      <c r="AQ958" s="110"/>
      <c r="AR958" s="110"/>
      <c r="AS958" s="110"/>
      <c r="AT958" s="110"/>
      <c r="AU958" s="110"/>
      <c r="AV958" s="110"/>
      <c r="AW958" s="110"/>
      <c r="AX958" s="110"/>
      <c r="AY958" s="110"/>
      <c r="AZ958" s="110"/>
      <c r="BA958" s="110"/>
      <c r="BB958" s="110"/>
      <c r="BC958" s="110"/>
      <c r="BD958" s="110"/>
      <c r="BE958" s="110"/>
      <c r="BF958" s="110"/>
      <c r="BG958" s="110"/>
      <c r="BH958" s="110"/>
      <c r="BI958" s="110"/>
      <c r="BJ958" s="110"/>
      <c r="BK958" s="110"/>
      <c r="BL958" s="110"/>
      <c r="BM958" s="110"/>
      <c r="BN958" s="110"/>
      <c r="BO958" s="110"/>
      <c r="BP958" s="110"/>
      <c r="BQ958" s="110"/>
      <c r="BR958" s="110"/>
      <c r="BS958" s="110"/>
      <c r="BT958" s="110"/>
      <c r="BU958" s="110"/>
      <c r="BV958" s="110"/>
      <c r="BW958" s="110"/>
      <c r="BX958" s="110"/>
      <c r="BY958" s="110"/>
      <c r="BZ958" s="110"/>
      <c r="CA958" s="110"/>
      <c r="CB958" s="110"/>
      <c r="CC958" s="110"/>
      <c r="CD958" s="110"/>
      <c r="CE958" s="110"/>
      <c r="CF958" s="110"/>
      <c r="CG958" s="110"/>
      <c r="CH958" s="110"/>
      <c r="CI958" s="110"/>
      <c r="CJ958" s="110"/>
      <c r="CK958" s="110"/>
      <c r="CL958" s="110"/>
      <c r="CM958" s="110"/>
      <c r="CN958" s="110"/>
      <c r="CO958" s="110"/>
      <c r="CP958" s="110"/>
      <c r="CQ958" s="110"/>
      <c r="CR958" s="110"/>
      <c r="CS958" s="110"/>
      <c r="CT958" s="110"/>
      <c r="CU958" s="110"/>
      <c r="CV958" s="110"/>
      <c r="CW958" s="110"/>
    </row>
    <row r="959" spans="1:101" x14ac:dyDescent="0.25">
      <c r="A959" s="110"/>
      <c r="B959" s="110"/>
      <c r="C959" s="110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  <c r="AA959" s="110"/>
      <c r="AB959" s="110"/>
      <c r="AC959" s="110"/>
      <c r="AD959" s="110"/>
      <c r="AE959" s="110"/>
      <c r="AF959" s="110"/>
      <c r="AG959" s="110"/>
      <c r="AH959" s="110"/>
      <c r="AI959" s="110"/>
      <c r="AJ959" s="110"/>
      <c r="AK959" s="110"/>
      <c r="AL959" s="110"/>
      <c r="AM959" s="110"/>
      <c r="AN959" s="110"/>
      <c r="AO959" s="110"/>
      <c r="AP959" s="110"/>
      <c r="AQ959" s="110"/>
      <c r="AR959" s="110"/>
      <c r="AS959" s="110"/>
      <c r="AT959" s="110"/>
      <c r="AU959" s="110"/>
      <c r="AV959" s="110"/>
      <c r="AW959" s="110"/>
      <c r="AX959" s="110"/>
      <c r="AY959" s="110"/>
      <c r="AZ959" s="110"/>
      <c r="BA959" s="110"/>
      <c r="BB959" s="110"/>
      <c r="BC959" s="110"/>
      <c r="BD959" s="110"/>
      <c r="BE959" s="110"/>
      <c r="BF959" s="110"/>
      <c r="BG959" s="110"/>
      <c r="BH959" s="110"/>
      <c r="BI959" s="110"/>
      <c r="BJ959" s="110"/>
      <c r="BK959" s="110"/>
      <c r="BL959" s="110"/>
      <c r="BM959" s="110"/>
      <c r="BN959" s="110"/>
      <c r="BO959" s="110"/>
      <c r="BP959" s="110"/>
      <c r="BQ959" s="110"/>
      <c r="BR959" s="110"/>
      <c r="BS959" s="110"/>
      <c r="BT959" s="110"/>
      <c r="BU959" s="110"/>
      <c r="BV959" s="110"/>
      <c r="BW959" s="110"/>
      <c r="BX959" s="110"/>
      <c r="BY959" s="110"/>
      <c r="BZ959" s="110"/>
      <c r="CA959" s="110"/>
      <c r="CB959" s="110"/>
      <c r="CC959" s="110"/>
      <c r="CD959" s="110"/>
      <c r="CE959" s="110"/>
      <c r="CF959" s="110"/>
      <c r="CG959" s="110"/>
      <c r="CH959" s="110"/>
      <c r="CI959" s="110"/>
      <c r="CJ959" s="110"/>
      <c r="CK959" s="110"/>
      <c r="CL959" s="110"/>
      <c r="CM959" s="110"/>
      <c r="CN959" s="110"/>
      <c r="CO959" s="110"/>
      <c r="CP959" s="110"/>
      <c r="CQ959" s="110"/>
      <c r="CR959" s="110"/>
      <c r="CS959" s="110"/>
      <c r="CT959" s="110"/>
      <c r="CU959" s="110"/>
      <c r="CV959" s="110"/>
      <c r="CW959" s="110"/>
    </row>
    <row r="960" spans="1:101" x14ac:dyDescent="0.25">
      <c r="A960" s="110"/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  <c r="AA960" s="110"/>
      <c r="AB960" s="110"/>
      <c r="AC960" s="110"/>
      <c r="AD960" s="110"/>
      <c r="AE960" s="110"/>
      <c r="AF960" s="110"/>
      <c r="AG960" s="110"/>
      <c r="AH960" s="110"/>
      <c r="AI960" s="110"/>
      <c r="AJ960" s="110"/>
      <c r="AK960" s="110"/>
      <c r="AL960" s="110"/>
      <c r="AM960" s="110"/>
      <c r="AN960" s="110"/>
      <c r="AO960" s="110"/>
      <c r="AP960" s="110"/>
      <c r="AQ960" s="110"/>
      <c r="AR960" s="110"/>
      <c r="AS960" s="110"/>
      <c r="AT960" s="110"/>
      <c r="AU960" s="110"/>
      <c r="AV960" s="110"/>
      <c r="AW960" s="110"/>
      <c r="AX960" s="110"/>
      <c r="AY960" s="110"/>
      <c r="AZ960" s="110"/>
      <c r="BA960" s="110"/>
      <c r="BB960" s="110"/>
      <c r="BC960" s="110"/>
      <c r="BD960" s="110"/>
      <c r="BE960" s="110"/>
      <c r="BF960" s="110"/>
      <c r="BG960" s="110"/>
      <c r="BH960" s="110"/>
      <c r="BI960" s="110"/>
      <c r="BJ960" s="110"/>
      <c r="BK960" s="110"/>
      <c r="BL960" s="110"/>
      <c r="BM960" s="110"/>
      <c r="BN960" s="110"/>
      <c r="BO960" s="110"/>
      <c r="BP960" s="110"/>
      <c r="BQ960" s="110"/>
      <c r="BR960" s="110"/>
      <c r="BS960" s="110"/>
      <c r="BT960" s="110"/>
      <c r="BU960" s="110"/>
      <c r="BV960" s="110"/>
      <c r="BW960" s="110"/>
      <c r="BX960" s="110"/>
      <c r="BY960" s="110"/>
      <c r="BZ960" s="110"/>
      <c r="CA960" s="110"/>
      <c r="CB960" s="110"/>
      <c r="CC960" s="110"/>
      <c r="CD960" s="110"/>
      <c r="CE960" s="110"/>
      <c r="CF960" s="110"/>
      <c r="CG960" s="110"/>
      <c r="CH960" s="110"/>
      <c r="CI960" s="110"/>
      <c r="CJ960" s="110"/>
      <c r="CK960" s="110"/>
      <c r="CL960" s="110"/>
      <c r="CM960" s="110"/>
      <c r="CN960" s="110"/>
      <c r="CO960" s="110"/>
      <c r="CP960" s="110"/>
      <c r="CQ960" s="110"/>
      <c r="CR960" s="110"/>
      <c r="CS960" s="110"/>
      <c r="CT960" s="110"/>
      <c r="CU960" s="110"/>
      <c r="CV960" s="110"/>
      <c r="CW960" s="110"/>
    </row>
    <row r="961" spans="1:101" x14ac:dyDescent="0.25">
      <c r="A961" s="110"/>
      <c r="B961" s="110"/>
      <c r="C961" s="110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  <c r="AA961" s="110"/>
      <c r="AB961" s="110"/>
      <c r="AC961" s="110"/>
      <c r="AD961" s="110"/>
      <c r="AE961" s="110"/>
      <c r="AF961" s="110"/>
      <c r="AG961" s="110"/>
      <c r="AH961" s="110"/>
      <c r="AI961" s="110"/>
      <c r="AJ961" s="110"/>
      <c r="AK961" s="110"/>
      <c r="AL961" s="110"/>
      <c r="AM961" s="110"/>
      <c r="AN961" s="110"/>
      <c r="AO961" s="110"/>
      <c r="AP961" s="110"/>
      <c r="AQ961" s="110"/>
      <c r="AR961" s="110"/>
      <c r="AS961" s="110"/>
      <c r="AT961" s="110"/>
      <c r="AU961" s="110"/>
      <c r="AV961" s="110"/>
      <c r="AW961" s="110"/>
      <c r="AX961" s="110"/>
      <c r="AY961" s="110"/>
      <c r="AZ961" s="110"/>
      <c r="BA961" s="110"/>
      <c r="BB961" s="110"/>
      <c r="BC961" s="110"/>
      <c r="BD961" s="110"/>
      <c r="BE961" s="110"/>
      <c r="BF961" s="110"/>
      <c r="BG961" s="110"/>
      <c r="BH961" s="110"/>
      <c r="BI961" s="110"/>
      <c r="BJ961" s="110"/>
      <c r="BK961" s="110"/>
      <c r="BL961" s="110"/>
      <c r="BM961" s="110"/>
      <c r="BN961" s="110"/>
      <c r="BO961" s="110"/>
      <c r="BP961" s="110"/>
      <c r="BQ961" s="110"/>
      <c r="BR961" s="110"/>
      <c r="BS961" s="110"/>
      <c r="BT961" s="110"/>
      <c r="BU961" s="110"/>
      <c r="BV961" s="110"/>
      <c r="BW961" s="110"/>
      <c r="BX961" s="110"/>
      <c r="BY961" s="110"/>
      <c r="BZ961" s="110"/>
      <c r="CA961" s="110"/>
      <c r="CB961" s="110"/>
      <c r="CC961" s="110"/>
      <c r="CD961" s="110"/>
      <c r="CE961" s="110"/>
      <c r="CF961" s="110"/>
      <c r="CG961" s="110"/>
      <c r="CH961" s="110"/>
      <c r="CI961" s="110"/>
      <c r="CJ961" s="110"/>
      <c r="CK961" s="110"/>
      <c r="CL961" s="110"/>
      <c r="CM961" s="110"/>
      <c r="CN961" s="110"/>
      <c r="CO961" s="110"/>
      <c r="CP961" s="110"/>
      <c r="CQ961" s="110"/>
      <c r="CR961" s="110"/>
      <c r="CS961" s="110"/>
      <c r="CT961" s="110"/>
      <c r="CU961" s="110"/>
      <c r="CV961" s="110"/>
      <c r="CW961" s="110"/>
    </row>
    <row r="962" spans="1:101" x14ac:dyDescent="0.25">
      <c r="A962" s="110"/>
      <c r="B962" s="110"/>
      <c r="C962" s="110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  <c r="AA962" s="110"/>
      <c r="AB962" s="110"/>
      <c r="AC962" s="110"/>
      <c r="AD962" s="110"/>
      <c r="AE962" s="110"/>
      <c r="AF962" s="110"/>
      <c r="AG962" s="110"/>
      <c r="AH962" s="110"/>
      <c r="AI962" s="110"/>
      <c r="AJ962" s="110"/>
      <c r="AK962" s="110"/>
      <c r="AL962" s="110"/>
      <c r="AM962" s="110"/>
      <c r="AN962" s="110"/>
      <c r="AO962" s="110"/>
      <c r="AP962" s="110"/>
      <c r="AQ962" s="110"/>
      <c r="AR962" s="110"/>
      <c r="AS962" s="110"/>
      <c r="AT962" s="110"/>
      <c r="AU962" s="110"/>
      <c r="AV962" s="110"/>
      <c r="AW962" s="110"/>
      <c r="AX962" s="110"/>
      <c r="AY962" s="110"/>
      <c r="AZ962" s="110"/>
      <c r="BA962" s="110"/>
      <c r="BB962" s="110"/>
      <c r="BC962" s="110"/>
      <c r="BD962" s="110"/>
      <c r="BE962" s="110"/>
      <c r="BF962" s="110"/>
      <c r="BG962" s="110"/>
      <c r="BH962" s="110"/>
      <c r="BI962" s="110"/>
      <c r="BJ962" s="110"/>
      <c r="BK962" s="110"/>
      <c r="BL962" s="110"/>
      <c r="BM962" s="110"/>
      <c r="BN962" s="110"/>
      <c r="BO962" s="110"/>
      <c r="BP962" s="110"/>
      <c r="BQ962" s="110"/>
      <c r="BR962" s="110"/>
      <c r="BS962" s="110"/>
      <c r="BT962" s="110"/>
      <c r="BU962" s="110"/>
      <c r="BV962" s="110"/>
      <c r="BW962" s="110"/>
      <c r="BX962" s="110"/>
      <c r="BY962" s="110"/>
      <c r="BZ962" s="110"/>
      <c r="CA962" s="110"/>
      <c r="CB962" s="110"/>
      <c r="CC962" s="110"/>
      <c r="CD962" s="110"/>
      <c r="CE962" s="110"/>
      <c r="CF962" s="110"/>
      <c r="CG962" s="110"/>
      <c r="CH962" s="110"/>
      <c r="CI962" s="110"/>
      <c r="CJ962" s="110"/>
      <c r="CK962" s="110"/>
      <c r="CL962" s="110"/>
      <c r="CM962" s="110"/>
      <c r="CN962" s="110"/>
      <c r="CO962" s="110"/>
      <c r="CP962" s="110"/>
      <c r="CQ962" s="110"/>
      <c r="CR962" s="110"/>
      <c r="CS962" s="110"/>
      <c r="CT962" s="110"/>
      <c r="CU962" s="110"/>
      <c r="CV962" s="110"/>
      <c r="CW962" s="110"/>
    </row>
    <row r="963" spans="1:101" x14ac:dyDescent="0.25">
      <c r="A963" s="110"/>
      <c r="B963" s="110"/>
      <c r="C963" s="110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  <c r="AA963" s="110"/>
      <c r="AB963" s="110"/>
      <c r="AC963" s="110"/>
      <c r="AD963" s="110"/>
      <c r="AE963" s="110"/>
      <c r="AF963" s="110"/>
      <c r="AG963" s="110"/>
      <c r="AH963" s="110"/>
      <c r="AI963" s="110"/>
      <c r="AJ963" s="110"/>
      <c r="AK963" s="110"/>
      <c r="AL963" s="110"/>
      <c r="AM963" s="110"/>
      <c r="AN963" s="110"/>
      <c r="AO963" s="110"/>
      <c r="AP963" s="110"/>
      <c r="AQ963" s="110"/>
      <c r="AR963" s="110"/>
      <c r="AS963" s="110"/>
      <c r="AT963" s="110"/>
      <c r="AU963" s="110"/>
      <c r="AV963" s="110"/>
      <c r="AW963" s="110"/>
      <c r="AX963" s="110"/>
      <c r="AY963" s="110"/>
      <c r="AZ963" s="110"/>
      <c r="BA963" s="110"/>
      <c r="BB963" s="110"/>
      <c r="BC963" s="110"/>
      <c r="BD963" s="110"/>
      <c r="BE963" s="110"/>
      <c r="BF963" s="110"/>
      <c r="BG963" s="110"/>
      <c r="BH963" s="110"/>
      <c r="BI963" s="110"/>
      <c r="BJ963" s="110"/>
      <c r="BK963" s="110"/>
      <c r="BL963" s="110"/>
      <c r="BM963" s="110"/>
      <c r="BN963" s="110"/>
      <c r="BO963" s="110"/>
      <c r="BP963" s="110"/>
      <c r="BQ963" s="110"/>
      <c r="BR963" s="110"/>
      <c r="BS963" s="110"/>
      <c r="BT963" s="110"/>
      <c r="BU963" s="110"/>
      <c r="BV963" s="110"/>
      <c r="BW963" s="110"/>
      <c r="BX963" s="110"/>
      <c r="BY963" s="110"/>
      <c r="BZ963" s="110"/>
      <c r="CA963" s="110"/>
      <c r="CB963" s="110"/>
      <c r="CC963" s="110"/>
      <c r="CD963" s="110"/>
      <c r="CE963" s="110"/>
      <c r="CF963" s="110"/>
      <c r="CG963" s="110"/>
      <c r="CH963" s="110"/>
      <c r="CI963" s="110"/>
      <c r="CJ963" s="110"/>
      <c r="CK963" s="110"/>
      <c r="CL963" s="110"/>
      <c r="CM963" s="110"/>
      <c r="CN963" s="110"/>
      <c r="CO963" s="110"/>
      <c r="CP963" s="110"/>
      <c r="CQ963" s="110"/>
      <c r="CR963" s="110"/>
      <c r="CS963" s="110"/>
      <c r="CT963" s="110"/>
      <c r="CU963" s="110"/>
      <c r="CV963" s="110"/>
      <c r="CW963" s="110"/>
    </row>
    <row r="964" spans="1:101" x14ac:dyDescent="0.25">
      <c r="A964" s="110"/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  <c r="AA964" s="110"/>
      <c r="AB964" s="110"/>
      <c r="AC964" s="110"/>
      <c r="AD964" s="110"/>
      <c r="AE964" s="110"/>
      <c r="AF964" s="110"/>
      <c r="AG964" s="110"/>
      <c r="AH964" s="110"/>
      <c r="AI964" s="110"/>
      <c r="AJ964" s="110"/>
      <c r="AK964" s="110"/>
      <c r="AL964" s="110"/>
      <c r="AM964" s="110"/>
      <c r="AN964" s="110"/>
      <c r="AO964" s="110"/>
      <c r="AP964" s="110"/>
      <c r="AQ964" s="110"/>
      <c r="AR964" s="110"/>
      <c r="AS964" s="110"/>
      <c r="AT964" s="110"/>
      <c r="AU964" s="110"/>
      <c r="AV964" s="110"/>
      <c r="AW964" s="110"/>
      <c r="AX964" s="110"/>
      <c r="AY964" s="110"/>
      <c r="AZ964" s="110"/>
      <c r="BA964" s="110"/>
      <c r="BB964" s="110"/>
      <c r="BC964" s="110"/>
      <c r="BD964" s="110"/>
      <c r="BE964" s="110"/>
      <c r="BF964" s="110"/>
      <c r="BG964" s="110"/>
      <c r="BH964" s="110"/>
      <c r="BI964" s="110"/>
      <c r="BJ964" s="110"/>
      <c r="BK964" s="110"/>
      <c r="BL964" s="110"/>
      <c r="BM964" s="110"/>
      <c r="BN964" s="110"/>
      <c r="BO964" s="110"/>
      <c r="BP964" s="110"/>
      <c r="BQ964" s="110"/>
      <c r="BR964" s="110"/>
      <c r="BS964" s="110"/>
      <c r="BT964" s="110"/>
      <c r="BU964" s="110"/>
      <c r="BV964" s="110"/>
      <c r="BW964" s="110"/>
      <c r="BX964" s="110"/>
      <c r="BY964" s="110"/>
      <c r="BZ964" s="110"/>
      <c r="CA964" s="110"/>
      <c r="CB964" s="110"/>
      <c r="CC964" s="110"/>
      <c r="CD964" s="110"/>
      <c r="CE964" s="110"/>
      <c r="CF964" s="110"/>
      <c r="CG964" s="110"/>
      <c r="CH964" s="110"/>
      <c r="CI964" s="110"/>
      <c r="CJ964" s="110"/>
      <c r="CK964" s="110"/>
      <c r="CL964" s="110"/>
      <c r="CM964" s="110"/>
      <c r="CN964" s="110"/>
      <c r="CO964" s="110"/>
      <c r="CP964" s="110"/>
      <c r="CQ964" s="110"/>
      <c r="CR964" s="110"/>
      <c r="CS964" s="110"/>
      <c r="CT964" s="110"/>
      <c r="CU964" s="110"/>
      <c r="CV964" s="110"/>
      <c r="CW964" s="110"/>
    </row>
    <row r="965" spans="1:101" x14ac:dyDescent="0.25">
      <c r="A965" s="110"/>
      <c r="B965" s="110"/>
      <c r="C965" s="110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  <c r="AA965" s="110"/>
      <c r="AB965" s="110"/>
      <c r="AC965" s="110"/>
      <c r="AD965" s="110"/>
      <c r="AE965" s="110"/>
      <c r="AF965" s="110"/>
      <c r="AG965" s="110"/>
      <c r="AH965" s="110"/>
      <c r="AI965" s="110"/>
      <c r="AJ965" s="110"/>
      <c r="AK965" s="110"/>
      <c r="AL965" s="110"/>
      <c r="AM965" s="110"/>
      <c r="AN965" s="110"/>
      <c r="AO965" s="110"/>
      <c r="AP965" s="110"/>
      <c r="AQ965" s="110"/>
      <c r="AR965" s="110"/>
      <c r="AS965" s="110"/>
      <c r="AT965" s="110"/>
      <c r="AU965" s="110"/>
      <c r="AV965" s="110"/>
      <c r="AW965" s="110"/>
      <c r="AX965" s="110"/>
      <c r="AY965" s="110"/>
      <c r="AZ965" s="110"/>
      <c r="BA965" s="110"/>
      <c r="BB965" s="110"/>
      <c r="BC965" s="110"/>
      <c r="BD965" s="110"/>
      <c r="BE965" s="110"/>
      <c r="BF965" s="110"/>
      <c r="BG965" s="110"/>
      <c r="BH965" s="110"/>
      <c r="BI965" s="110"/>
      <c r="BJ965" s="110"/>
      <c r="BK965" s="110"/>
      <c r="BL965" s="110"/>
      <c r="BM965" s="110"/>
      <c r="BN965" s="110"/>
      <c r="BO965" s="110"/>
      <c r="BP965" s="110"/>
      <c r="BQ965" s="110"/>
      <c r="BR965" s="110"/>
      <c r="BS965" s="110"/>
      <c r="BT965" s="110"/>
      <c r="BU965" s="110"/>
      <c r="BV965" s="110"/>
      <c r="BW965" s="110"/>
      <c r="BX965" s="110"/>
      <c r="BY965" s="110"/>
      <c r="BZ965" s="110"/>
      <c r="CA965" s="110"/>
      <c r="CB965" s="110"/>
      <c r="CC965" s="110"/>
      <c r="CD965" s="110"/>
      <c r="CE965" s="110"/>
      <c r="CF965" s="110"/>
      <c r="CG965" s="110"/>
      <c r="CH965" s="110"/>
      <c r="CI965" s="110"/>
      <c r="CJ965" s="110"/>
      <c r="CK965" s="110"/>
      <c r="CL965" s="110"/>
      <c r="CM965" s="110"/>
      <c r="CN965" s="110"/>
      <c r="CO965" s="110"/>
      <c r="CP965" s="110"/>
      <c r="CQ965" s="110"/>
      <c r="CR965" s="110"/>
      <c r="CS965" s="110"/>
      <c r="CT965" s="110"/>
      <c r="CU965" s="110"/>
      <c r="CV965" s="110"/>
      <c r="CW965" s="110"/>
    </row>
    <row r="966" spans="1:101" x14ac:dyDescent="0.25">
      <c r="A966" s="110"/>
      <c r="B966" s="110"/>
      <c r="C966" s="110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  <c r="AA966" s="110"/>
      <c r="AB966" s="110"/>
      <c r="AC966" s="110"/>
      <c r="AD966" s="110"/>
      <c r="AE966" s="110"/>
      <c r="AF966" s="110"/>
      <c r="AG966" s="110"/>
      <c r="AH966" s="110"/>
      <c r="AI966" s="110"/>
      <c r="AJ966" s="110"/>
      <c r="AK966" s="110"/>
      <c r="AL966" s="110"/>
      <c r="AM966" s="110"/>
      <c r="AN966" s="110"/>
      <c r="AO966" s="110"/>
      <c r="AP966" s="110"/>
      <c r="AQ966" s="110"/>
      <c r="AR966" s="110"/>
      <c r="AS966" s="110"/>
      <c r="AT966" s="110"/>
      <c r="AU966" s="110"/>
      <c r="AV966" s="110"/>
      <c r="AW966" s="110"/>
      <c r="AX966" s="110"/>
      <c r="AY966" s="110"/>
      <c r="AZ966" s="110"/>
      <c r="BA966" s="110"/>
      <c r="BB966" s="110"/>
      <c r="BC966" s="110"/>
      <c r="BD966" s="110"/>
      <c r="BE966" s="110"/>
      <c r="BF966" s="110"/>
      <c r="BG966" s="110"/>
      <c r="BH966" s="110"/>
      <c r="BI966" s="110"/>
      <c r="BJ966" s="110"/>
      <c r="BK966" s="110"/>
      <c r="BL966" s="110"/>
      <c r="BM966" s="110"/>
      <c r="BN966" s="110"/>
      <c r="BO966" s="110"/>
      <c r="BP966" s="110"/>
      <c r="BQ966" s="110"/>
      <c r="BR966" s="110"/>
      <c r="BS966" s="110"/>
      <c r="BT966" s="110"/>
      <c r="BU966" s="110"/>
      <c r="BV966" s="110"/>
      <c r="BW966" s="110"/>
      <c r="BX966" s="110"/>
      <c r="BY966" s="110"/>
      <c r="BZ966" s="110"/>
      <c r="CA966" s="110"/>
      <c r="CB966" s="110"/>
      <c r="CC966" s="110"/>
      <c r="CD966" s="110"/>
      <c r="CE966" s="110"/>
      <c r="CF966" s="110"/>
      <c r="CG966" s="110"/>
      <c r="CH966" s="110"/>
      <c r="CI966" s="110"/>
      <c r="CJ966" s="110"/>
      <c r="CK966" s="110"/>
      <c r="CL966" s="110"/>
      <c r="CM966" s="110"/>
      <c r="CN966" s="110"/>
      <c r="CO966" s="110"/>
      <c r="CP966" s="110"/>
      <c r="CQ966" s="110"/>
      <c r="CR966" s="110"/>
      <c r="CS966" s="110"/>
      <c r="CT966" s="110"/>
      <c r="CU966" s="110"/>
      <c r="CV966" s="110"/>
      <c r="CW966" s="110"/>
    </row>
    <row r="967" spans="1:101" x14ac:dyDescent="0.25">
      <c r="A967" s="110"/>
      <c r="B967" s="110"/>
      <c r="C967" s="110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  <c r="AA967" s="110"/>
      <c r="AB967" s="110"/>
      <c r="AC967" s="110"/>
      <c r="AD967" s="110"/>
      <c r="AE967" s="110"/>
      <c r="AF967" s="110"/>
      <c r="AG967" s="110"/>
      <c r="AH967" s="110"/>
      <c r="AI967" s="110"/>
      <c r="AJ967" s="110"/>
      <c r="AK967" s="110"/>
      <c r="AL967" s="110"/>
      <c r="AM967" s="110"/>
      <c r="AN967" s="110"/>
      <c r="AO967" s="110"/>
      <c r="AP967" s="110"/>
      <c r="AQ967" s="110"/>
      <c r="AR967" s="110"/>
      <c r="AS967" s="110"/>
      <c r="AT967" s="110"/>
      <c r="AU967" s="110"/>
      <c r="AV967" s="110"/>
      <c r="AW967" s="110"/>
      <c r="AX967" s="110"/>
      <c r="AY967" s="110"/>
      <c r="AZ967" s="110"/>
      <c r="BA967" s="110"/>
      <c r="BB967" s="110"/>
      <c r="BC967" s="110"/>
      <c r="BD967" s="110"/>
      <c r="BE967" s="110"/>
      <c r="BF967" s="110"/>
      <c r="BG967" s="110"/>
      <c r="BH967" s="110"/>
      <c r="BI967" s="110"/>
      <c r="BJ967" s="110"/>
      <c r="BK967" s="110"/>
      <c r="BL967" s="110"/>
      <c r="BM967" s="110"/>
      <c r="BN967" s="110"/>
      <c r="BO967" s="110"/>
      <c r="BP967" s="110"/>
      <c r="BQ967" s="110"/>
      <c r="BR967" s="110"/>
      <c r="BS967" s="110"/>
      <c r="BT967" s="110"/>
      <c r="BU967" s="110"/>
      <c r="BV967" s="110"/>
      <c r="BW967" s="110"/>
      <c r="BX967" s="110"/>
      <c r="BY967" s="110"/>
      <c r="BZ967" s="110"/>
      <c r="CA967" s="110"/>
      <c r="CB967" s="110"/>
      <c r="CC967" s="110"/>
      <c r="CD967" s="110"/>
      <c r="CE967" s="110"/>
      <c r="CF967" s="110"/>
      <c r="CG967" s="110"/>
      <c r="CH967" s="110"/>
      <c r="CI967" s="110"/>
      <c r="CJ967" s="110"/>
      <c r="CK967" s="110"/>
      <c r="CL967" s="110"/>
      <c r="CM967" s="110"/>
      <c r="CN967" s="110"/>
      <c r="CO967" s="110"/>
      <c r="CP967" s="110"/>
      <c r="CQ967" s="110"/>
      <c r="CR967" s="110"/>
      <c r="CS967" s="110"/>
      <c r="CT967" s="110"/>
      <c r="CU967" s="110"/>
      <c r="CV967" s="110"/>
      <c r="CW967" s="110"/>
    </row>
    <row r="968" spans="1:101" x14ac:dyDescent="0.25">
      <c r="A968" s="110"/>
      <c r="B968" s="110"/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  <c r="AA968" s="110"/>
      <c r="AB968" s="110"/>
      <c r="AC968" s="110"/>
      <c r="AD968" s="110"/>
      <c r="AE968" s="110"/>
      <c r="AF968" s="110"/>
      <c r="AG968" s="110"/>
      <c r="AH968" s="110"/>
      <c r="AI968" s="110"/>
      <c r="AJ968" s="110"/>
      <c r="AK968" s="110"/>
      <c r="AL968" s="110"/>
      <c r="AM968" s="110"/>
      <c r="AN968" s="110"/>
      <c r="AO968" s="110"/>
      <c r="AP968" s="110"/>
      <c r="AQ968" s="110"/>
      <c r="AR968" s="110"/>
      <c r="AS968" s="110"/>
      <c r="AT968" s="110"/>
      <c r="AU968" s="110"/>
      <c r="AV968" s="110"/>
      <c r="AW968" s="110"/>
      <c r="AX968" s="110"/>
      <c r="AY968" s="110"/>
      <c r="AZ968" s="110"/>
      <c r="BA968" s="110"/>
      <c r="BB968" s="110"/>
      <c r="BC968" s="110"/>
      <c r="BD968" s="110"/>
      <c r="BE968" s="110"/>
      <c r="BF968" s="110"/>
      <c r="BG968" s="110"/>
      <c r="BH968" s="110"/>
      <c r="BI968" s="110"/>
      <c r="BJ968" s="110"/>
      <c r="BK968" s="110"/>
      <c r="BL968" s="110"/>
      <c r="BM968" s="110"/>
      <c r="BN968" s="110"/>
      <c r="BO968" s="110"/>
      <c r="BP968" s="110"/>
      <c r="BQ968" s="110"/>
      <c r="BR968" s="110"/>
      <c r="BS968" s="110"/>
      <c r="BT968" s="110"/>
      <c r="BU968" s="110"/>
      <c r="BV968" s="110"/>
      <c r="BW968" s="110"/>
      <c r="BX968" s="110"/>
      <c r="BY968" s="110"/>
      <c r="BZ968" s="110"/>
      <c r="CA968" s="110"/>
      <c r="CB968" s="110"/>
      <c r="CC968" s="110"/>
      <c r="CD968" s="110"/>
      <c r="CE968" s="110"/>
      <c r="CF968" s="110"/>
      <c r="CG968" s="110"/>
      <c r="CH968" s="110"/>
      <c r="CI968" s="110"/>
      <c r="CJ968" s="110"/>
      <c r="CK968" s="110"/>
      <c r="CL968" s="110"/>
      <c r="CM968" s="110"/>
      <c r="CN968" s="110"/>
      <c r="CO968" s="110"/>
      <c r="CP968" s="110"/>
      <c r="CQ968" s="110"/>
      <c r="CR968" s="110"/>
      <c r="CS968" s="110"/>
      <c r="CT968" s="110"/>
      <c r="CU968" s="110"/>
      <c r="CV968" s="110"/>
      <c r="CW968" s="110"/>
    </row>
    <row r="969" spans="1:101" x14ac:dyDescent="0.25">
      <c r="A969" s="110"/>
      <c r="B969" s="110"/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  <c r="AA969" s="110"/>
      <c r="AB969" s="110"/>
      <c r="AC969" s="110"/>
      <c r="AD969" s="110"/>
      <c r="AE969" s="110"/>
      <c r="AF969" s="110"/>
      <c r="AG969" s="110"/>
      <c r="AH969" s="110"/>
      <c r="AI969" s="110"/>
      <c r="AJ969" s="110"/>
      <c r="AK969" s="110"/>
      <c r="AL969" s="110"/>
      <c r="AM969" s="110"/>
      <c r="AN969" s="110"/>
      <c r="AO969" s="110"/>
      <c r="AP969" s="110"/>
      <c r="AQ969" s="110"/>
      <c r="AR969" s="110"/>
      <c r="AS969" s="110"/>
      <c r="AT969" s="110"/>
      <c r="AU969" s="110"/>
      <c r="AV969" s="110"/>
      <c r="AW969" s="110"/>
      <c r="AX969" s="110"/>
      <c r="AY969" s="110"/>
      <c r="AZ969" s="110"/>
      <c r="BA969" s="110"/>
      <c r="BB969" s="110"/>
      <c r="BC969" s="110"/>
      <c r="BD969" s="110"/>
      <c r="BE969" s="110"/>
      <c r="BF969" s="110"/>
      <c r="BG969" s="110"/>
      <c r="BH969" s="110"/>
      <c r="BI969" s="110"/>
      <c r="BJ969" s="110"/>
      <c r="BK969" s="110"/>
      <c r="BL969" s="110"/>
      <c r="BM969" s="110"/>
      <c r="BN969" s="110"/>
      <c r="BO969" s="110"/>
      <c r="BP969" s="110"/>
      <c r="BQ969" s="110"/>
      <c r="BR969" s="110"/>
      <c r="BS969" s="110"/>
      <c r="BT969" s="110"/>
      <c r="BU969" s="110"/>
      <c r="BV969" s="110"/>
      <c r="BW969" s="110"/>
      <c r="BX969" s="110"/>
      <c r="BY969" s="110"/>
      <c r="BZ969" s="110"/>
      <c r="CA969" s="110"/>
      <c r="CB969" s="110"/>
      <c r="CC969" s="110"/>
      <c r="CD969" s="110"/>
      <c r="CE969" s="110"/>
      <c r="CF969" s="110"/>
      <c r="CG969" s="110"/>
      <c r="CH969" s="110"/>
      <c r="CI969" s="110"/>
      <c r="CJ969" s="110"/>
      <c r="CK969" s="110"/>
      <c r="CL969" s="110"/>
      <c r="CM969" s="110"/>
      <c r="CN969" s="110"/>
      <c r="CO969" s="110"/>
      <c r="CP969" s="110"/>
      <c r="CQ969" s="110"/>
      <c r="CR969" s="110"/>
      <c r="CS969" s="110"/>
      <c r="CT969" s="110"/>
      <c r="CU969" s="110"/>
      <c r="CV969" s="110"/>
      <c r="CW969" s="110"/>
    </row>
    <row r="970" spans="1:101" x14ac:dyDescent="0.25">
      <c r="A970" s="110"/>
      <c r="B970" s="110"/>
      <c r="C970" s="110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  <c r="AA970" s="110"/>
      <c r="AB970" s="110"/>
      <c r="AC970" s="110"/>
      <c r="AD970" s="110"/>
      <c r="AE970" s="110"/>
      <c r="AF970" s="110"/>
      <c r="AG970" s="110"/>
      <c r="AH970" s="110"/>
      <c r="AI970" s="110"/>
      <c r="AJ970" s="110"/>
      <c r="AK970" s="110"/>
      <c r="AL970" s="110"/>
      <c r="AM970" s="110"/>
      <c r="AN970" s="110"/>
      <c r="AO970" s="110"/>
      <c r="AP970" s="110"/>
      <c r="AQ970" s="110"/>
      <c r="AR970" s="110"/>
      <c r="AS970" s="110"/>
      <c r="AT970" s="110"/>
      <c r="AU970" s="110"/>
      <c r="AV970" s="110"/>
      <c r="AW970" s="110"/>
      <c r="AX970" s="110"/>
      <c r="AY970" s="110"/>
      <c r="AZ970" s="110"/>
      <c r="BA970" s="110"/>
      <c r="BB970" s="110"/>
      <c r="BC970" s="110"/>
      <c r="BD970" s="110"/>
      <c r="BE970" s="110"/>
      <c r="BF970" s="110"/>
      <c r="BG970" s="110"/>
      <c r="BH970" s="110"/>
      <c r="BI970" s="110"/>
      <c r="BJ970" s="110"/>
      <c r="BK970" s="110"/>
      <c r="BL970" s="110"/>
      <c r="BM970" s="110"/>
      <c r="BN970" s="110"/>
      <c r="BO970" s="110"/>
      <c r="BP970" s="110"/>
      <c r="BQ970" s="110"/>
      <c r="BR970" s="110"/>
      <c r="BS970" s="110"/>
      <c r="BT970" s="110"/>
      <c r="BU970" s="110"/>
      <c r="BV970" s="110"/>
      <c r="BW970" s="110"/>
      <c r="BX970" s="110"/>
      <c r="BY970" s="110"/>
      <c r="BZ970" s="110"/>
      <c r="CA970" s="110"/>
      <c r="CB970" s="110"/>
      <c r="CC970" s="110"/>
      <c r="CD970" s="110"/>
      <c r="CE970" s="110"/>
      <c r="CF970" s="110"/>
      <c r="CG970" s="110"/>
      <c r="CH970" s="110"/>
      <c r="CI970" s="110"/>
      <c r="CJ970" s="110"/>
      <c r="CK970" s="110"/>
      <c r="CL970" s="110"/>
      <c r="CM970" s="110"/>
      <c r="CN970" s="110"/>
      <c r="CO970" s="110"/>
      <c r="CP970" s="110"/>
      <c r="CQ970" s="110"/>
      <c r="CR970" s="110"/>
      <c r="CS970" s="110"/>
      <c r="CT970" s="110"/>
      <c r="CU970" s="110"/>
      <c r="CV970" s="110"/>
      <c r="CW970" s="110"/>
    </row>
    <row r="971" spans="1:101" x14ac:dyDescent="0.25">
      <c r="A971" s="110"/>
      <c r="B971" s="110"/>
      <c r="C971" s="110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  <c r="AA971" s="110"/>
      <c r="AB971" s="110"/>
      <c r="AC971" s="110"/>
      <c r="AD971" s="110"/>
      <c r="AE971" s="110"/>
      <c r="AF971" s="110"/>
      <c r="AG971" s="110"/>
      <c r="AH971" s="110"/>
      <c r="AI971" s="110"/>
      <c r="AJ971" s="110"/>
      <c r="AK971" s="110"/>
      <c r="AL971" s="110"/>
      <c r="AM971" s="110"/>
      <c r="AN971" s="110"/>
      <c r="AO971" s="110"/>
      <c r="AP971" s="110"/>
      <c r="AQ971" s="110"/>
      <c r="AR971" s="110"/>
      <c r="AS971" s="110"/>
      <c r="AT971" s="110"/>
      <c r="AU971" s="110"/>
      <c r="AV971" s="110"/>
      <c r="AW971" s="110"/>
      <c r="AX971" s="110"/>
      <c r="AY971" s="110"/>
      <c r="AZ971" s="110"/>
      <c r="BA971" s="110"/>
      <c r="BB971" s="110"/>
      <c r="BC971" s="110"/>
      <c r="BD971" s="110"/>
      <c r="BE971" s="110"/>
      <c r="BF971" s="110"/>
      <c r="BG971" s="110"/>
      <c r="BH971" s="110"/>
      <c r="BI971" s="110"/>
      <c r="BJ971" s="110"/>
      <c r="BK971" s="110"/>
      <c r="BL971" s="110"/>
      <c r="BM971" s="110"/>
      <c r="BN971" s="110"/>
      <c r="BO971" s="110"/>
      <c r="BP971" s="110"/>
      <c r="BQ971" s="110"/>
      <c r="BR971" s="110"/>
      <c r="BS971" s="110"/>
      <c r="BT971" s="110"/>
      <c r="BU971" s="110"/>
      <c r="BV971" s="110"/>
      <c r="BW971" s="110"/>
      <c r="BX971" s="110"/>
      <c r="BY971" s="110"/>
      <c r="BZ971" s="110"/>
      <c r="CA971" s="110"/>
      <c r="CB971" s="110"/>
      <c r="CC971" s="110"/>
      <c r="CD971" s="110"/>
      <c r="CE971" s="110"/>
      <c r="CF971" s="110"/>
      <c r="CG971" s="110"/>
      <c r="CH971" s="110"/>
      <c r="CI971" s="110"/>
      <c r="CJ971" s="110"/>
      <c r="CK971" s="110"/>
      <c r="CL971" s="110"/>
      <c r="CM971" s="110"/>
      <c r="CN971" s="110"/>
      <c r="CO971" s="110"/>
      <c r="CP971" s="110"/>
      <c r="CQ971" s="110"/>
      <c r="CR971" s="110"/>
      <c r="CS971" s="110"/>
      <c r="CT971" s="110"/>
      <c r="CU971" s="110"/>
      <c r="CV971" s="110"/>
      <c r="CW971" s="110"/>
    </row>
    <row r="972" spans="1:101" x14ac:dyDescent="0.25">
      <c r="A972" s="110"/>
      <c r="B972" s="110"/>
      <c r="C972" s="110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  <c r="AA972" s="110"/>
      <c r="AB972" s="110"/>
      <c r="AC972" s="110"/>
      <c r="AD972" s="110"/>
      <c r="AE972" s="110"/>
      <c r="AF972" s="110"/>
      <c r="AG972" s="110"/>
      <c r="AH972" s="110"/>
      <c r="AI972" s="110"/>
      <c r="AJ972" s="110"/>
      <c r="AK972" s="110"/>
      <c r="AL972" s="110"/>
      <c r="AM972" s="110"/>
      <c r="AN972" s="110"/>
      <c r="AO972" s="110"/>
      <c r="AP972" s="110"/>
      <c r="AQ972" s="110"/>
      <c r="AR972" s="110"/>
      <c r="AS972" s="110"/>
      <c r="AT972" s="110"/>
      <c r="AU972" s="110"/>
      <c r="AV972" s="110"/>
      <c r="AW972" s="110"/>
      <c r="AX972" s="110"/>
      <c r="AY972" s="110"/>
      <c r="AZ972" s="110"/>
      <c r="BA972" s="110"/>
      <c r="BB972" s="110"/>
      <c r="BC972" s="110"/>
      <c r="BD972" s="110"/>
      <c r="BE972" s="110"/>
      <c r="BF972" s="110"/>
      <c r="BG972" s="110"/>
      <c r="BH972" s="110"/>
      <c r="BI972" s="110"/>
      <c r="BJ972" s="110"/>
      <c r="BK972" s="110"/>
      <c r="BL972" s="110"/>
      <c r="BM972" s="110"/>
      <c r="BN972" s="110"/>
      <c r="BO972" s="110"/>
      <c r="BP972" s="110"/>
      <c r="BQ972" s="110"/>
      <c r="BR972" s="110"/>
      <c r="BS972" s="110"/>
      <c r="BT972" s="110"/>
      <c r="BU972" s="110"/>
      <c r="BV972" s="110"/>
      <c r="BW972" s="110"/>
      <c r="BX972" s="110"/>
      <c r="BY972" s="110"/>
      <c r="BZ972" s="110"/>
      <c r="CA972" s="110"/>
      <c r="CB972" s="110"/>
      <c r="CC972" s="110"/>
      <c r="CD972" s="110"/>
      <c r="CE972" s="110"/>
      <c r="CF972" s="110"/>
      <c r="CG972" s="110"/>
      <c r="CH972" s="110"/>
      <c r="CI972" s="110"/>
      <c r="CJ972" s="110"/>
      <c r="CK972" s="110"/>
      <c r="CL972" s="110"/>
      <c r="CM972" s="110"/>
      <c r="CN972" s="110"/>
      <c r="CO972" s="110"/>
      <c r="CP972" s="110"/>
      <c r="CQ972" s="110"/>
      <c r="CR972" s="110"/>
      <c r="CS972" s="110"/>
      <c r="CT972" s="110"/>
      <c r="CU972" s="110"/>
      <c r="CV972" s="110"/>
      <c r="CW972" s="110"/>
    </row>
    <row r="973" spans="1:101" x14ac:dyDescent="0.25">
      <c r="A973" s="110"/>
      <c r="B973" s="110"/>
      <c r="C973" s="110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  <c r="AA973" s="110"/>
      <c r="AB973" s="110"/>
      <c r="AC973" s="110"/>
      <c r="AD973" s="110"/>
      <c r="AE973" s="110"/>
      <c r="AF973" s="110"/>
      <c r="AG973" s="110"/>
      <c r="AH973" s="110"/>
      <c r="AI973" s="110"/>
      <c r="AJ973" s="110"/>
      <c r="AK973" s="110"/>
      <c r="AL973" s="110"/>
      <c r="AM973" s="110"/>
      <c r="AN973" s="110"/>
      <c r="AO973" s="110"/>
      <c r="AP973" s="110"/>
      <c r="AQ973" s="110"/>
      <c r="AR973" s="110"/>
      <c r="AS973" s="110"/>
      <c r="AT973" s="110"/>
      <c r="AU973" s="110"/>
      <c r="AV973" s="110"/>
      <c r="AW973" s="110"/>
      <c r="AX973" s="110"/>
      <c r="AY973" s="110"/>
      <c r="AZ973" s="110"/>
      <c r="BA973" s="110"/>
      <c r="BB973" s="110"/>
      <c r="BC973" s="110"/>
      <c r="BD973" s="110"/>
      <c r="BE973" s="110"/>
      <c r="BF973" s="110"/>
      <c r="BG973" s="110"/>
      <c r="BH973" s="110"/>
      <c r="BI973" s="110"/>
      <c r="BJ973" s="110"/>
      <c r="BK973" s="110"/>
      <c r="BL973" s="110"/>
      <c r="BM973" s="110"/>
      <c r="BN973" s="110"/>
      <c r="BO973" s="110"/>
      <c r="BP973" s="110"/>
      <c r="BQ973" s="110"/>
      <c r="BR973" s="110"/>
      <c r="BS973" s="110"/>
      <c r="BT973" s="110"/>
      <c r="BU973" s="110"/>
      <c r="BV973" s="110"/>
      <c r="BW973" s="110"/>
      <c r="BX973" s="110"/>
      <c r="BY973" s="110"/>
      <c r="BZ973" s="110"/>
      <c r="CA973" s="110"/>
      <c r="CB973" s="110"/>
      <c r="CC973" s="110"/>
      <c r="CD973" s="110"/>
      <c r="CE973" s="110"/>
      <c r="CF973" s="110"/>
      <c r="CG973" s="110"/>
      <c r="CH973" s="110"/>
      <c r="CI973" s="110"/>
      <c r="CJ973" s="110"/>
      <c r="CK973" s="110"/>
      <c r="CL973" s="110"/>
      <c r="CM973" s="110"/>
      <c r="CN973" s="110"/>
      <c r="CO973" s="110"/>
      <c r="CP973" s="110"/>
      <c r="CQ973" s="110"/>
      <c r="CR973" s="110"/>
      <c r="CS973" s="110"/>
      <c r="CT973" s="110"/>
      <c r="CU973" s="110"/>
      <c r="CV973" s="110"/>
      <c r="CW973" s="110"/>
    </row>
    <row r="974" spans="1:101" x14ac:dyDescent="0.25">
      <c r="A974" s="110"/>
      <c r="B974" s="110"/>
      <c r="C974" s="110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  <c r="AA974" s="110"/>
      <c r="AB974" s="110"/>
      <c r="AC974" s="110"/>
      <c r="AD974" s="110"/>
      <c r="AE974" s="110"/>
      <c r="AF974" s="110"/>
      <c r="AG974" s="110"/>
      <c r="AH974" s="110"/>
      <c r="AI974" s="110"/>
      <c r="AJ974" s="110"/>
      <c r="AK974" s="110"/>
      <c r="AL974" s="110"/>
      <c r="AM974" s="110"/>
      <c r="AN974" s="110"/>
      <c r="AO974" s="110"/>
      <c r="AP974" s="110"/>
      <c r="AQ974" s="110"/>
      <c r="AR974" s="110"/>
      <c r="AS974" s="110"/>
      <c r="AT974" s="110"/>
      <c r="AU974" s="110"/>
      <c r="AV974" s="110"/>
      <c r="AW974" s="110"/>
      <c r="AX974" s="110"/>
      <c r="AY974" s="110"/>
      <c r="AZ974" s="110"/>
      <c r="BA974" s="110"/>
      <c r="BB974" s="110"/>
      <c r="BC974" s="110"/>
      <c r="BD974" s="110"/>
      <c r="BE974" s="110"/>
      <c r="BF974" s="110"/>
      <c r="BG974" s="110"/>
      <c r="BH974" s="110"/>
      <c r="BI974" s="110"/>
      <c r="BJ974" s="110"/>
      <c r="BK974" s="110"/>
      <c r="BL974" s="110"/>
      <c r="BM974" s="110"/>
      <c r="BN974" s="110"/>
      <c r="BO974" s="110"/>
      <c r="BP974" s="110"/>
      <c r="BQ974" s="110"/>
      <c r="BR974" s="110"/>
      <c r="BS974" s="110"/>
      <c r="BT974" s="110"/>
      <c r="BU974" s="110"/>
      <c r="BV974" s="110"/>
      <c r="BW974" s="110"/>
      <c r="BX974" s="110"/>
      <c r="BY974" s="110"/>
      <c r="BZ974" s="110"/>
      <c r="CA974" s="110"/>
      <c r="CB974" s="110"/>
      <c r="CC974" s="110"/>
      <c r="CD974" s="110"/>
      <c r="CE974" s="110"/>
      <c r="CF974" s="110"/>
      <c r="CG974" s="110"/>
      <c r="CH974" s="110"/>
      <c r="CI974" s="110"/>
      <c r="CJ974" s="110"/>
      <c r="CK974" s="110"/>
      <c r="CL974" s="110"/>
      <c r="CM974" s="110"/>
      <c r="CN974" s="110"/>
      <c r="CO974" s="110"/>
      <c r="CP974" s="110"/>
      <c r="CQ974" s="110"/>
      <c r="CR974" s="110"/>
      <c r="CS974" s="110"/>
      <c r="CT974" s="110"/>
      <c r="CU974" s="110"/>
      <c r="CV974" s="110"/>
      <c r="CW974" s="110"/>
    </row>
    <row r="975" spans="1:101" x14ac:dyDescent="0.25">
      <c r="A975" s="110"/>
      <c r="B975" s="110"/>
      <c r="C975" s="110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  <c r="AA975" s="110"/>
      <c r="AB975" s="110"/>
      <c r="AC975" s="110"/>
      <c r="AD975" s="110"/>
      <c r="AE975" s="110"/>
      <c r="AF975" s="110"/>
      <c r="AG975" s="110"/>
      <c r="AH975" s="110"/>
      <c r="AI975" s="110"/>
      <c r="AJ975" s="110"/>
      <c r="AK975" s="110"/>
      <c r="AL975" s="110"/>
      <c r="AM975" s="110"/>
      <c r="AN975" s="110"/>
      <c r="AO975" s="110"/>
      <c r="AP975" s="110"/>
      <c r="AQ975" s="110"/>
      <c r="AR975" s="110"/>
      <c r="AS975" s="110"/>
      <c r="AT975" s="110"/>
      <c r="AU975" s="110"/>
      <c r="AV975" s="110"/>
      <c r="AW975" s="110"/>
      <c r="AX975" s="110"/>
      <c r="AY975" s="110"/>
      <c r="AZ975" s="110"/>
      <c r="BA975" s="110"/>
      <c r="BB975" s="110"/>
      <c r="BC975" s="110"/>
      <c r="BD975" s="110"/>
      <c r="BE975" s="110"/>
      <c r="BF975" s="110"/>
      <c r="BG975" s="110"/>
      <c r="BH975" s="110"/>
      <c r="BI975" s="110"/>
      <c r="BJ975" s="110"/>
      <c r="BK975" s="110"/>
      <c r="BL975" s="110"/>
      <c r="BM975" s="110"/>
      <c r="BN975" s="110"/>
      <c r="BO975" s="110"/>
      <c r="BP975" s="110"/>
      <c r="BQ975" s="110"/>
      <c r="BR975" s="110"/>
      <c r="BS975" s="110"/>
      <c r="BT975" s="110"/>
      <c r="BU975" s="110"/>
      <c r="BV975" s="110"/>
      <c r="BW975" s="110"/>
      <c r="BX975" s="110"/>
      <c r="BY975" s="110"/>
      <c r="BZ975" s="110"/>
      <c r="CA975" s="110"/>
      <c r="CB975" s="110"/>
      <c r="CC975" s="110"/>
      <c r="CD975" s="110"/>
      <c r="CE975" s="110"/>
      <c r="CF975" s="110"/>
      <c r="CG975" s="110"/>
      <c r="CH975" s="110"/>
      <c r="CI975" s="110"/>
      <c r="CJ975" s="110"/>
      <c r="CK975" s="110"/>
      <c r="CL975" s="110"/>
      <c r="CM975" s="110"/>
      <c r="CN975" s="110"/>
      <c r="CO975" s="110"/>
      <c r="CP975" s="110"/>
      <c r="CQ975" s="110"/>
      <c r="CR975" s="110"/>
      <c r="CS975" s="110"/>
      <c r="CT975" s="110"/>
      <c r="CU975" s="110"/>
      <c r="CV975" s="110"/>
      <c r="CW975" s="110"/>
    </row>
    <row r="976" spans="1:101" x14ac:dyDescent="0.25">
      <c r="A976" s="110"/>
      <c r="B976" s="110"/>
      <c r="C976" s="110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  <c r="AA976" s="110"/>
      <c r="AB976" s="110"/>
      <c r="AC976" s="110"/>
      <c r="AD976" s="110"/>
      <c r="AE976" s="110"/>
      <c r="AF976" s="110"/>
      <c r="AG976" s="110"/>
      <c r="AH976" s="110"/>
      <c r="AI976" s="110"/>
      <c r="AJ976" s="110"/>
      <c r="AK976" s="110"/>
      <c r="AL976" s="110"/>
      <c r="AM976" s="110"/>
      <c r="AN976" s="110"/>
      <c r="AO976" s="110"/>
      <c r="AP976" s="110"/>
      <c r="AQ976" s="110"/>
      <c r="AR976" s="110"/>
      <c r="AS976" s="110"/>
      <c r="AT976" s="110"/>
      <c r="AU976" s="110"/>
      <c r="AV976" s="110"/>
      <c r="AW976" s="110"/>
      <c r="AX976" s="110"/>
      <c r="AY976" s="110"/>
      <c r="AZ976" s="110"/>
      <c r="BA976" s="110"/>
      <c r="BB976" s="110"/>
      <c r="BC976" s="110"/>
      <c r="BD976" s="110"/>
      <c r="BE976" s="110"/>
      <c r="BF976" s="110"/>
      <c r="BG976" s="110"/>
      <c r="BH976" s="110"/>
      <c r="BI976" s="110"/>
      <c r="BJ976" s="110"/>
      <c r="BK976" s="110"/>
      <c r="BL976" s="110"/>
      <c r="BM976" s="110"/>
      <c r="BN976" s="110"/>
      <c r="BO976" s="110"/>
      <c r="BP976" s="110"/>
      <c r="BQ976" s="110"/>
      <c r="BR976" s="110"/>
      <c r="BS976" s="110"/>
      <c r="BT976" s="110"/>
      <c r="BU976" s="110"/>
      <c r="BV976" s="110"/>
      <c r="BW976" s="110"/>
      <c r="BX976" s="110"/>
      <c r="BY976" s="110"/>
      <c r="BZ976" s="110"/>
      <c r="CA976" s="110"/>
      <c r="CB976" s="110"/>
      <c r="CC976" s="110"/>
      <c r="CD976" s="110"/>
      <c r="CE976" s="110"/>
      <c r="CF976" s="110"/>
      <c r="CG976" s="110"/>
      <c r="CH976" s="110"/>
      <c r="CI976" s="110"/>
      <c r="CJ976" s="110"/>
      <c r="CK976" s="110"/>
      <c r="CL976" s="110"/>
      <c r="CM976" s="110"/>
      <c r="CN976" s="110"/>
      <c r="CO976" s="110"/>
      <c r="CP976" s="110"/>
      <c r="CQ976" s="110"/>
      <c r="CR976" s="110"/>
      <c r="CS976" s="110"/>
      <c r="CT976" s="110"/>
      <c r="CU976" s="110"/>
      <c r="CV976" s="110"/>
      <c r="CW976" s="110"/>
    </row>
    <row r="977" spans="1:101" x14ac:dyDescent="0.25">
      <c r="A977" s="110"/>
      <c r="B977" s="110"/>
      <c r="C977" s="110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  <c r="AA977" s="110"/>
      <c r="AB977" s="110"/>
      <c r="AC977" s="110"/>
      <c r="AD977" s="110"/>
      <c r="AE977" s="110"/>
      <c r="AF977" s="110"/>
      <c r="AG977" s="110"/>
      <c r="AH977" s="110"/>
      <c r="AI977" s="110"/>
      <c r="AJ977" s="110"/>
      <c r="AK977" s="110"/>
      <c r="AL977" s="110"/>
      <c r="AM977" s="110"/>
      <c r="AN977" s="110"/>
      <c r="AO977" s="110"/>
      <c r="AP977" s="110"/>
      <c r="AQ977" s="110"/>
      <c r="AR977" s="110"/>
      <c r="AS977" s="110"/>
      <c r="AT977" s="110"/>
      <c r="AU977" s="110"/>
      <c r="AV977" s="110"/>
      <c r="AW977" s="110"/>
      <c r="AX977" s="110"/>
      <c r="AY977" s="110"/>
      <c r="AZ977" s="110"/>
      <c r="BA977" s="110"/>
      <c r="BB977" s="110"/>
      <c r="BC977" s="110"/>
      <c r="BD977" s="110"/>
      <c r="BE977" s="110"/>
      <c r="BF977" s="110"/>
      <c r="BG977" s="110"/>
      <c r="BH977" s="110"/>
      <c r="BI977" s="110"/>
      <c r="BJ977" s="110"/>
      <c r="BK977" s="110"/>
      <c r="BL977" s="110"/>
      <c r="BM977" s="110"/>
      <c r="BN977" s="110"/>
      <c r="BO977" s="110"/>
      <c r="BP977" s="110"/>
      <c r="BQ977" s="110"/>
      <c r="BR977" s="110"/>
      <c r="BS977" s="110"/>
      <c r="BT977" s="110"/>
      <c r="BU977" s="110"/>
      <c r="BV977" s="110"/>
      <c r="BW977" s="110"/>
      <c r="BX977" s="110"/>
      <c r="BY977" s="110"/>
      <c r="BZ977" s="110"/>
      <c r="CA977" s="110"/>
      <c r="CB977" s="110"/>
      <c r="CC977" s="110"/>
      <c r="CD977" s="110"/>
      <c r="CE977" s="110"/>
      <c r="CF977" s="110"/>
      <c r="CG977" s="110"/>
      <c r="CH977" s="110"/>
      <c r="CI977" s="110"/>
      <c r="CJ977" s="110"/>
      <c r="CK977" s="110"/>
      <c r="CL977" s="110"/>
      <c r="CM977" s="110"/>
      <c r="CN977" s="110"/>
      <c r="CO977" s="110"/>
      <c r="CP977" s="110"/>
      <c r="CQ977" s="110"/>
      <c r="CR977" s="110"/>
      <c r="CS977" s="110"/>
      <c r="CT977" s="110"/>
      <c r="CU977" s="110"/>
      <c r="CV977" s="110"/>
      <c r="CW977" s="110"/>
    </row>
    <row r="978" spans="1:101" x14ac:dyDescent="0.25">
      <c r="A978" s="110"/>
      <c r="B978" s="110"/>
      <c r="C978" s="110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  <c r="AA978" s="110"/>
      <c r="AB978" s="110"/>
      <c r="AC978" s="110"/>
      <c r="AD978" s="110"/>
      <c r="AE978" s="110"/>
      <c r="AF978" s="110"/>
      <c r="AG978" s="110"/>
      <c r="AH978" s="110"/>
      <c r="AI978" s="110"/>
      <c r="AJ978" s="110"/>
      <c r="AK978" s="110"/>
      <c r="AL978" s="110"/>
      <c r="AM978" s="110"/>
      <c r="AN978" s="110"/>
      <c r="AO978" s="110"/>
      <c r="AP978" s="110"/>
      <c r="AQ978" s="110"/>
      <c r="AR978" s="110"/>
      <c r="AS978" s="110"/>
      <c r="AT978" s="110"/>
      <c r="AU978" s="110"/>
      <c r="AV978" s="110"/>
      <c r="AW978" s="110"/>
      <c r="AX978" s="110"/>
      <c r="AY978" s="110"/>
      <c r="AZ978" s="110"/>
      <c r="BA978" s="110"/>
      <c r="BB978" s="110"/>
      <c r="BC978" s="110"/>
      <c r="BD978" s="110"/>
      <c r="BE978" s="110"/>
      <c r="BF978" s="110"/>
      <c r="BG978" s="110"/>
      <c r="BH978" s="110"/>
      <c r="BI978" s="110"/>
      <c r="BJ978" s="110"/>
      <c r="BK978" s="110"/>
      <c r="BL978" s="110"/>
      <c r="BM978" s="110"/>
      <c r="BN978" s="110"/>
      <c r="BO978" s="110"/>
      <c r="BP978" s="110"/>
      <c r="BQ978" s="110"/>
      <c r="BR978" s="110"/>
      <c r="BS978" s="110"/>
      <c r="BT978" s="110"/>
      <c r="BU978" s="110"/>
      <c r="BV978" s="110"/>
      <c r="BW978" s="110"/>
      <c r="BX978" s="110"/>
      <c r="BY978" s="110"/>
      <c r="BZ978" s="110"/>
      <c r="CA978" s="110"/>
      <c r="CB978" s="110"/>
      <c r="CC978" s="110"/>
      <c r="CD978" s="110"/>
      <c r="CE978" s="110"/>
      <c r="CF978" s="110"/>
      <c r="CG978" s="110"/>
      <c r="CH978" s="110"/>
      <c r="CI978" s="110"/>
      <c r="CJ978" s="110"/>
      <c r="CK978" s="110"/>
      <c r="CL978" s="110"/>
      <c r="CM978" s="110"/>
      <c r="CN978" s="110"/>
      <c r="CO978" s="110"/>
      <c r="CP978" s="110"/>
      <c r="CQ978" s="110"/>
      <c r="CR978" s="110"/>
      <c r="CS978" s="110"/>
      <c r="CT978" s="110"/>
      <c r="CU978" s="110"/>
      <c r="CV978" s="110"/>
      <c r="CW978" s="110"/>
    </row>
    <row r="979" spans="1:101" x14ac:dyDescent="0.25">
      <c r="A979" s="110"/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  <c r="AA979" s="110"/>
      <c r="AB979" s="110"/>
      <c r="AC979" s="110"/>
      <c r="AD979" s="110"/>
      <c r="AE979" s="110"/>
      <c r="AF979" s="110"/>
      <c r="AG979" s="110"/>
      <c r="AH979" s="110"/>
      <c r="AI979" s="110"/>
      <c r="AJ979" s="110"/>
      <c r="AK979" s="110"/>
      <c r="AL979" s="110"/>
      <c r="AM979" s="110"/>
      <c r="AN979" s="110"/>
      <c r="AO979" s="110"/>
      <c r="AP979" s="110"/>
      <c r="AQ979" s="110"/>
      <c r="AR979" s="110"/>
      <c r="AS979" s="110"/>
      <c r="AT979" s="110"/>
      <c r="AU979" s="110"/>
      <c r="AV979" s="110"/>
      <c r="AW979" s="110"/>
      <c r="AX979" s="110"/>
      <c r="AY979" s="110"/>
      <c r="AZ979" s="110"/>
      <c r="BA979" s="110"/>
      <c r="BB979" s="110"/>
      <c r="BC979" s="110"/>
      <c r="BD979" s="110"/>
      <c r="BE979" s="110"/>
      <c r="BF979" s="110"/>
      <c r="BG979" s="110"/>
      <c r="BH979" s="110"/>
      <c r="BI979" s="110"/>
      <c r="BJ979" s="110"/>
      <c r="BK979" s="110"/>
      <c r="BL979" s="110"/>
      <c r="BM979" s="110"/>
      <c r="BN979" s="110"/>
      <c r="BO979" s="110"/>
      <c r="BP979" s="110"/>
      <c r="BQ979" s="110"/>
      <c r="BR979" s="110"/>
      <c r="BS979" s="110"/>
      <c r="BT979" s="110"/>
      <c r="BU979" s="110"/>
      <c r="BV979" s="110"/>
      <c r="BW979" s="110"/>
      <c r="BX979" s="110"/>
      <c r="BY979" s="110"/>
      <c r="BZ979" s="110"/>
      <c r="CA979" s="110"/>
      <c r="CB979" s="110"/>
      <c r="CC979" s="110"/>
      <c r="CD979" s="110"/>
      <c r="CE979" s="110"/>
      <c r="CF979" s="110"/>
      <c r="CG979" s="110"/>
      <c r="CH979" s="110"/>
      <c r="CI979" s="110"/>
      <c r="CJ979" s="110"/>
      <c r="CK979" s="110"/>
      <c r="CL979" s="110"/>
      <c r="CM979" s="110"/>
      <c r="CN979" s="110"/>
      <c r="CO979" s="110"/>
      <c r="CP979" s="110"/>
      <c r="CQ979" s="110"/>
      <c r="CR979" s="110"/>
      <c r="CS979" s="110"/>
      <c r="CT979" s="110"/>
      <c r="CU979" s="110"/>
      <c r="CV979" s="110"/>
      <c r="CW979" s="110"/>
    </row>
    <row r="980" spans="1:101" x14ac:dyDescent="0.25">
      <c r="A980" s="110"/>
      <c r="B980" s="110"/>
      <c r="C980" s="110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  <c r="AA980" s="110"/>
      <c r="AB980" s="110"/>
      <c r="AC980" s="110"/>
      <c r="AD980" s="110"/>
      <c r="AE980" s="110"/>
      <c r="AF980" s="110"/>
      <c r="AG980" s="110"/>
      <c r="AH980" s="110"/>
      <c r="AI980" s="110"/>
      <c r="AJ980" s="110"/>
      <c r="AK980" s="110"/>
      <c r="AL980" s="110"/>
      <c r="AM980" s="110"/>
      <c r="AN980" s="110"/>
      <c r="AO980" s="110"/>
      <c r="AP980" s="110"/>
      <c r="AQ980" s="110"/>
      <c r="AR980" s="110"/>
      <c r="AS980" s="110"/>
      <c r="AT980" s="110"/>
      <c r="AU980" s="110"/>
      <c r="AV980" s="110"/>
      <c r="AW980" s="110"/>
      <c r="AX980" s="110"/>
      <c r="AY980" s="110"/>
      <c r="AZ980" s="110"/>
      <c r="BA980" s="110"/>
      <c r="BB980" s="110"/>
      <c r="BC980" s="110"/>
      <c r="BD980" s="110"/>
      <c r="BE980" s="110"/>
      <c r="BF980" s="110"/>
      <c r="BG980" s="110"/>
      <c r="BH980" s="110"/>
      <c r="BI980" s="110"/>
      <c r="BJ980" s="110"/>
      <c r="BK980" s="110"/>
      <c r="BL980" s="110"/>
      <c r="BM980" s="110"/>
      <c r="BN980" s="110"/>
      <c r="BO980" s="110"/>
      <c r="BP980" s="110"/>
      <c r="BQ980" s="110"/>
      <c r="BR980" s="110"/>
      <c r="BS980" s="110"/>
      <c r="BT980" s="110"/>
      <c r="BU980" s="110"/>
      <c r="BV980" s="110"/>
      <c r="BW980" s="110"/>
      <c r="BX980" s="110"/>
      <c r="BY980" s="110"/>
      <c r="BZ980" s="110"/>
      <c r="CA980" s="110"/>
      <c r="CB980" s="110"/>
      <c r="CC980" s="110"/>
      <c r="CD980" s="110"/>
      <c r="CE980" s="110"/>
      <c r="CF980" s="110"/>
      <c r="CG980" s="110"/>
      <c r="CH980" s="110"/>
      <c r="CI980" s="110"/>
      <c r="CJ980" s="110"/>
      <c r="CK980" s="110"/>
      <c r="CL980" s="110"/>
      <c r="CM980" s="110"/>
      <c r="CN980" s="110"/>
      <c r="CO980" s="110"/>
      <c r="CP980" s="110"/>
      <c r="CQ980" s="110"/>
      <c r="CR980" s="110"/>
      <c r="CS980" s="110"/>
      <c r="CT980" s="110"/>
      <c r="CU980" s="110"/>
      <c r="CV980" s="110"/>
      <c r="CW980" s="110"/>
    </row>
    <row r="981" spans="1:101" x14ac:dyDescent="0.25">
      <c r="A981" s="110"/>
      <c r="B981" s="110"/>
      <c r="C981" s="110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  <c r="AA981" s="110"/>
      <c r="AB981" s="110"/>
      <c r="AC981" s="110"/>
      <c r="AD981" s="110"/>
      <c r="AE981" s="110"/>
      <c r="AF981" s="110"/>
      <c r="AG981" s="110"/>
      <c r="AH981" s="110"/>
      <c r="AI981" s="110"/>
      <c r="AJ981" s="110"/>
      <c r="AK981" s="110"/>
      <c r="AL981" s="110"/>
      <c r="AM981" s="110"/>
      <c r="AN981" s="110"/>
      <c r="AO981" s="110"/>
      <c r="AP981" s="110"/>
      <c r="AQ981" s="110"/>
      <c r="AR981" s="110"/>
      <c r="AS981" s="110"/>
      <c r="AT981" s="110"/>
      <c r="AU981" s="110"/>
      <c r="AV981" s="110"/>
      <c r="AW981" s="110"/>
      <c r="AX981" s="110"/>
      <c r="AY981" s="110"/>
      <c r="AZ981" s="110"/>
      <c r="BA981" s="110"/>
      <c r="BB981" s="110"/>
      <c r="BC981" s="110"/>
      <c r="BD981" s="110"/>
      <c r="BE981" s="110"/>
      <c r="BF981" s="110"/>
      <c r="BG981" s="110"/>
      <c r="BH981" s="110"/>
      <c r="BI981" s="110"/>
      <c r="BJ981" s="110"/>
      <c r="BK981" s="110"/>
      <c r="BL981" s="110"/>
      <c r="BM981" s="110"/>
      <c r="BN981" s="110"/>
      <c r="BO981" s="110"/>
      <c r="BP981" s="110"/>
      <c r="BQ981" s="110"/>
      <c r="BR981" s="110"/>
      <c r="BS981" s="110"/>
      <c r="BT981" s="110"/>
      <c r="BU981" s="110"/>
      <c r="BV981" s="110"/>
      <c r="BW981" s="110"/>
      <c r="BX981" s="110"/>
      <c r="BY981" s="110"/>
      <c r="BZ981" s="110"/>
      <c r="CA981" s="110"/>
      <c r="CB981" s="110"/>
      <c r="CC981" s="110"/>
      <c r="CD981" s="110"/>
      <c r="CE981" s="110"/>
      <c r="CF981" s="110"/>
      <c r="CG981" s="110"/>
      <c r="CH981" s="110"/>
      <c r="CI981" s="110"/>
      <c r="CJ981" s="110"/>
      <c r="CK981" s="110"/>
      <c r="CL981" s="110"/>
      <c r="CM981" s="110"/>
      <c r="CN981" s="110"/>
      <c r="CO981" s="110"/>
      <c r="CP981" s="110"/>
      <c r="CQ981" s="110"/>
      <c r="CR981" s="110"/>
      <c r="CS981" s="110"/>
      <c r="CT981" s="110"/>
      <c r="CU981" s="110"/>
      <c r="CV981" s="110"/>
      <c r="CW981" s="110"/>
    </row>
    <row r="982" spans="1:101" x14ac:dyDescent="0.25">
      <c r="A982" s="110"/>
      <c r="B982" s="110"/>
      <c r="C982" s="110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  <c r="AA982" s="110"/>
      <c r="AB982" s="110"/>
      <c r="AC982" s="110"/>
      <c r="AD982" s="110"/>
      <c r="AE982" s="110"/>
      <c r="AF982" s="110"/>
      <c r="AG982" s="110"/>
      <c r="AH982" s="110"/>
      <c r="AI982" s="110"/>
      <c r="AJ982" s="110"/>
      <c r="AK982" s="110"/>
      <c r="AL982" s="110"/>
      <c r="AM982" s="110"/>
      <c r="AN982" s="110"/>
      <c r="AO982" s="110"/>
      <c r="AP982" s="110"/>
      <c r="AQ982" s="110"/>
      <c r="AR982" s="110"/>
      <c r="AS982" s="110"/>
      <c r="AT982" s="110"/>
      <c r="AU982" s="110"/>
      <c r="AV982" s="110"/>
      <c r="AW982" s="110"/>
      <c r="AX982" s="110"/>
      <c r="AY982" s="110"/>
      <c r="AZ982" s="110"/>
      <c r="BA982" s="110"/>
      <c r="BB982" s="110"/>
      <c r="BC982" s="110"/>
      <c r="BD982" s="110"/>
      <c r="BE982" s="110"/>
      <c r="BF982" s="110"/>
      <c r="BG982" s="110"/>
      <c r="BH982" s="110"/>
      <c r="BI982" s="110"/>
      <c r="BJ982" s="110"/>
      <c r="BK982" s="110"/>
      <c r="BL982" s="110"/>
      <c r="BM982" s="110"/>
      <c r="BN982" s="110"/>
      <c r="BO982" s="110"/>
      <c r="BP982" s="110"/>
      <c r="BQ982" s="110"/>
      <c r="BR982" s="110"/>
      <c r="BS982" s="110"/>
      <c r="BT982" s="110"/>
      <c r="BU982" s="110"/>
      <c r="BV982" s="110"/>
      <c r="BW982" s="110"/>
      <c r="BX982" s="110"/>
      <c r="BY982" s="110"/>
      <c r="BZ982" s="110"/>
      <c r="CA982" s="110"/>
      <c r="CB982" s="110"/>
      <c r="CC982" s="110"/>
      <c r="CD982" s="110"/>
      <c r="CE982" s="110"/>
      <c r="CF982" s="110"/>
      <c r="CG982" s="110"/>
      <c r="CH982" s="110"/>
      <c r="CI982" s="110"/>
      <c r="CJ982" s="110"/>
      <c r="CK982" s="110"/>
      <c r="CL982" s="110"/>
      <c r="CM982" s="110"/>
      <c r="CN982" s="110"/>
      <c r="CO982" s="110"/>
      <c r="CP982" s="110"/>
      <c r="CQ982" s="110"/>
      <c r="CR982" s="110"/>
      <c r="CS982" s="110"/>
      <c r="CT982" s="110"/>
      <c r="CU982" s="110"/>
      <c r="CV982" s="110"/>
      <c r="CW982" s="110"/>
    </row>
    <row r="983" spans="1:101" x14ac:dyDescent="0.25">
      <c r="A983" s="110"/>
      <c r="B983" s="110"/>
      <c r="C983" s="110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  <c r="AA983" s="110"/>
      <c r="AB983" s="110"/>
      <c r="AC983" s="110"/>
      <c r="AD983" s="110"/>
      <c r="AE983" s="110"/>
      <c r="AF983" s="110"/>
      <c r="AG983" s="110"/>
      <c r="AH983" s="110"/>
      <c r="AI983" s="110"/>
      <c r="AJ983" s="110"/>
      <c r="AK983" s="110"/>
      <c r="AL983" s="110"/>
      <c r="AM983" s="110"/>
      <c r="AN983" s="110"/>
      <c r="AO983" s="110"/>
      <c r="AP983" s="110"/>
      <c r="AQ983" s="110"/>
      <c r="AR983" s="110"/>
      <c r="AS983" s="110"/>
      <c r="AT983" s="110"/>
      <c r="AU983" s="110"/>
      <c r="AV983" s="110"/>
      <c r="AW983" s="110"/>
      <c r="AX983" s="110"/>
      <c r="AY983" s="110"/>
      <c r="AZ983" s="110"/>
      <c r="BA983" s="110"/>
      <c r="BB983" s="110"/>
      <c r="BC983" s="110"/>
      <c r="BD983" s="110"/>
      <c r="BE983" s="110"/>
      <c r="BF983" s="110"/>
      <c r="BG983" s="110"/>
      <c r="BH983" s="110"/>
      <c r="BI983" s="110"/>
      <c r="BJ983" s="110"/>
      <c r="BK983" s="110"/>
      <c r="BL983" s="110"/>
      <c r="BM983" s="110"/>
      <c r="BN983" s="110"/>
      <c r="BO983" s="110"/>
      <c r="BP983" s="110"/>
      <c r="BQ983" s="110"/>
      <c r="BR983" s="110"/>
      <c r="BS983" s="110"/>
      <c r="BT983" s="110"/>
      <c r="BU983" s="110"/>
      <c r="BV983" s="110"/>
      <c r="BW983" s="110"/>
      <c r="BX983" s="110"/>
      <c r="BY983" s="110"/>
      <c r="BZ983" s="110"/>
      <c r="CA983" s="110"/>
      <c r="CB983" s="110"/>
      <c r="CC983" s="110"/>
      <c r="CD983" s="110"/>
      <c r="CE983" s="110"/>
      <c r="CF983" s="110"/>
      <c r="CG983" s="110"/>
      <c r="CH983" s="110"/>
      <c r="CI983" s="110"/>
      <c r="CJ983" s="110"/>
      <c r="CK983" s="110"/>
      <c r="CL983" s="110"/>
      <c r="CM983" s="110"/>
      <c r="CN983" s="110"/>
      <c r="CO983" s="110"/>
      <c r="CP983" s="110"/>
      <c r="CQ983" s="110"/>
      <c r="CR983" s="110"/>
      <c r="CS983" s="110"/>
      <c r="CT983" s="110"/>
      <c r="CU983" s="110"/>
      <c r="CV983" s="110"/>
      <c r="CW983" s="110"/>
    </row>
    <row r="984" spans="1:101" x14ac:dyDescent="0.25">
      <c r="A984" s="110"/>
      <c r="B984" s="110"/>
      <c r="C984" s="110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  <c r="AA984" s="110"/>
      <c r="AB984" s="110"/>
      <c r="AC984" s="110"/>
      <c r="AD984" s="110"/>
      <c r="AE984" s="110"/>
      <c r="AF984" s="110"/>
      <c r="AG984" s="110"/>
      <c r="AH984" s="110"/>
      <c r="AI984" s="110"/>
      <c r="AJ984" s="110"/>
      <c r="AK984" s="110"/>
      <c r="AL984" s="110"/>
      <c r="AM984" s="110"/>
      <c r="AN984" s="110"/>
      <c r="AO984" s="110"/>
      <c r="AP984" s="110"/>
      <c r="AQ984" s="110"/>
      <c r="AR984" s="110"/>
      <c r="AS984" s="110"/>
      <c r="AT984" s="110"/>
      <c r="AU984" s="110"/>
      <c r="AV984" s="110"/>
      <c r="AW984" s="110"/>
      <c r="AX984" s="110"/>
      <c r="AY984" s="110"/>
      <c r="AZ984" s="110"/>
      <c r="BA984" s="110"/>
      <c r="BB984" s="110"/>
      <c r="BC984" s="110"/>
      <c r="BD984" s="110"/>
      <c r="BE984" s="110"/>
      <c r="BF984" s="110"/>
      <c r="BG984" s="110"/>
      <c r="BH984" s="110"/>
      <c r="BI984" s="110"/>
      <c r="BJ984" s="110"/>
      <c r="BK984" s="110"/>
      <c r="BL984" s="110"/>
      <c r="BM984" s="110"/>
      <c r="BN984" s="110"/>
      <c r="BO984" s="110"/>
      <c r="BP984" s="110"/>
      <c r="BQ984" s="110"/>
      <c r="BR984" s="110"/>
      <c r="BS984" s="110"/>
      <c r="BT984" s="110"/>
      <c r="BU984" s="110"/>
      <c r="BV984" s="110"/>
      <c r="BW984" s="110"/>
      <c r="BX984" s="110"/>
      <c r="BY984" s="110"/>
      <c r="BZ984" s="110"/>
      <c r="CA984" s="110"/>
      <c r="CB984" s="110"/>
      <c r="CC984" s="110"/>
      <c r="CD984" s="110"/>
      <c r="CE984" s="110"/>
      <c r="CF984" s="110"/>
      <c r="CG984" s="110"/>
      <c r="CH984" s="110"/>
      <c r="CI984" s="110"/>
      <c r="CJ984" s="110"/>
      <c r="CK984" s="110"/>
      <c r="CL984" s="110"/>
      <c r="CM984" s="110"/>
      <c r="CN984" s="110"/>
      <c r="CO984" s="110"/>
      <c r="CP984" s="110"/>
      <c r="CQ984" s="110"/>
      <c r="CR984" s="110"/>
      <c r="CS984" s="110"/>
      <c r="CT984" s="110"/>
      <c r="CU984" s="110"/>
      <c r="CV984" s="110"/>
      <c r="CW984" s="110"/>
    </row>
    <row r="985" spans="1:101" x14ac:dyDescent="0.25">
      <c r="A985" s="110"/>
      <c r="B985" s="110"/>
      <c r="C985" s="110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  <c r="AA985" s="110"/>
      <c r="AB985" s="110"/>
      <c r="AC985" s="110"/>
      <c r="AD985" s="110"/>
      <c r="AE985" s="110"/>
      <c r="AF985" s="110"/>
      <c r="AG985" s="110"/>
      <c r="AH985" s="110"/>
      <c r="AI985" s="110"/>
      <c r="AJ985" s="110"/>
      <c r="AK985" s="110"/>
      <c r="AL985" s="110"/>
      <c r="AM985" s="110"/>
      <c r="AN985" s="110"/>
      <c r="AO985" s="110"/>
      <c r="AP985" s="110"/>
      <c r="AQ985" s="110"/>
      <c r="AR985" s="110"/>
      <c r="AS985" s="110"/>
      <c r="AT985" s="110"/>
      <c r="AU985" s="110"/>
      <c r="AV985" s="110"/>
      <c r="AW985" s="110"/>
      <c r="AX985" s="110"/>
      <c r="AY985" s="110"/>
      <c r="AZ985" s="110"/>
      <c r="BA985" s="110"/>
      <c r="BB985" s="110"/>
      <c r="BC985" s="110"/>
      <c r="BD985" s="110"/>
      <c r="BE985" s="110"/>
      <c r="BF985" s="110"/>
      <c r="BG985" s="110"/>
      <c r="BH985" s="110"/>
      <c r="BI985" s="110"/>
      <c r="BJ985" s="110"/>
      <c r="BK985" s="110"/>
      <c r="BL985" s="110"/>
      <c r="BM985" s="110"/>
      <c r="BN985" s="110"/>
      <c r="BO985" s="110"/>
      <c r="BP985" s="110"/>
      <c r="BQ985" s="110"/>
      <c r="BR985" s="110"/>
      <c r="BS985" s="110"/>
      <c r="BT985" s="110"/>
      <c r="BU985" s="110"/>
      <c r="BV985" s="110"/>
      <c r="BW985" s="110"/>
      <c r="BX985" s="110"/>
      <c r="BY985" s="110"/>
      <c r="BZ985" s="110"/>
      <c r="CA985" s="110"/>
      <c r="CB985" s="110"/>
      <c r="CC985" s="110"/>
      <c r="CD985" s="110"/>
      <c r="CE985" s="110"/>
      <c r="CF985" s="110"/>
      <c r="CG985" s="110"/>
      <c r="CH985" s="110"/>
      <c r="CI985" s="110"/>
      <c r="CJ985" s="110"/>
      <c r="CK985" s="110"/>
      <c r="CL985" s="110"/>
      <c r="CM985" s="110"/>
      <c r="CN985" s="110"/>
      <c r="CO985" s="110"/>
      <c r="CP985" s="110"/>
      <c r="CQ985" s="110"/>
      <c r="CR985" s="110"/>
      <c r="CS985" s="110"/>
      <c r="CT985" s="110"/>
      <c r="CU985" s="110"/>
      <c r="CV985" s="110"/>
      <c r="CW985" s="110"/>
    </row>
    <row r="986" spans="1:101" x14ac:dyDescent="0.25">
      <c r="A986" s="110"/>
      <c r="B986" s="110"/>
      <c r="C986" s="110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  <c r="AA986" s="110"/>
      <c r="AB986" s="110"/>
      <c r="AC986" s="110"/>
      <c r="AD986" s="110"/>
      <c r="AE986" s="110"/>
      <c r="AF986" s="110"/>
      <c r="AG986" s="110"/>
      <c r="AH986" s="110"/>
      <c r="AI986" s="110"/>
      <c r="AJ986" s="110"/>
      <c r="AK986" s="110"/>
      <c r="AL986" s="110"/>
      <c r="AM986" s="110"/>
      <c r="AN986" s="110"/>
      <c r="AO986" s="110"/>
      <c r="AP986" s="110"/>
      <c r="AQ986" s="110"/>
      <c r="AR986" s="110"/>
      <c r="AS986" s="110"/>
      <c r="AT986" s="110"/>
      <c r="AU986" s="110"/>
      <c r="AV986" s="110"/>
      <c r="AW986" s="110"/>
      <c r="AX986" s="110"/>
      <c r="AY986" s="110"/>
      <c r="AZ986" s="110"/>
      <c r="BA986" s="110"/>
      <c r="BB986" s="110"/>
      <c r="BC986" s="110"/>
      <c r="BD986" s="110"/>
      <c r="BE986" s="110"/>
      <c r="BF986" s="110"/>
      <c r="BG986" s="110"/>
      <c r="BH986" s="110"/>
      <c r="BI986" s="110"/>
      <c r="BJ986" s="110"/>
      <c r="BK986" s="110"/>
      <c r="BL986" s="110"/>
      <c r="BM986" s="110"/>
      <c r="BN986" s="110"/>
      <c r="BO986" s="110"/>
      <c r="BP986" s="110"/>
      <c r="BQ986" s="110"/>
      <c r="BR986" s="110"/>
      <c r="BS986" s="110"/>
      <c r="BT986" s="110"/>
      <c r="BU986" s="110"/>
      <c r="BV986" s="110"/>
      <c r="BW986" s="110"/>
      <c r="BX986" s="110"/>
      <c r="BY986" s="110"/>
      <c r="BZ986" s="110"/>
      <c r="CA986" s="110"/>
      <c r="CB986" s="110"/>
      <c r="CC986" s="110"/>
      <c r="CD986" s="110"/>
      <c r="CE986" s="110"/>
      <c r="CF986" s="110"/>
      <c r="CG986" s="110"/>
      <c r="CH986" s="110"/>
      <c r="CI986" s="110"/>
      <c r="CJ986" s="110"/>
      <c r="CK986" s="110"/>
      <c r="CL986" s="110"/>
      <c r="CM986" s="110"/>
      <c r="CN986" s="110"/>
      <c r="CO986" s="110"/>
      <c r="CP986" s="110"/>
      <c r="CQ986" s="110"/>
      <c r="CR986" s="110"/>
      <c r="CS986" s="110"/>
      <c r="CT986" s="110"/>
      <c r="CU986" s="110"/>
      <c r="CV986" s="110"/>
      <c r="CW986" s="110"/>
    </row>
    <row r="987" spans="1:101" x14ac:dyDescent="0.25">
      <c r="A987" s="110"/>
      <c r="B987" s="110"/>
      <c r="C987" s="110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  <c r="AA987" s="110"/>
      <c r="AB987" s="110"/>
      <c r="AC987" s="110"/>
      <c r="AD987" s="110"/>
      <c r="AE987" s="110"/>
      <c r="AF987" s="110"/>
      <c r="AG987" s="110"/>
      <c r="AH987" s="110"/>
      <c r="AI987" s="110"/>
      <c r="AJ987" s="110"/>
      <c r="AK987" s="110"/>
      <c r="AL987" s="110"/>
      <c r="AM987" s="110"/>
      <c r="AN987" s="110"/>
      <c r="AO987" s="110"/>
      <c r="AP987" s="110"/>
      <c r="AQ987" s="110"/>
      <c r="AR987" s="110"/>
      <c r="AS987" s="110"/>
      <c r="AT987" s="110"/>
      <c r="AU987" s="110"/>
      <c r="AV987" s="110"/>
      <c r="AW987" s="110"/>
      <c r="AX987" s="110"/>
      <c r="AY987" s="110"/>
      <c r="AZ987" s="110"/>
      <c r="BA987" s="110"/>
      <c r="BB987" s="110"/>
      <c r="BC987" s="110"/>
      <c r="BD987" s="110"/>
      <c r="BE987" s="110"/>
      <c r="BF987" s="110"/>
      <c r="BG987" s="110"/>
      <c r="BH987" s="110"/>
      <c r="BI987" s="110"/>
      <c r="BJ987" s="110"/>
      <c r="BK987" s="110"/>
      <c r="BL987" s="110"/>
      <c r="BM987" s="110"/>
      <c r="BN987" s="110"/>
      <c r="BO987" s="110"/>
      <c r="BP987" s="110"/>
      <c r="BQ987" s="110"/>
      <c r="BR987" s="110"/>
      <c r="BS987" s="110"/>
      <c r="BT987" s="110"/>
      <c r="BU987" s="110"/>
      <c r="BV987" s="110"/>
      <c r="BW987" s="110"/>
      <c r="BX987" s="110"/>
      <c r="BY987" s="110"/>
      <c r="BZ987" s="110"/>
      <c r="CA987" s="110"/>
      <c r="CB987" s="110"/>
      <c r="CC987" s="110"/>
      <c r="CD987" s="110"/>
      <c r="CE987" s="110"/>
      <c r="CF987" s="110"/>
      <c r="CG987" s="110"/>
      <c r="CH987" s="110"/>
      <c r="CI987" s="110"/>
      <c r="CJ987" s="110"/>
      <c r="CK987" s="110"/>
      <c r="CL987" s="110"/>
      <c r="CM987" s="110"/>
      <c r="CN987" s="110"/>
      <c r="CO987" s="110"/>
      <c r="CP987" s="110"/>
      <c r="CQ987" s="110"/>
      <c r="CR987" s="110"/>
      <c r="CS987" s="110"/>
      <c r="CT987" s="110"/>
      <c r="CU987" s="110"/>
      <c r="CV987" s="110"/>
      <c r="CW987" s="110"/>
    </row>
    <row r="988" spans="1:101" x14ac:dyDescent="0.25">
      <c r="A988" s="110"/>
      <c r="B988" s="110"/>
      <c r="C988" s="110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  <c r="AA988" s="110"/>
      <c r="AB988" s="110"/>
      <c r="AC988" s="110"/>
      <c r="AD988" s="110"/>
      <c r="AE988" s="110"/>
      <c r="AF988" s="110"/>
      <c r="AG988" s="110"/>
      <c r="AH988" s="110"/>
      <c r="AI988" s="110"/>
      <c r="AJ988" s="110"/>
      <c r="AK988" s="110"/>
      <c r="AL988" s="110"/>
      <c r="AM988" s="110"/>
      <c r="AN988" s="110"/>
      <c r="AO988" s="110"/>
      <c r="AP988" s="110"/>
      <c r="AQ988" s="110"/>
      <c r="AR988" s="110"/>
      <c r="AS988" s="110"/>
      <c r="AT988" s="110"/>
      <c r="AU988" s="110"/>
      <c r="AV988" s="110"/>
      <c r="AW988" s="110"/>
      <c r="AX988" s="110"/>
      <c r="AY988" s="110"/>
      <c r="AZ988" s="110"/>
      <c r="BA988" s="110"/>
      <c r="BB988" s="110"/>
      <c r="BC988" s="110"/>
      <c r="BD988" s="110"/>
      <c r="BE988" s="110"/>
      <c r="BF988" s="110"/>
      <c r="BG988" s="110"/>
      <c r="BH988" s="110"/>
      <c r="BI988" s="110"/>
      <c r="BJ988" s="110"/>
      <c r="BK988" s="110"/>
      <c r="BL988" s="110"/>
      <c r="BM988" s="110"/>
      <c r="BN988" s="110"/>
      <c r="BO988" s="110"/>
      <c r="BP988" s="110"/>
      <c r="BQ988" s="110"/>
      <c r="BR988" s="110"/>
      <c r="BS988" s="110"/>
      <c r="BT988" s="110"/>
      <c r="BU988" s="110"/>
      <c r="BV988" s="110"/>
      <c r="BW988" s="110"/>
      <c r="BX988" s="110"/>
      <c r="BY988" s="110"/>
      <c r="BZ988" s="110"/>
      <c r="CA988" s="110"/>
      <c r="CB988" s="110"/>
      <c r="CC988" s="110"/>
      <c r="CD988" s="110"/>
      <c r="CE988" s="110"/>
      <c r="CF988" s="110"/>
      <c r="CG988" s="110"/>
      <c r="CH988" s="110"/>
      <c r="CI988" s="110"/>
      <c r="CJ988" s="110"/>
      <c r="CK988" s="110"/>
      <c r="CL988" s="110"/>
      <c r="CM988" s="110"/>
      <c r="CN988" s="110"/>
      <c r="CO988" s="110"/>
      <c r="CP988" s="110"/>
      <c r="CQ988" s="110"/>
      <c r="CR988" s="110"/>
      <c r="CS988" s="110"/>
      <c r="CT988" s="110"/>
      <c r="CU988" s="110"/>
      <c r="CV988" s="110"/>
      <c r="CW988" s="110"/>
    </row>
    <row r="989" spans="1:101" x14ac:dyDescent="0.25">
      <c r="A989" s="110"/>
      <c r="B989" s="110"/>
      <c r="C989" s="110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  <c r="AA989" s="110"/>
      <c r="AB989" s="110"/>
      <c r="AC989" s="110"/>
      <c r="AD989" s="110"/>
      <c r="AE989" s="110"/>
      <c r="AF989" s="110"/>
      <c r="AG989" s="110"/>
      <c r="AH989" s="110"/>
      <c r="AI989" s="110"/>
      <c r="AJ989" s="110"/>
      <c r="AK989" s="110"/>
      <c r="AL989" s="110"/>
      <c r="AM989" s="110"/>
      <c r="AN989" s="110"/>
      <c r="AO989" s="110"/>
      <c r="AP989" s="110"/>
      <c r="AQ989" s="110"/>
      <c r="AR989" s="110"/>
      <c r="AS989" s="110"/>
      <c r="AT989" s="110"/>
      <c r="AU989" s="110"/>
      <c r="AV989" s="110"/>
      <c r="AW989" s="110"/>
      <c r="AX989" s="110"/>
      <c r="AY989" s="110"/>
      <c r="AZ989" s="110"/>
      <c r="BA989" s="110"/>
      <c r="BB989" s="110"/>
      <c r="BC989" s="110"/>
      <c r="BD989" s="110"/>
      <c r="BE989" s="110"/>
      <c r="BF989" s="110"/>
      <c r="BG989" s="110"/>
      <c r="BH989" s="110"/>
      <c r="BI989" s="110"/>
      <c r="BJ989" s="110"/>
      <c r="BK989" s="110"/>
      <c r="BL989" s="110"/>
      <c r="BM989" s="110"/>
      <c r="BN989" s="110"/>
      <c r="BO989" s="110"/>
      <c r="BP989" s="110"/>
      <c r="BQ989" s="110"/>
      <c r="BR989" s="110"/>
      <c r="BS989" s="110"/>
      <c r="BT989" s="110"/>
      <c r="BU989" s="110"/>
      <c r="BV989" s="110"/>
      <c r="BW989" s="110"/>
      <c r="BX989" s="110"/>
      <c r="BY989" s="110"/>
      <c r="BZ989" s="110"/>
      <c r="CA989" s="110"/>
      <c r="CB989" s="110"/>
      <c r="CC989" s="110"/>
      <c r="CD989" s="110"/>
      <c r="CE989" s="110"/>
      <c r="CF989" s="110"/>
      <c r="CG989" s="110"/>
      <c r="CH989" s="110"/>
      <c r="CI989" s="110"/>
      <c r="CJ989" s="110"/>
      <c r="CK989" s="110"/>
      <c r="CL989" s="110"/>
      <c r="CM989" s="110"/>
      <c r="CN989" s="110"/>
      <c r="CO989" s="110"/>
      <c r="CP989" s="110"/>
      <c r="CQ989" s="110"/>
      <c r="CR989" s="110"/>
      <c r="CS989" s="110"/>
      <c r="CT989" s="110"/>
      <c r="CU989" s="110"/>
      <c r="CV989" s="110"/>
      <c r="CW989" s="110"/>
    </row>
    <row r="990" spans="1:101" x14ac:dyDescent="0.25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  <c r="AV990" s="110"/>
      <c r="AW990" s="110"/>
      <c r="AX990" s="110"/>
      <c r="AY990" s="110"/>
      <c r="AZ990" s="110"/>
      <c r="BA990" s="110"/>
      <c r="BB990" s="110"/>
      <c r="BC990" s="110"/>
      <c r="BD990" s="110"/>
      <c r="BE990" s="110"/>
      <c r="BF990" s="110"/>
      <c r="BG990" s="110"/>
      <c r="BH990" s="110"/>
      <c r="BI990" s="110"/>
      <c r="BJ990" s="110"/>
      <c r="BK990" s="110"/>
      <c r="BL990" s="110"/>
      <c r="BM990" s="110"/>
      <c r="BN990" s="110"/>
      <c r="BO990" s="110"/>
      <c r="BP990" s="110"/>
      <c r="BQ990" s="110"/>
      <c r="BR990" s="110"/>
      <c r="BS990" s="110"/>
      <c r="BT990" s="110"/>
      <c r="BU990" s="110"/>
      <c r="BV990" s="110"/>
      <c r="BW990" s="110"/>
      <c r="BX990" s="110"/>
      <c r="BY990" s="110"/>
      <c r="BZ990" s="110"/>
      <c r="CA990" s="110"/>
      <c r="CB990" s="110"/>
      <c r="CC990" s="110"/>
      <c r="CD990" s="110"/>
      <c r="CE990" s="110"/>
      <c r="CF990" s="110"/>
      <c r="CG990" s="110"/>
      <c r="CH990" s="110"/>
      <c r="CI990" s="110"/>
      <c r="CJ990" s="110"/>
      <c r="CK990" s="110"/>
      <c r="CL990" s="110"/>
      <c r="CM990" s="110"/>
      <c r="CN990" s="110"/>
      <c r="CO990" s="110"/>
      <c r="CP990" s="110"/>
      <c r="CQ990" s="110"/>
      <c r="CR990" s="110"/>
      <c r="CS990" s="110"/>
      <c r="CT990" s="110"/>
      <c r="CU990" s="110"/>
      <c r="CV990" s="110"/>
      <c r="CW990" s="110"/>
    </row>
    <row r="991" spans="1:101" x14ac:dyDescent="0.25">
      <c r="A991" s="110"/>
      <c r="B991" s="110"/>
      <c r="C991" s="110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  <c r="AA991" s="110"/>
      <c r="AB991" s="110"/>
      <c r="AC991" s="110"/>
      <c r="AD991" s="110"/>
      <c r="AE991" s="110"/>
      <c r="AF991" s="110"/>
      <c r="AG991" s="110"/>
      <c r="AH991" s="110"/>
      <c r="AI991" s="110"/>
      <c r="AJ991" s="110"/>
      <c r="AK991" s="110"/>
      <c r="AL991" s="110"/>
      <c r="AM991" s="110"/>
      <c r="AN991" s="110"/>
      <c r="AO991" s="110"/>
      <c r="AP991" s="110"/>
      <c r="AQ991" s="110"/>
      <c r="AR991" s="110"/>
      <c r="AS991" s="110"/>
      <c r="AT991" s="110"/>
      <c r="AU991" s="110"/>
      <c r="AV991" s="110"/>
      <c r="AW991" s="110"/>
      <c r="AX991" s="110"/>
      <c r="AY991" s="110"/>
      <c r="AZ991" s="110"/>
      <c r="BA991" s="110"/>
      <c r="BB991" s="110"/>
      <c r="BC991" s="110"/>
      <c r="BD991" s="110"/>
      <c r="BE991" s="110"/>
      <c r="BF991" s="110"/>
      <c r="BG991" s="110"/>
      <c r="BH991" s="110"/>
      <c r="BI991" s="110"/>
      <c r="BJ991" s="110"/>
      <c r="BK991" s="110"/>
      <c r="BL991" s="110"/>
      <c r="BM991" s="110"/>
      <c r="BN991" s="110"/>
      <c r="BO991" s="110"/>
      <c r="BP991" s="110"/>
      <c r="BQ991" s="110"/>
      <c r="BR991" s="110"/>
      <c r="BS991" s="110"/>
      <c r="BT991" s="110"/>
      <c r="BU991" s="110"/>
      <c r="BV991" s="110"/>
      <c r="BW991" s="110"/>
      <c r="BX991" s="110"/>
      <c r="BY991" s="110"/>
      <c r="BZ991" s="110"/>
      <c r="CA991" s="110"/>
      <c r="CB991" s="110"/>
      <c r="CC991" s="110"/>
      <c r="CD991" s="110"/>
      <c r="CE991" s="110"/>
      <c r="CF991" s="110"/>
      <c r="CG991" s="110"/>
      <c r="CH991" s="110"/>
      <c r="CI991" s="110"/>
      <c r="CJ991" s="110"/>
      <c r="CK991" s="110"/>
      <c r="CL991" s="110"/>
      <c r="CM991" s="110"/>
      <c r="CN991" s="110"/>
      <c r="CO991" s="110"/>
      <c r="CP991" s="110"/>
      <c r="CQ991" s="110"/>
      <c r="CR991" s="110"/>
      <c r="CS991" s="110"/>
      <c r="CT991" s="110"/>
      <c r="CU991" s="110"/>
      <c r="CV991" s="110"/>
      <c r="CW991" s="110"/>
    </row>
    <row r="992" spans="1:101" x14ac:dyDescent="0.25">
      <c r="A992" s="110"/>
      <c r="B992" s="110"/>
      <c r="C992" s="110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  <c r="AA992" s="110"/>
      <c r="AB992" s="110"/>
      <c r="AC992" s="110"/>
      <c r="AD992" s="110"/>
      <c r="AE992" s="110"/>
      <c r="AF992" s="110"/>
      <c r="AG992" s="110"/>
      <c r="AH992" s="110"/>
      <c r="AI992" s="110"/>
      <c r="AJ992" s="110"/>
      <c r="AK992" s="110"/>
      <c r="AL992" s="110"/>
      <c r="AM992" s="110"/>
      <c r="AN992" s="110"/>
      <c r="AO992" s="110"/>
      <c r="AP992" s="110"/>
      <c r="AQ992" s="110"/>
      <c r="AR992" s="110"/>
      <c r="AS992" s="110"/>
      <c r="AT992" s="110"/>
      <c r="AU992" s="110"/>
      <c r="AV992" s="110"/>
      <c r="AW992" s="110"/>
      <c r="AX992" s="110"/>
      <c r="AY992" s="110"/>
      <c r="AZ992" s="110"/>
      <c r="BA992" s="110"/>
      <c r="BB992" s="110"/>
      <c r="BC992" s="110"/>
      <c r="BD992" s="110"/>
      <c r="BE992" s="110"/>
      <c r="BF992" s="110"/>
      <c r="BG992" s="110"/>
      <c r="BH992" s="110"/>
      <c r="BI992" s="110"/>
      <c r="BJ992" s="110"/>
      <c r="BK992" s="110"/>
      <c r="BL992" s="110"/>
      <c r="BM992" s="110"/>
      <c r="BN992" s="110"/>
      <c r="BO992" s="110"/>
      <c r="BP992" s="110"/>
      <c r="BQ992" s="110"/>
      <c r="BR992" s="110"/>
      <c r="BS992" s="110"/>
      <c r="BT992" s="110"/>
      <c r="BU992" s="110"/>
      <c r="BV992" s="110"/>
      <c r="BW992" s="110"/>
      <c r="BX992" s="110"/>
      <c r="BY992" s="110"/>
      <c r="BZ992" s="110"/>
      <c r="CA992" s="110"/>
      <c r="CB992" s="110"/>
      <c r="CC992" s="110"/>
      <c r="CD992" s="110"/>
      <c r="CE992" s="110"/>
      <c r="CF992" s="110"/>
      <c r="CG992" s="110"/>
      <c r="CH992" s="110"/>
      <c r="CI992" s="110"/>
      <c r="CJ992" s="110"/>
      <c r="CK992" s="110"/>
      <c r="CL992" s="110"/>
      <c r="CM992" s="110"/>
      <c r="CN992" s="110"/>
      <c r="CO992" s="110"/>
      <c r="CP992" s="110"/>
      <c r="CQ992" s="110"/>
      <c r="CR992" s="110"/>
      <c r="CS992" s="110"/>
      <c r="CT992" s="110"/>
      <c r="CU992" s="110"/>
      <c r="CV992" s="110"/>
      <c r="CW992" s="110"/>
    </row>
    <row r="993" spans="1:101" x14ac:dyDescent="0.25">
      <c r="A993" s="110"/>
      <c r="B993" s="110"/>
      <c r="C993" s="110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  <c r="AA993" s="110"/>
      <c r="AB993" s="110"/>
      <c r="AC993" s="110"/>
      <c r="AD993" s="110"/>
      <c r="AE993" s="110"/>
      <c r="AF993" s="110"/>
      <c r="AG993" s="110"/>
      <c r="AH993" s="110"/>
      <c r="AI993" s="110"/>
      <c r="AJ993" s="110"/>
      <c r="AK993" s="110"/>
      <c r="AL993" s="110"/>
      <c r="AM993" s="110"/>
      <c r="AN993" s="110"/>
      <c r="AO993" s="110"/>
      <c r="AP993" s="110"/>
      <c r="AQ993" s="110"/>
      <c r="AR993" s="110"/>
      <c r="AS993" s="110"/>
      <c r="AT993" s="110"/>
      <c r="AU993" s="110"/>
      <c r="AV993" s="110"/>
      <c r="AW993" s="110"/>
      <c r="AX993" s="110"/>
      <c r="AY993" s="110"/>
      <c r="AZ993" s="110"/>
      <c r="BA993" s="110"/>
      <c r="BB993" s="110"/>
      <c r="BC993" s="110"/>
      <c r="BD993" s="110"/>
      <c r="BE993" s="110"/>
      <c r="BF993" s="110"/>
      <c r="BG993" s="110"/>
      <c r="BH993" s="110"/>
      <c r="BI993" s="110"/>
      <c r="BJ993" s="110"/>
      <c r="BK993" s="110"/>
      <c r="BL993" s="110"/>
      <c r="BM993" s="110"/>
      <c r="BN993" s="110"/>
      <c r="BO993" s="110"/>
      <c r="BP993" s="110"/>
      <c r="BQ993" s="110"/>
      <c r="BR993" s="110"/>
      <c r="BS993" s="110"/>
      <c r="BT993" s="110"/>
      <c r="BU993" s="110"/>
      <c r="BV993" s="110"/>
      <c r="BW993" s="110"/>
      <c r="BX993" s="110"/>
      <c r="BY993" s="110"/>
      <c r="BZ993" s="110"/>
      <c r="CA993" s="110"/>
      <c r="CB993" s="110"/>
      <c r="CC993" s="110"/>
      <c r="CD993" s="110"/>
      <c r="CE993" s="110"/>
      <c r="CF993" s="110"/>
      <c r="CG993" s="110"/>
      <c r="CH993" s="110"/>
      <c r="CI993" s="110"/>
      <c r="CJ993" s="110"/>
      <c r="CK993" s="110"/>
      <c r="CL993" s="110"/>
      <c r="CM993" s="110"/>
      <c r="CN993" s="110"/>
      <c r="CO993" s="110"/>
      <c r="CP993" s="110"/>
      <c r="CQ993" s="110"/>
      <c r="CR993" s="110"/>
      <c r="CS993" s="110"/>
      <c r="CT993" s="110"/>
      <c r="CU993" s="110"/>
      <c r="CV993" s="110"/>
      <c r="CW993" s="110"/>
    </row>
    <row r="994" spans="1:101" x14ac:dyDescent="0.25">
      <c r="A994" s="110"/>
      <c r="B994" s="110"/>
      <c r="C994" s="110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  <c r="AA994" s="110"/>
      <c r="AB994" s="110"/>
      <c r="AC994" s="110"/>
      <c r="AD994" s="110"/>
      <c r="AE994" s="110"/>
      <c r="AF994" s="110"/>
      <c r="AG994" s="110"/>
      <c r="AH994" s="110"/>
      <c r="AI994" s="110"/>
      <c r="AJ994" s="110"/>
      <c r="AK994" s="110"/>
      <c r="AL994" s="110"/>
      <c r="AM994" s="110"/>
      <c r="AN994" s="110"/>
      <c r="AO994" s="110"/>
      <c r="AP994" s="110"/>
      <c r="AQ994" s="110"/>
      <c r="AR994" s="110"/>
      <c r="AS994" s="110"/>
      <c r="AT994" s="110"/>
      <c r="AU994" s="110"/>
      <c r="AV994" s="110"/>
      <c r="AW994" s="110"/>
      <c r="AX994" s="110"/>
      <c r="AY994" s="110"/>
      <c r="AZ994" s="110"/>
      <c r="BA994" s="110"/>
      <c r="BB994" s="110"/>
      <c r="BC994" s="110"/>
      <c r="BD994" s="110"/>
      <c r="BE994" s="110"/>
      <c r="BF994" s="110"/>
      <c r="BG994" s="110"/>
      <c r="BH994" s="110"/>
      <c r="BI994" s="110"/>
      <c r="BJ994" s="110"/>
      <c r="BK994" s="110"/>
      <c r="BL994" s="110"/>
      <c r="BM994" s="110"/>
      <c r="BN994" s="110"/>
      <c r="BO994" s="110"/>
      <c r="BP994" s="110"/>
      <c r="BQ994" s="110"/>
      <c r="BR994" s="110"/>
      <c r="BS994" s="110"/>
      <c r="BT994" s="110"/>
      <c r="BU994" s="110"/>
      <c r="BV994" s="110"/>
      <c r="BW994" s="110"/>
      <c r="BX994" s="110"/>
      <c r="BY994" s="110"/>
      <c r="BZ994" s="110"/>
      <c r="CA994" s="110"/>
      <c r="CB994" s="110"/>
      <c r="CC994" s="110"/>
      <c r="CD994" s="110"/>
      <c r="CE994" s="110"/>
      <c r="CF994" s="110"/>
      <c r="CG994" s="110"/>
      <c r="CH994" s="110"/>
      <c r="CI994" s="110"/>
      <c r="CJ994" s="110"/>
      <c r="CK994" s="110"/>
      <c r="CL994" s="110"/>
      <c r="CM994" s="110"/>
      <c r="CN994" s="110"/>
      <c r="CO994" s="110"/>
      <c r="CP994" s="110"/>
      <c r="CQ994" s="110"/>
      <c r="CR994" s="110"/>
      <c r="CS994" s="110"/>
      <c r="CT994" s="110"/>
      <c r="CU994" s="110"/>
      <c r="CV994" s="110"/>
      <c r="CW994" s="110"/>
    </row>
    <row r="995" spans="1:101" x14ac:dyDescent="0.25">
      <c r="A995" s="110"/>
      <c r="B995" s="110"/>
      <c r="C995" s="110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  <c r="AA995" s="110"/>
      <c r="AB995" s="110"/>
      <c r="AC995" s="110"/>
      <c r="AD995" s="110"/>
      <c r="AE995" s="110"/>
      <c r="AF995" s="110"/>
      <c r="AG995" s="110"/>
      <c r="AH995" s="110"/>
      <c r="AI995" s="110"/>
      <c r="AJ995" s="110"/>
      <c r="AK995" s="110"/>
      <c r="AL995" s="110"/>
      <c r="AM995" s="110"/>
      <c r="AN995" s="110"/>
      <c r="AO995" s="110"/>
      <c r="AP995" s="110"/>
      <c r="AQ995" s="110"/>
      <c r="AR995" s="110"/>
      <c r="AS995" s="110"/>
      <c r="AT995" s="110"/>
      <c r="AU995" s="110"/>
      <c r="AV995" s="110"/>
      <c r="AW995" s="110"/>
      <c r="AX995" s="110"/>
      <c r="AY995" s="110"/>
      <c r="AZ995" s="110"/>
      <c r="BA995" s="110"/>
      <c r="BB995" s="110"/>
      <c r="BC995" s="110"/>
      <c r="BD995" s="110"/>
      <c r="BE995" s="110"/>
      <c r="BF995" s="110"/>
      <c r="BG995" s="110"/>
      <c r="BH995" s="110"/>
      <c r="BI995" s="110"/>
      <c r="BJ995" s="110"/>
      <c r="BK995" s="110"/>
      <c r="BL995" s="110"/>
      <c r="BM995" s="110"/>
      <c r="BN995" s="110"/>
      <c r="BO995" s="110"/>
      <c r="BP995" s="110"/>
      <c r="BQ995" s="110"/>
      <c r="BR995" s="110"/>
      <c r="BS995" s="110"/>
      <c r="BT995" s="110"/>
      <c r="BU995" s="110"/>
      <c r="BV995" s="110"/>
      <c r="BW995" s="110"/>
      <c r="BX995" s="110"/>
      <c r="BY995" s="110"/>
      <c r="BZ995" s="110"/>
      <c r="CA995" s="110"/>
      <c r="CB995" s="110"/>
      <c r="CC995" s="110"/>
      <c r="CD995" s="110"/>
      <c r="CE995" s="110"/>
      <c r="CF995" s="110"/>
      <c r="CG995" s="110"/>
      <c r="CH995" s="110"/>
      <c r="CI995" s="110"/>
      <c r="CJ995" s="110"/>
      <c r="CK995" s="110"/>
      <c r="CL995" s="110"/>
      <c r="CM995" s="110"/>
      <c r="CN995" s="110"/>
      <c r="CO995" s="110"/>
      <c r="CP995" s="110"/>
      <c r="CQ995" s="110"/>
      <c r="CR995" s="110"/>
      <c r="CS995" s="110"/>
      <c r="CT995" s="110"/>
      <c r="CU995" s="110"/>
      <c r="CV995" s="110"/>
      <c r="CW995" s="110"/>
    </row>
    <row r="996" spans="1:101" x14ac:dyDescent="0.25">
      <c r="A996" s="110"/>
      <c r="B996" s="110"/>
      <c r="C996" s="110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  <c r="AA996" s="110"/>
      <c r="AB996" s="110"/>
      <c r="AC996" s="110"/>
      <c r="AD996" s="110"/>
      <c r="AE996" s="110"/>
      <c r="AF996" s="110"/>
      <c r="AG996" s="110"/>
      <c r="AH996" s="110"/>
      <c r="AI996" s="110"/>
      <c r="AJ996" s="110"/>
      <c r="AK996" s="110"/>
      <c r="AL996" s="110"/>
      <c r="AM996" s="110"/>
      <c r="AN996" s="110"/>
      <c r="AO996" s="110"/>
      <c r="AP996" s="110"/>
      <c r="AQ996" s="110"/>
      <c r="AR996" s="110"/>
      <c r="AS996" s="110"/>
      <c r="AT996" s="110"/>
      <c r="AU996" s="110"/>
      <c r="AV996" s="110"/>
      <c r="AW996" s="110"/>
      <c r="AX996" s="110"/>
      <c r="AY996" s="110"/>
      <c r="AZ996" s="110"/>
      <c r="BA996" s="110"/>
      <c r="BB996" s="110"/>
      <c r="BC996" s="110"/>
      <c r="BD996" s="110"/>
      <c r="BE996" s="110"/>
      <c r="BF996" s="110"/>
      <c r="BG996" s="110"/>
      <c r="BH996" s="110"/>
      <c r="BI996" s="110"/>
      <c r="BJ996" s="110"/>
      <c r="BK996" s="110"/>
      <c r="BL996" s="110"/>
      <c r="BM996" s="110"/>
      <c r="BN996" s="110"/>
      <c r="BO996" s="110"/>
      <c r="BP996" s="110"/>
      <c r="BQ996" s="110"/>
      <c r="BR996" s="110"/>
      <c r="BS996" s="110"/>
      <c r="BT996" s="110"/>
      <c r="BU996" s="110"/>
      <c r="BV996" s="110"/>
      <c r="BW996" s="110"/>
      <c r="BX996" s="110"/>
      <c r="BY996" s="110"/>
      <c r="BZ996" s="110"/>
      <c r="CA996" s="110"/>
      <c r="CB996" s="110"/>
      <c r="CC996" s="110"/>
      <c r="CD996" s="110"/>
      <c r="CE996" s="110"/>
      <c r="CF996" s="110"/>
      <c r="CG996" s="110"/>
      <c r="CH996" s="110"/>
      <c r="CI996" s="110"/>
      <c r="CJ996" s="110"/>
      <c r="CK996" s="110"/>
      <c r="CL996" s="110"/>
      <c r="CM996" s="110"/>
      <c r="CN996" s="110"/>
      <c r="CO996" s="110"/>
      <c r="CP996" s="110"/>
      <c r="CQ996" s="110"/>
      <c r="CR996" s="110"/>
      <c r="CS996" s="110"/>
      <c r="CT996" s="110"/>
      <c r="CU996" s="110"/>
      <c r="CV996" s="110"/>
      <c r="CW996" s="110"/>
    </row>
    <row r="997" spans="1:101" x14ac:dyDescent="0.25">
      <c r="A997" s="110"/>
      <c r="B997" s="110"/>
      <c r="C997" s="110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  <c r="AA997" s="110"/>
      <c r="AB997" s="110"/>
      <c r="AC997" s="110"/>
      <c r="AD997" s="110"/>
      <c r="AE997" s="110"/>
      <c r="AF997" s="110"/>
      <c r="AG997" s="110"/>
      <c r="AH997" s="110"/>
      <c r="AI997" s="110"/>
      <c r="AJ997" s="110"/>
      <c r="AK997" s="110"/>
      <c r="AL997" s="110"/>
      <c r="AM997" s="110"/>
      <c r="AN997" s="110"/>
      <c r="AO997" s="110"/>
      <c r="AP997" s="110"/>
      <c r="AQ997" s="110"/>
      <c r="AR997" s="110"/>
      <c r="AS997" s="110"/>
      <c r="AT997" s="110"/>
      <c r="AU997" s="110"/>
      <c r="AV997" s="110"/>
      <c r="AW997" s="110"/>
      <c r="AX997" s="110"/>
      <c r="AY997" s="110"/>
      <c r="AZ997" s="110"/>
      <c r="BA997" s="110"/>
      <c r="BB997" s="110"/>
      <c r="BC997" s="110"/>
      <c r="BD997" s="110"/>
      <c r="BE997" s="110"/>
      <c r="BF997" s="110"/>
      <c r="BG997" s="110"/>
      <c r="BH997" s="110"/>
      <c r="BI997" s="110"/>
      <c r="BJ997" s="110"/>
      <c r="BK997" s="110"/>
      <c r="BL997" s="110"/>
      <c r="BM997" s="110"/>
      <c r="BN997" s="110"/>
      <c r="BO997" s="110"/>
      <c r="BP997" s="110"/>
      <c r="BQ997" s="110"/>
      <c r="BR997" s="110"/>
      <c r="BS997" s="110"/>
      <c r="BT997" s="110"/>
      <c r="BU997" s="110"/>
      <c r="BV997" s="110"/>
      <c r="BW997" s="110"/>
      <c r="BX997" s="110"/>
      <c r="BY997" s="110"/>
      <c r="BZ997" s="110"/>
      <c r="CA997" s="110"/>
      <c r="CB997" s="110"/>
      <c r="CC997" s="110"/>
      <c r="CD997" s="110"/>
      <c r="CE997" s="110"/>
      <c r="CF997" s="110"/>
      <c r="CG997" s="110"/>
      <c r="CH997" s="110"/>
      <c r="CI997" s="110"/>
      <c r="CJ997" s="110"/>
      <c r="CK997" s="110"/>
      <c r="CL997" s="110"/>
      <c r="CM997" s="110"/>
      <c r="CN997" s="110"/>
      <c r="CO997" s="110"/>
      <c r="CP997" s="110"/>
      <c r="CQ997" s="110"/>
      <c r="CR997" s="110"/>
      <c r="CS997" s="110"/>
      <c r="CT997" s="110"/>
      <c r="CU997" s="110"/>
      <c r="CV997" s="110"/>
      <c r="CW997" s="110"/>
    </row>
    <row r="998" spans="1:101" x14ac:dyDescent="0.25">
      <c r="A998" s="110"/>
      <c r="B998" s="110"/>
      <c r="C998" s="110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  <c r="AA998" s="110"/>
      <c r="AB998" s="110"/>
      <c r="AC998" s="110"/>
      <c r="AD998" s="110"/>
      <c r="AE998" s="110"/>
      <c r="AF998" s="110"/>
      <c r="AG998" s="110"/>
      <c r="AH998" s="110"/>
      <c r="AI998" s="110"/>
      <c r="AJ998" s="110"/>
      <c r="AK998" s="110"/>
      <c r="AL998" s="110"/>
      <c r="AM998" s="110"/>
      <c r="AN998" s="110"/>
      <c r="AO998" s="110"/>
      <c r="AP998" s="110"/>
      <c r="AQ998" s="110"/>
      <c r="AR998" s="110"/>
      <c r="AS998" s="110"/>
      <c r="AT998" s="110"/>
      <c r="AU998" s="110"/>
      <c r="AV998" s="110"/>
      <c r="AW998" s="110"/>
      <c r="AX998" s="110"/>
      <c r="AY998" s="110"/>
      <c r="AZ998" s="110"/>
      <c r="BA998" s="110"/>
      <c r="BB998" s="110"/>
      <c r="BC998" s="110"/>
      <c r="BD998" s="110"/>
      <c r="BE998" s="110"/>
      <c r="BF998" s="110"/>
      <c r="BG998" s="110"/>
      <c r="BH998" s="110"/>
      <c r="BI998" s="110"/>
      <c r="BJ998" s="110"/>
      <c r="BK998" s="110"/>
      <c r="BL998" s="110"/>
      <c r="BM998" s="110"/>
      <c r="BN998" s="110"/>
      <c r="BO998" s="110"/>
      <c r="BP998" s="110"/>
      <c r="BQ998" s="110"/>
      <c r="BR998" s="110"/>
      <c r="BS998" s="110"/>
      <c r="BT998" s="110"/>
      <c r="BU998" s="110"/>
      <c r="BV998" s="110"/>
      <c r="BW998" s="110"/>
      <c r="BX998" s="110"/>
      <c r="BY998" s="110"/>
      <c r="BZ998" s="110"/>
      <c r="CA998" s="110"/>
      <c r="CB998" s="110"/>
      <c r="CC998" s="110"/>
      <c r="CD998" s="110"/>
      <c r="CE998" s="110"/>
      <c r="CF998" s="110"/>
      <c r="CG998" s="110"/>
      <c r="CH998" s="110"/>
      <c r="CI998" s="110"/>
      <c r="CJ998" s="110"/>
      <c r="CK998" s="110"/>
      <c r="CL998" s="110"/>
      <c r="CM998" s="110"/>
      <c r="CN998" s="110"/>
      <c r="CO998" s="110"/>
      <c r="CP998" s="110"/>
      <c r="CQ998" s="110"/>
      <c r="CR998" s="110"/>
      <c r="CS998" s="110"/>
      <c r="CT998" s="110"/>
      <c r="CU998" s="110"/>
      <c r="CV998" s="110"/>
      <c r="CW998" s="110"/>
    </row>
    <row r="999" spans="1:101" x14ac:dyDescent="0.25">
      <c r="A999" s="110"/>
      <c r="B999" s="110"/>
      <c r="C999" s="110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  <c r="AA999" s="110"/>
      <c r="AB999" s="110"/>
      <c r="AC999" s="110"/>
      <c r="AD999" s="110"/>
      <c r="AE999" s="110"/>
      <c r="AF999" s="110"/>
      <c r="AG999" s="110"/>
      <c r="AH999" s="110"/>
      <c r="AI999" s="110"/>
      <c r="AJ999" s="110"/>
      <c r="AK999" s="110"/>
      <c r="AL999" s="110"/>
      <c r="AM999" s="110"/>
      <c r="AN999" s="110"/>
      <c r="AO999" s="110"/>
      <c r="AP999" s="110"/>
      <c r="AQ999" s="110"/>
      <c r="AR999" s="110"/>
      <c r="AS999" s="110"/>
      <c r="AT999" s="110"/>
      <c r="AU999" s="110"/>
      <c r="AV999" s="110"/>
      <c r="AW999" s="110"/>
      <c r="AX999" s="110"/>
      <c r="AY999" s="110"/>
      <c r="AZ999" s="110"/>
      <c r="BA999" s="110"/>
      <c r="BB999" s="110"/>
      <c r="BC999" s="110"/>
      <c r="BD999" s="110"/>
      <c r="BE999" s="110"/>
      <c r="BF999" s="110"/>
      <c r="BG999" s="110"/>
      <c r="BH999" s="110"/>
      <c r="BI999" s="110"/>
      <c r="BJ999" s="110"/>
      <c r="BK999" s="110"/>
      <c r="BL999" s="110"/>
      <c r="BM999" s="110"/>
      <c r="BN999" s="110"/>
      <c r="BO999" s="110"/>
      <c r="BP999" s="110"/>
      <c r="BQ999" s="110"/>
      <c r="BR999" s="110"/>
      <c r="BS999" s="110"/>
      <c r="BT999" s="110"/>
      <c r="BU999" s="110"/>
      <c r="BV999" s="110"/>
      <c r="BW999" s="110"/>
      <c r="BX999" s="110"/>
      <c r="BY999" s="110"/>
      <c r="BZ999" s="110"/>
      <c r="CA999" s="110"/>
      <c r="CB999" s="110"/>
      <c r="CC999" s="110"/>
      <c r="CD999" s="110"/>
      <c r="CE999" s="110"/>
      <c r="CF999" s="110"/>
      <c r="CG999" s="110"/>
      <c r="CH999" s="110"/>
      <c r="CI999" s="110"/>
      <c r="CJ999" s="110"/>
      <c r="CK999" s="110"/>
      <c r="CL999" s="110"/>
      <c r="CM999" s="110"/>
      <c r="CN999" s="110"/>
      <c r="CO999" s="110"/>
      <c r="CP999" s="110"/>
      <c r="CQ999" s="110"/>
      <c r="CR999" s="110"/>
      <c r="CS999" s="110"/>
      <c r="CT999" s="110"/>
      <c r="CU999" s="110"/>
      <c r="CV999" s="110"/>
      <c r="CW999" s="110"/>
    </row>
    <row r="1000" spans="1:101" x14ac:dyDescent="0.25">
      <c r="A1000" s="110"/>
      <c r="B1000" s="110"/>
      <c r="C1000" s="110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0"/>
      <c r="AC1000" s="110"/>
      <c r="AD1000" s="110"/>
      <c r="AE1000" s="110"/>
      <c r="AF1000" s="110"/>
      <c r="AG1000" s="110"/>
      <c r="AH1000" s="110"/>
      <c r="AI1000" s="110"/>
      <c r="AJ1000" s="110"/>
      <c r="AK1000" s="110"/>
      <c r="AL1000" s="110"/>
      <c r="AM1000" s="110"/>
      <c r="AN1000" s="110"/>
      <c r="AO1000" s="110"/>
      <c r="AP1000" s="110"/>
      <c r="AQ1000" s="110"/>
      <c r="AR1000" s="110"/>
      <c r="AS1000" s="110"/>
      <c r="AT1000" s="110"/>
      <c r="AU1000" s="110"/>
      <c r="AV1000" s="110"/>
      <c r="AW1000" s="110"/>
      <c r="AX1000" s="110"/>
      <c r="AY1000" s="110"/>
      <c r="AZ1000" s="110"/>
      <c r="BA1000" s="110"/>
      <c r="BB1000" s="110"/>
      <c r="BC1000" s="110"/>
      <c r="BD1000" s="110"/>
      <c r="BE1000" s="110"/>
      <c r="BF1000" s="110"/>
      <c r="BG1000" s="110"/>
      <c r="BH1000" s="110"/>
      <c r="BI1000" s="110"/>
      <c r="BJ1000" s="110"/>
      <c r="BK1000" s="110"/>
      <c r="BL1000" s="110"/>
      <c r="BM1000" s="110"/>
      <c r="BN1000" s="110"/>
      <c r="BO1000" s="110"/>
      <c r="BP1000" s="110"/>
      <c r="BQ1000" s="110"/>
      <c r="BR1000" s="110"/>
      <c r="BS1000" s="110"/>
      <c r="BT1000" s="110"/>
      <c r="BU1000" s="110"/>
      <c r="BV1000" s="110"/>
      <c r="BW1000" s="110"/>
      <c r="BX1000" s="110"/>
      <c r="BY1000" s="110"/>
      <c r="BZ1000" s="110"/>
      <c r="CA1000" s="110"/>
      <c r="CB1000" s="110"/>
      <c r="CC1000" s="110"/>
      <c r="CD1000" s="110"/>
      <c r="CE1000" s="110"/>
      <c r="CF1000" s="110"/>
      <c r="CG1000" s="110"/>
      <c r="CH1000" s="110"/>
      <c r="CI1000" s="110"/>
      <c r="CJ1000" s="110"/>
      <c r="CK1000" s="110"/>
      <c r="CL1000" s="110"/>
      <c r="CM1000" s="110"/>
      <c r="CN1000" s="110"/>
      <c r="CO1000" s="110"/>
      <c r="CP1000" s="110"/>
      <c r="CQ1000" s="110"/>
      <c r="CR1000" s="110"/>
      <c r="CS1000" s="110"/>
      <c r="CT1000" s="110"/>
      <c r="CU1000" s="110"/>
      <c r="CV1000" s="110"/>
      <c r="CW1000" s="110"/>
    </row>
    <row r="1001" spans="1:101" x14ac:dyDescent="0.25">
      <c r="A1001" s="110"/>
      <c r="B1001" s="110"/>
      <c r="C1001" s="110"/>
      <c r="D1001" s="110"/>
      <c r="E1001" s="110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  <c r="AA1001" s="110"/>
      <c r="AB1001" s="110"/>
      <c r="AC1001" s="110"/>
      <c r="AD1001" s="110"/>
      <c r="AE1001" s="110"/>
      <c r="AF1001" s="110"/>
      <c r="AG1001" s="110"/>
      <c r="AH1001" s="110"/>
      <c r="AI1001" s="110"/>
      <c r="AJ1001" s="110"/>
      <c r="AK1001" s="110"/>
      <c r="AL1001" s="110"/>
      <c r="AM1001" s="110"/>
      <c r="AN1001" s="110"/>
      <c r="AO1001" s="110"/>
      <c r="AP1001" s="110"/>
      <c r="AQ1001" s="110"/>
      <c r="AR1001" s="110"/>
      <c r="AS1001" s="110"/>
      <c r="AT1001" s="110"/>
      <c r="AU1001" s="110"/>
      <c r="AV1001" s="110"/>
      <c r="AW1001" s="110"/>
      <c r="AX1001" s="110"/>
      <c r="AY1001" s="110"/>
      <c r="AZ1001" s="110"/>
      <c r="BA1001" s="110"/>
      <c r="BB1001" s="110"/>
      <c r="BC1001" s="110"/>
      <c r="BD1001" s="110"/>
      <c r="BE1001" s="110"/>
      <c r="BF1001" s="110"/>
      <c r="BG1001" s="110"/>
      <c r="BH1001" s="110"/>
      <c r="BI1001" s="110"/>
      <c r="BJ1001" s="110"/>
      <c r="BK1001" s="110"/>
      <c r="BL1001" s="110"/>
      <c r="BM1001" s="110"/>
      <c r="BN1001" s="110"/>
      <c r="BO1001" s="110"/>
      <c r="BP1001" s="110"/>
      <c r="BQ1001" s="110"/>
      <c r="BR1001" s="110"/>
      <c r="BS1001" s="110"/>
      <c r="BT1001" s="110"/>
      <c r="BU1001" s="110"/>
      <c r="BV1001" s="110"/>
      <c r="BW1001" s="110"/>
      <c r="BX1001" s="110"/>
      <c r="BY1001" s="110"/>
      <c r="BZ1001" s="110"/>
      <c r="CA1001" s="110"/>
      <c r="CB1001" s="110"/>
      <c r="CC1001" s="110"/>
      <c r="CD1001" s="110"/>
      <c r="CE1001" s="110"/>
      <c r="CF1001" s="110"/>
      <c r="CG1001" s="110"/>
      <c r="CH1001" s="110"/>
      <c r="CI1001" s="110"/>
      <c r="CJ1001" s="110"/>
      <c r="CK1001" s="110"/>
      <c r="CL1001" s="110"/>
      <c r="CM1001" s="110"/>
      <c r="CN1001" s="110"/>
      <c r="CO1001" s="110"/>
      <c r="CP1001" s="110"/>
      <c r="CQ1001" s="110"/>
      <c r="CR1001" s="110"/>
      <c r="CS1001" s="110"/>
      <c r="CT1001" s="110"/>
      <c r="CU1001" s="110"/>
      <c r="CV1001" s="110"/>
      <c r="CW1001" s="110"/>
    </row>
    <row r="1002" spans="1:101" x14ac:dyDescent="0.25">
      <c r="A1002" s="110"/>
      <c r="B1002" s="110"/>
      <c r="C1002" s="110"/>
      <c r="D1002" s="110"/>
      <c r="E1002" s="110"/>
      <c r="F1002" s="110"/>
      <c r="G1002" s="110"/>
      <c r="H1002" s="110"/>
      <c r="I1002" s="110"/>
      <c r="J1002" s="110"/>
      <c r="K1002" s="110"/>
      <c r="L1002" s="110"/>
      <c r="M1002" s="110"/>
      <c r="N1002" s="110"/>
      <c r="O1002" s="110"/>
      <c r="P1002" s="110"/>
      <c r="Q1002" s="110"/>
      <c r="R1002" s="110"/>
      <c r="S1002" s="110"/>
      <c r="T1002" s="110"/>
      <c r="U1002" s="110"/>
      <c r="V1002" s="110"/>
      <c r="W1002" s="110"/>
      <c r="X1002" s="110"/>
      <c r="Y1002" s="110"/>
      <c r="Z1002" s="110"/>
      <c r="AA1002" s="110"/>
      <c r="AB1002" s="110"/>
      <c r="AC1002" s="110"/>
      <c r="AD1002" s="110"/>
      <c r="AE1002" s="110"/>
      <c r="AF1002" s="110"/>
      <c r="AG1002" s="110"/>
      <c r="AH1002" s="110"/>
      <c r="AI1002" s="110"/>
      <c r="AJ1002" s="110"/>
      <c r="AK1002" s="110"/>
      <c r="AL1002" s="110"/>
      <c r="AM1002" s="110"/>
      <c r="AN1002" s="110"/>
      <c r="AO1002" s="110"/>
      <c r="AP1002" s="110"/>
      <c r="AQ1002" s="110"/>
      <c r="AR1002" s="110"/>
      <c r="AS1002" s="110"/>
      <c r="AT1002" s="110"/>
      <c r="AU1002" s="110"/>
      <c r="AV1002" s="110"/>
      <c r="AW1002" s="110"/>
      <c r="AX1002" s="110"/>
      <c r="AY1002" s="110"/>
      <c r="AZ1002" s="110"/>
      <c r="BA1002" s="110"/>
      <c r="BB1002" s="110"/>
      <c r="BC1002" s="110"/>
      <c r="BD1002" s="110"/>
      <c r="BE1002" s="110"/>
      <c r="BF1002" s="110"/>
      <c r="BG1002" s="110"/>
      <c r="BH1002" s="110"/>
      <c r="BI1002" s="110"/>
      <c r="BJ1002" s="110"/>
      <c r="BK1002" s="110"/>
      <c r="BL1002" s="110"/>
      <c r="BM1002" s="110"/>
      <c r="BN1002" s="110"/>
      <c r="BO1002" s="110"/>
      <c r="BP1002" s="110"/>
      <c r="BQ1002" s="110"/>
      <c r="BR1002" s="110"/>
      <c r="BS1002" s="110"/>
      <c r="BT1002" s="110"/>
      <c r="BU1002" s="110"/>
      <c r="BV1002" s="110"/>
      <c r="BW1002" s="110"/>
      <c r="BX1002" s="110"/>
      <c r="BY1002" s="110"/>
      <c r="BZ1002" s="110"/>
      <c r="CA1002" s="110"/>
      <c r="CB1002" s="110"/>
      <c r="CC1002" s="110"/>
      <c r="CD1002" s="110"/>
      <c r="CE1002" s="110"/>
      <c r="CF1002" s="110"/>
      <c r="CG1002" s="110"/>
      <c r="CH1002" s="110"/>
      <c r="CI1002" s="110"/>
      <c r="CJ1002" s="110"/>
      <c r="CK1002" s="110"/>
      <c r="CL1002" s="110"/>
      <c r="CM1002" s="110"/>
      <c r="CN1002" s="110"/>
      <c r="CO1002" s="110"/>
      <c r="CP1002" s="110"/>
      <c r="CQ1002" s="110"/>
      <c r="CR1002" s="110"/>
      <c r="CS1002" s="110"/>
      <c r="CT1002" s="110"/>
      <c r="CU1002" s="110"/>
      <c r="CV1002" s="110"/>
      <c r="CW1002" s="110"/>
    </row>
    <row r="1003" spans="1:101" x14ac:dyDescent="0.25">
      <c r="A1003" s="110"/>
      <c r="B1003" s="110"/>
      <c r="C1003" s="110"/>
      <c r="D1003" s="110"/>
      <c r="E1003" s="110"/>
      <c r="F1003" s="110"/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  <c r="W1003" s="110"/>
      <c r="X1003" s="110"/>
      <c r="Y1003" s="110"/>
      <c r="Z1003" s="110"/>
      <c r="AA1003" s="110"/>
      <c r="AB1003" s="110"/>
      <c r="AC1003" s="110"/>
      <c r="AD1003" s="110"/>
      <c r="AE1003" s="110"/>
      <c r="AF1003" s="110"/>
      <c r="AG1003" s="110"/>
      <c r="AH1003" s="110"/>
      <c r="AI1003" s="110"/>
      <c r="AJ1003" s="110"/>
      <c r="AK1003" s="110"/>
      <c r="AL1003" s="110"/>
      <c r="AM1003" s="110"/>
      <c r="AN1003" s="110"/>
      <c r="AO1003" s="110"/>
      <c r="AP1003" s="110"/>
      <c r="AQ1003" s="110"/>
      <c r="AR1003" s="110"/>
      <c r="AS1003" s="110"/>
      <c r="AT1003" s="110"/>
      <c r="AU1003" s="110"/>
      <c r="AV1003" s="110"/>
      <c r="AW1003" s="110"/>
      <c r="AX1003" s="110"/>
      <c r="AY1003" s="110"/>
      <c r="AZ1003" s="110"/>
      <c r="BA1003" s="110"/>
      <c r="BB1003" s="110"/>
      <c r="BC1003" s="110"/>
      <c r="BD1003" s="110"/>
      <c r="BE1003" s="110"/>
      <c r="BF1003" s="110"/>
      <c r="BG1003" s="110"/>
      <c r="BH1003" s="110"/>
      <c r="BI1003" s="110"/>
      <c r="BJ1003" s="110"/>
      <c r="BK1003" s="110"/>
      <c r="BL1003" s="110"/>
      <c r="BM1003" s="110"/>
      <c r="BN1003" s="110"/>
      <c r="BO1003" s="110"/>
      <c r="BP1003" s="110"/>
      <c r="BQ1003" s="110"/>
      <c r="BR1003" s="110"/>
      <c r="BS1003" s="110"/>
      <c r="BT1003" s="110"/>
      <c r="BU1003" s="110"/>
      <c r="BV1003" s="110"/>
      <c r="BW1003" s="110"/>
      <c r="BX1003" s="110"/>
      <c r="BY1003" s="110"/>
      <c r="BZ1003" s="110"/>
      <c r="CA1003" s="110"/>
      <c r="CB1003" s="110"/>
      <c r="CC1003" s="110"/>
      <c r="CD1003" s="110"/>
      <c r="CE1003" s="110"/>
      <c r="CF1003" s="110"/>
      <c r="CG1003" s="110"/>
      <c r="CH1003" s="110"/>
      <c r="CI1003" s="110"/>
      <c r="CJ1003" s="110"/>
      <c r="CK1003" s="110"/>
      <c r="CL1003" s="110"/>
      <c r="CM1003" s="110"/>
      <c r="CN1003" s="110"/>
      <c r="CO1003" s="110"/>
      <c r="CP1003" s="110"/>
      <c r="CQ1003" s="110"/>
      <c r="CR1003" s="110"/>
      <c r="CS1003" s="110"/>
      <c r="CT1003" s="110"/>
      <c r="CU1003" s="110"/>
      <c r="CV1003" s="110"/>
      <c r="CW1003" s="110"/>
    </row>
    <row r="1004" spans="1:101" x14ac:dyDescent="0.25">
      <c r="A1004" s="110"/>
      <c r="B1004" s="110"/>
      <c r="C1004" s="110"/>
      <c r="D1004" s="110"/>
      <c r="E1004" s="110"/>
      <c r="F1004" s="110"/>
      <c r="G1004" s="110"/>
      <c r="H1004" s="110"/>
      <c r="I1004" s="110"/>
      <c r="J1004" s="110"/>
      <c r="K1004" s="110"/>
      <c r="L1004" s="110"/>
      <c r="M1004" s="110"/>
      <c r="N1004" s="110"/>
      <c r="O1004" s="110"/>
      <c r="P1004" s="110"/>
      <c r="Q1004" s="110"/>
      <c r="R1004" s="110"/>
      <c r="S1004" s="110"/>
      <c r="T1004" s="110"/>
      <c r="U1004" s="110"/>
      <c r="V1004" s="110"/>
      <c r="W1004" s="110"/>
      <c r="X1004" s="110"/>
      <c r="Y1004" s="110"/>
      <c r="Z1004" s="110"/>
      <c r="AA1004" s="110"/>
      <c r="AB1004" s="110"/>
      <c r="AC1004" s="110"/>
      <c r="AD1004" s="110"/>
      <c r="AE1004" s="110"/>
      <c r="AF1004" s="110"/>
      <c r="AG1004" s="110"/>
      <c r="AH1004" s="110"/>
      <c r="AI1004" s="110"/>
      <c r="AJ1004" s="110"/>
      <c r="AK1004" s="110"/>
      <c r="AL1004" s="110"/>
      <c r="AM1004" s="110"/>
      <c r="AN1004" s="110"/>
      <c r="AO1004" s="110"/>
      <c r="AP1004" s="110"/>
      <c r="AQ1004" s="110"/>
      <c r="AR1004" s="110"/>
      <c r="AS1004" s="110"/>
      <c r="AT1004" s="110"/>
      <c r="AU1004" s="110"/>
      <c r="AV1004" s="110"/>
      <c r="AW1004" s="110"/>
      <c r="AX1004" s="110"/>
      <c r="AY1004" s="110"/>
      <c r="AZ1004" s="110"/>
      <c r="BA1004" s="110"/>
      <c r="BB1004" s="110"/>
      <c r="BC1004" s="110"/>
      <c r="BD1004" s="110"/>
      <c r="BE1004" s="110"/>
      <c r="BF1004" s="110"/>
      <c r="BG1004" s="110"/>
      <c r="BH1004" s="110"/>
      <c r="BI1004" s="110"/>
      <c r="BJ1004" s="110"/>
      <c r="BK1004" s="110"/>
      <c r="BL1004" s="110"/>
      <c r="BM1004" s="110"/>
      <c r="BN1004" s="110"/>
      <c r="BO1004" s="110"/>
      <c r="BP1004" s="110"/>
      <c r="BQ1004" s="110"/>
      <c r="BR1004" s="110"/>
      <c r="BS1004" s="110"/>
      <c r="BT1004" s="110"/>
      <c r="BU1004" s="110"/>
      <c r="BV1004" s="110"/>
      <c r="BW1004" s="110"/>
      <c r="BX1004" s="110"/>
      <c r="BY1004" s="110"/>
      <c r="BZ1004" s="110"/>
      <c r="CA1004" s="110"/>
      <c r="CB1004" s="110"/>
      <c r="CC1004" s="110"/>
      <c r="CD1004" s="110"/>
      <c r="CE1004" s="110"/>
      <c r="CF1004" s="110"/>
      <c r="CG1004" s="110"/>
      <c r="CH1004" s="110"/>
      <c r="CI1004" s="110"/>
      <c r="CJ1004" s="110"/>
      <c r="CK1004" s="110"/>
      <c r="CL1004" s="110"/>
      <c r="CM1004" s="110"/>
      <c r="CN1004" s="110"/>
      <c r="CO1004" s="110"/>
      <c r="CP1004" s="110"/>
      <c r="CQ1004" s="110"/>
      <c r="CR1004" s="110"/>
      <c r="CS1004" s="110"/>
      <c r="CT1004" s="110"/>
      <c r="CU1004" s="110"/>
      <c r="CV1004" s="110"/>
      <c r="CW1004" s="110"/>
    </row>
    <row r="1005" spans="1:101" x14ac:dyDescent="0.25">
      <c r="A1005" s="110"/>
      <c r="B1005" s="110"/>
      <c r="C1005" s="110"/>
      <c r="D1005" s="110"/>
      <c r="E1005" s="110"/>
      <c r="F1005" s="110"/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  <c r="W1005" s="110"/>
      <c r="X1005" s="110"/>
      <c r="Y1005" s="110"/>
      <c r="Z1005" s="110"/>
      <c r="AA1005" s="110"/>
      <c r="AB1005" s="110"/>
      <c r="AC1005" s="110"/>
      <c r="AD1005" s="110"/>
      <c r="AE1005" s="110"/>
      <c r="AF1005" s="110"/>
      <c r="AG1005" s="110"/>
      <c r="AH1005" s="110"/>
      <c r="AI1005" s="110"/>
      <c r="AJ1005" s="110"/>
      <c r="AK1005" s="110"/>
      <c r="AL1005" s="110"/>
      <c r="AM1005" s="110"/>
      <c r="AN1005" s="110"/>
      <c r="AO1005" s="110"/>
      <c r="AP1005" s="110"/>
      <c r="AQ1005" s="110"/>
      <c r="AR1005" s="110"/>
      <c r="AS1005" s="110"/>
      <c r="AT1005" s="110"/>
      <c r="AU1005" s="110"/>
      <c r="AV1005" s="110"/>
      <c r="AW1005" s="110"/>
      <c r="AX1005" s="110"/>
      <c r="AY1005" s="110"/>
      <c r="AZ1005" s="110"/>
      <c r="BA1005" s="110"/>
      <c r="BB1005" s="110"/>
      <c r="BC1005" s="110"/>
      <c r="BD1005" s="110"/>
      <c r="BE1005" s="110"/>
      <c r="BF1005" s="110"/>
      <c r="BG1005" s="110"/>
      <c r="BH1005" s="110"/>
      <c r="BI1005" s="110"/>
      <c r="BJ1005" s="110"/>
      <c r="BK1005" s="110"/>
      <c r="BL1005" s="110"/>
      <c r="BM1005" s="110"/>
      <c r="BN1005" s="110"/>
      <c r="BO1005" s="110"/>
      <c r="BP1005" s="110"/>
      <c r="BQ1005" s="110"/>
      <c r="BR1005" s="110"/>
      <c r="BS1005" s="110"/>
      <c r="BT1005" s="110"/>
      <c r="BU1005" s="110"/>
      <c r="BV1005" s="110"/>
      <c r="BW1005" s="110"/>
      <c r="BX1005" s="110"/>
      <c r="BY1005" s="110"/>
      <c r="BZ1005" s="110"/>
      <c r="CA1005" s="110"/>
      <c r="CB1005" s="110"/>
      <c r="CC1005" s="110"/>
      <c r="CD1005" s="110"/>
      <c r="CE1005" s="110"/>
      <c r="CF1005" s="110"/>
      <c r="CG1005" s="110"/>
      <c r="CH1005" s="110"/>
      <c r="CI1005" s="110"/>
      <c r="CJ1005" s="110"/>
      <c r="CK1005" s="110"/>
      <c r="CL1005" s="110"/>
      <c r="CM1005" s="110"/>
      <c r="CN1005" s="110"/>
      <c r="CO1005" s="110"/>
      <c r="CP1005" s="110"/>
      <c r="CQ1005" s="110"/>
      <c r="CR1005" s="110"/>
      <c r="CS1005" s="110"/>
      <c r="CT1005" s="110"/>
      <c r="CU1005" s="110"/>
      <c r="CV1005" s="110"/>
      <c r="CW1005" s="110"/>
    </row>
    <row r="1006" spans="1:101" x14ac:dyDescent="0.25">
      <c r="A1006" s="110"/>
      <c r="B1006" s="110"/>
      <c r="C1006" s="110"/>
      <c r="D1006" s="110"/>
      <c r="E1006" s="110"/>
      <c r="F1006" s="110"/>
      <c r="G1006" s="110"/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  <c r="W1006" s="110"/>
      <c r="X1006" s="110"/>
      <c r="Y1006" s="110"/>
      <c r="Z1006" s="110"/>
      <c r="AA1006" s="110"/>
      <c r="AB1006" s="110"/>
      <c r="AC1006" s="110"/>
      <c r="AD1006" s="110"/>
      <c r="AE1006" s="110"/>
      <c r="AF1006" s="110"/>
      <c r="AG1006" s="110"/>
      <c r="AH1006" s="110"/>
      <c r="AI1006" s="110"/>
      <c r="AJ1006" s="110"/>
      <c r="AK1006" s="110"/>
      <c r="AL1006" s="110"/>
      <c r="AM1006" s="110"/>
      <c r="AN1006" s="110"/>
      <c r="AO1006" s="110"/>
      <c r="AP1006" s="110"/>
      <c r="AQ1006" s="110"/>
      <c r="AR1006" s="110"/>
      <c r="AS1006" s="110"/>
      <c r="AT1006" s="110"/>
      <c r="AU1006" s="110"/>
      <c r="AV1006" s="110"/>
      <c r="AW1006" s="110"/>
      <c r="AX1006" s="110"/>
      <c r="AY1006" s="110"/>
      <c r="AZ1006" s="110"/>
      <c r="BA1006" s="110"/>
      <c r="BB1006" s="110"/>
      <c r="BC1006" s="110"/>
      <c r="BD1006" s="110"/>
      <c r="BE1006" s="110"/>
      <c r="BF1006" s="110"/>
      <c r="BG1006" s="110"/>
      <c r="BH1006" s="110"/>
      <c r="BI1006" s="110"/>
      <c r="BJ1006" s="110"/>
      <c r="BK1006" s="110"/>
      <c r="BL1006" s="110"/>
      <c r="BM1006" s="110"/>
      <c r="BN1006" s="110"/>
      <c r="BO1006" s="110"/>
      <c r="BP1006" s="110"/>
      <c r="BQ1006" s="110"/>
      <c r="BR1006" s="110"/>
      <c r="BS1006" s="110"/>
      <c r="BT1006" s="110"/>
      <c r="BU1006" s="110"/>
      <c r="BV1006" s="110"/>
      <c r="BW1006" s="110"/>
      <c r="BX1006" s="110"/>
      <c r="BY1006" s="110"/>
      <c r="BZ1006" s="110"/>
      <c r="CA1006" s="110"/>
      <c r="CB1006" s="110"/>
      <c r="CC1006" s="110"/>
      <c r="CD1006" s="110"/>
      <c r="CE1006" s="110"/>
      <c r="CF1006" s="110"/>
      <c r="CG1006" s="110"/>
      <c r="CH1006" s="110"/>
      <c r="CI1006" s="110"/>
      <c r="CJ1006" s="110"/>
      <c r="CK1006" s="110"/>
      <c r="CL1006" s="110"/>
      <c r="CM1006" s="110"/>
      <c r="CN1006" s="110"/>
      <c r="CO1006" s="110"/>
      <c r="CP1006" s="110"/>
      <c r="CQ1006" s="110"/>
      <c r="CR1006" s="110"/>
      <c r="CS1006" s="110"/>
      <c r="CT1006" s="110"/>
      <c r="CU1006" s="110"/>
      <c r="CV1006" s="110"/>
      <c r="CW1006" s="110"/>
    </row>
    <row r="1007" spans="1:101" x14ac:dyDescent="0.25">
      <c r="A1007" s="110"/>
      <c r="B1007" s="110"/>
      <c r="C1007" s="110"/>
      <c r="D1007" s="110"/>
      <c r="E1007" s="110"/>
      <c r="F1007" s="110"/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  <c r="W1007" s="110"/>
      <c r="X1007" s="110"/>
      <c r="Y1007" s="110"/>
      <c r="Z1007" s="110"/>
      <c r="AA1007" s="110"/>
      <c r="AB1007" s="110"/>
      <c r="AC1007" s="110"/>
      <c r="AD1007" s="110"/>
      <c r="AE1007" s="110"/>
      <c r="AF1007" s="110"/>
      <c r="AG1007" s="110"/>
      <c r="AH1007" s="110"/>
      <c r="AI1007" s="110"/>
      <c r="AJ1007" s="110"/>
      <c r="AK1007" s="110"/>
      <c r="AL1007" s="110"/>
      <c r="AM1007" s="110"/>
      <c r="AN1007" s="110"/>
      <c r="AO1007" s="110"/>
      <c r="AP1007" s="110"/>
      <c r="AQ1007" s="110"/>
      <c r="AR1007" s="110"/>
      <c r="AS1007" s="110"/>
      <c r="AT1007" s="110"/>
      <c r="AU1007" s="110"/>
      <c r="AV1007" s="110"/>
      <c r="AW1007" s="110"/>
      <c r="AX1007" s="110"/>
      <c r="AY1007" s="110"/>
      <c r="AZ1007" s="110"/>
      <c r="BA1007" s="110"/>
      <c r="BB1007" s="110"/>
      <c r="BC1007" s="110"/>
      <c r="BD1007" s="110"/>
      <c r="BE1007" s="110"/>
      <c r="BF1007" s="110"/>
      <c r="BG1007" s="110"/>
      <c r="BH1007" s="110"/>
      <c r="BI1007" s="110"/>
      <c r="BJ1007" s="110"/>
      <c r="BK1007" s="110"/>
      <c r="BL1007" s="110"/>
      <c r="BM1007" s="110"/>
      <c r="BN1007" s="110"/>
      <c r="BO1007" s="110"/>
      <c r="BP1007" s="110"/>
      <c r="BQ1007" s="110"/>
      <c r="BR1007" s="110"/>
      <c r="BS1007" s="110"/>
      <c r="BT1007" s="110"/>
      <c r="BU1007" s="110"/>
      <c r="BV1007" s="110"/>
      <c r="BW1007" s="110"/>
      <c r="BX1007" s="110"/>
      <c r="BY1007" s="110"/>
      <c r="BZ1007" s="110"/>
      <c r="CA1007" s="110"/>
      <c r="CB1007" s="110"/>
      <c r="CC1007" s="110"/>
      <c r="CD1007" s="110"/>
      <c r="CE1007" s="110"/>
      <c r="CF1007" s="110"/>
      <c r="CG1007" s="110"/>
      <c r="CH1007" s="110"/>
      <c r="CI1007" s="110"/>
      <c r="CJ1007" s="110"/>
      <c r="CK1007" s="110"/>
      <c r="CL1007" s="110"/>
      <c r="CM1007" s="110"/>
      <c r="CN1007" s="110"/>
      <c r="CO1007" s="110"/>
      <c r="CP1007" s="110"/>
      <c r="CQ1007" s="110"/>
      <c r="CR1007" s="110"/>
      <c r="CS1007" s="110"/>
      <c r="CT1007" s="110"/>
      <c r="CU1007" s="110"/>
      <c r="CV1007" s="110"/>
      <c r="CW1007" s="110"/>
    </row>
    <row r="1008" spans="1:101" x14ac:dyDescent="0.25">
      <c r="A1008" s="110"/>
      <c r="B1008" s="110"/>
      <c r="C1008" s="110"/>
      <c r="D1008" s="110"/>
      <c r="E1008" s="110"/>
      <c r="F1008" s="110"/>
      <c r="G1008" s="110"/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  <c r="W1008" s="110"/>
      <c r="X1008" s="110"/>
      <c r="Y1008" s="110"/>
      <c r="Z1008" s="110"/>
      <c r="AA1008" s="110"/>
      <c r="AB1008" s="110"/>
      <c r="AC1008" s="110"/>
      <c r="AD1008" s="110"/>
      <c r="AE1008" s="110"/>
      <c r="AF1008" s="110"/>
      <c r="AG1008" s="110"/>
      <c r="AH1008" s="110"/>
      <c r="AI1008" s="110"/>
      <c r="AJ1008" s="110"/>
      <c r="AK1008" s="110"/>
      <c r="AL1008" s="110"/>
      <c r="AM1008" s="110"/>
      <c r="AN1008" s="110"/>
      <c r="AO1008" s="110"/>
      <c r="AP1008" s="110"/>
      <c r="AQ1008" s="110"/>
      <c r="AR1008" s="110"/>
      <c r="AS1008" s="110"/>
      <c r="AT1008" s="110"/>
      <c r="AU1008" s="110"/>
      <c r="AV1008" s="110"/>
      <c r="AW1008" s="110"/>
      <c r="AX1008" s="110"/>
      <c r="AY1008" s="110"/>
      <c r="AZ1008" s="110"/>
      <c r="BA1008" s="110"/>
      <c r="BB1008" s="110"/>
      <c r="BC1008" s="110"/>
      <c r="BD1008" s="110"/>
      <c r="BE1008" s="110"/>
      <c r="BF1008" s="110"/>
      <c r="BG1008" s="110"/>
      <c r="BH1008" s="110"/>
      <c r="BI1008" s="110"/>
      <c r="BJ1008" s="110"/>
      <c r="BK1008" s="110"/>
      <c r="BL1008" s="110"/>
      <c r="BM1008" s="110"/>
      <c r="BN1008" s="110"/>
      <c r="BO1008" s="110"/>
      <c r="BP1008" s="110"/>
      <c r="BQ1008" s="110"/>
      <c r="BR1008" s="110"/>
      <c r="BS1008" s="110"/>
      <c r="BT1008" s="110"/>
      <c r="BU1008" s="110"/>
      <c r="BV1008" s="110"/>
      <c r="BW1008" s="110"/>
      <c r="BX1008" s="110"/>
      <c r="BY1008" s="110"/>
      <c r="BZ1008" s="110"/>
      <c r="CA1008" s="110"/>
      <c r="CB1008" s="110"/>
      <c r="CC1008" s="110"/>
      <c r="CD1008" s="110"/>
      <c r="CE1008" s="110"/>
      <c r="CF1008" s="110"/>
      <c r="CG1008" s="110"/>
      <c r="CH1008" s="110"/>
      <c r="CI1008" s="110"/>
      <c r="CJ1008" s="110"/>
      <c r="CK1008" s="110"/>
      <c r="CL1008" s="110"/>
      <c r="CM1008" s="110"/>
      <c r="CN1008" s="110"/>
      <c r="CO1008" s="110"/>
      <c r="CP1008" s="110"/>
      <c r="CQ1008" s="110"/>
      <c r="CR1008" s="110"/>
      <c r="CS1008" s="110"/>
      <c r="CT1008" s="110"/>
      <c r="CU1008" s="110"/>
      <c r="CV1008" s="110"/>
      <c r="CW1008" s="110"/>
    </row>
    <row r="1009" spans="1:101" x14ac:dyDescent="0.25">
      <c r="A1009" s="110"/>
      <c r="B1009" s="110"/>
      <c r="C1009" s="110"/>
      <c r="D1009" s="110"/>
      <c r="E1009" s="110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  <c r="W1009" s="110"/>
      <c r="X1009" s="110"/>
      <c r="Y1009" s="110"/>
      <c r="Z1009" s="110"/>
      <c r="AA1009" s="110"/>
      <c r="AB1009" s="110"/>
      <c r="AC1009" s="110"/>
      <c r="AD1009" s="110"/>
      <c r="AE1009" s="110"/>
      <c r="AF1009" s="110"/>
      <c r="AG1009" s="110"/>
      <c r="AH1009" s="110"/>
      <c r="AI1009" s="110"/>
      <c r="AJ1009" s="110"/>
      <c r="AK1009" s="110"/>
      <c r="AL1009" s="110"/>
      <c r="AM1009" s="110"/>
      <c r="AN1009" s="110"/>
      <c r="AO1009" s="110"/>
      <c r="AP1009" s="110"/>
      <c r="AQ1009" s="110"/>
      <c r="AR1009" s="110"/>
      <c r="AS1009" s="110"/>
      <c r="AT1009" s="110"/>
      <c r="AU1009" s="110"/>
      <c r="AV1009" s="110"/>
      <c r="AW1009" s="110"/>
      <c r="AX1009" s="110"/>
      <c r="AY1009" s="110"/>
      <c r="AZ1009" s="110"/>
      <c r="BA1009" s="110"/>
      <c r="BB1009" s="110"/>
      <c r="BC1009" s="110"/>
      <c r="BD1009" s="110"/>
      <c r="BE1009" s="110"/>
      <c r="BF1009" s="110"/>
      <c r="BG1009" s="110"/>
      <c r="BH1009" s="110"/>
      <c r="BI1009" s="110"/>
      <c r="BJ1009" s="110"/>
      <c r="BK1009" s="110"/>
      <c r="BL1009" s="110"/>
      <c r="BM1009" s="110"/>
      <c r="BN1009" s="110"/>
      <c r="BO1009" s="110"/>
      <c r="BP1009" s="110"/>
      <c r="BQ1009" s="110"/>
      <c r="BR1009" s="110"/>
      <c r="BS1009" s="110"/>
      <c r="BT1009" s="110"/>
      <c r="BU1009" s="110"/>
      <c r="BV1009" s="110"/>
      <c r="BW1009" s="110"/>
      <c r="BX1009" s="110"/>
      <c r="BY1009" s="110"/>
      <c r="BZ1009" s="110"/>
      <c r="CA1009" s="110"/>
      <c r="CB1009" s="110"/>
      <c r="CC1009" s="110"/>
      <c r="CD1009" s="110"/>
      <c r="CE1009" s="110"/>
      <c r="CF1009" s="110"/>
      <c r="CG1009" s="110"/>
      <c r="CH1009" s="110"/>
      <c r="CI1009" s="110"/>
      <c r="CJ1009" s="110"/>
      <c r="CK1009" s="110"/>
      <c r="CL1009" s="110"/>
      <c r="CM1009" s="110"/>
      <c r="CN1009" s="110"/>
      <c r="CO1009" s="110"/>
      <c r="CP1009" s="110"/>
      <c r="CQ1009" s="110"/>
      <c r="CR1009" s="110"/>
      <c r="CS1009" s="110"/>
      <c r="CT1009" s="110"/>
      <c r="CU1009" s="110"/>
      <c r="CV1009" s="110"/>
      <c r="CW1009" s="110"/>
    </row>
    <row r="1010" spans="1:101" x14ac:dyDescent="0.25">
      <c r="A1010" s="110"/>
      <c r="B1010" s="110"/>
      <c r="C1010" s="110"/>
      <c r="D1010" s="110"/>
      <c r="E1010" s="110"/>
      <c r="F1010" s="110"/>
      <c r="G1010" s="110"/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  <c r="S1010" s="110"/>
      <c r="T1010" s="110"/>
      <c r="U1010" s="110"/>
      <c r="V1010" s="110"/>
      <c r="W1010" s="110"/>
      <c r="X1010" s="110"/>
      <c r="Y1010" s="110"/>
      <c r="Z1010" s="110"/>
      <c r="AA1010" s="110"/>
      <c r="AB1010" s="110"/>
      <c r="AC1010" s="110"/>
      <c r="AD1010" s="110"/>
      <c r="AE1010" s="110"/>
      <c r="AF1010" s="110"/>
      <c r="AG1010" s="110"/>
      <c r="AH1010" s="110"/>
      <c r="AI1010" s="110"/>
      <c r="AJ1010" s="110"/>
      <c r="AK1010" s="110"/>
      <c r="AL1010" s="110"/>
      <c r="AM1010" s="110"/>
      <c r="AN1010" s="110"/>
      <c r="AO1010" s="110"/>
      <c r="AP1010" s="110"/>
      <c r="AQ1010" s="110"/>
      <c r="AR1010" s="110"/>
      <c r="AS1010" s="110"/>
      <c r="AT1010" s="110"/>
      <c r="AU1010" s="110"/>
      <c r="AV1010" s="110"/>
      <c r="AW1010" s="110"/>
      <c r="AX1010" s="110"/>
      <c r="AY1010" s="110"/>
      <c r="AZ1010" s="110"/>
      <c r="BA1010" s="110"/>
      <c r="BB1010" s="110"/>
      <c r="BC1010" s="110"/>
      <c r="BD1010" s="110"/>
      <c r="BE1010" s="110"/>
      <c r="BF1010" s="110"/>
      <c r="BG1010" s="110"/>
      <c r="BH1010" s="110"/>
      <c r="BI1010" s="110"/>
      <c r="BJ1010" s="110"/>
      <c r="BK1010" s="110"/>
      <c r="BL1010" s="110"/>
      <c r="BM1010" s="110"/>
      <c r="BN1010" s="110"/>
      <c r="BO1010" s="110"/>
      <c r="BP1010" s="110"/>
      <c r="BQ1010" s="110"/>
      <c r="BR1010" s="110"/>
      <c r="BS1010" s="110"/>
      <c r="BT1010" s="110"/>
      <c r="BU1010" s="110"/>
      <c r="BV1010" s="110"/>
      <c r="BW1010" s="110"/>
      <c r="BX1010" s="110"/>
      <c r="BY1010" s="110"/>
      <c r="BZ1010" s="110"/>
      <c r="CA1010" s="110"/>
      <c r="CB1010" s="110"/>
      <c r="CC1010" s="110"/>
      <c r="CD1010" s="110"/>
      <c r="CE1010" s="110"/>
      <c r="CF1010" s="110"/>
      <c r="CG1010" s="110"/>
      <c r="CH1010" s="110"/>
      <c r="CI1010" s="110"/>
      <c r="CJ1010" s="110"/>
      <c r="CK1010" s="110"/>
      <c r="CL1010" s="110"/>
      <c r="CM1010" s="110"/>
      <c r="CN1010" s="110"/>
      <c r="CO1010" s="110"/>
      <c r="CP1010" s="110"/>
      <c r="CQ1010" s="110"/>
      <c r="CR1010" s="110"/>
      <c r="CS1010" s="110"/>
      <c r="CT1010" s="110"/>
      <c r="CU1010" s="110"/>
      <c r="CV1010" s="110"/>
      <c r="CW1010" s="110"/>
    </row>
    <row r="1011" spans="1:101" x14ac:dyDescent="0.25">
      <c r="A1011" s="110"/>
      <c r="B1011" s="110"/>
      <c r="C1011" s="110"/>
      <c r="D1011" s="110"/>
      <c r="E1011" s="110"/>
      <c r="F1011" s="110"/>
      <c r="G1011" s="110"/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  <c r="S1011" s="110"/>
      <c r="T1011" s="110"/>
      <c r="U1011" s="110"/>
      <c r="V1011" s="110"/>
      <c r="W1011" s="110"/>
      <c r="X1011" s="110"/>
      <c r="Y1011" s="110"/>
      <c r="Z1011" s="110"/>
      <c r="AA1011" s="110"/>
      <c r="AB1011" s="110"/>
      <c r="AC1011" s="110"/>
      <c r="AD1011" s="110"/>
      <c r="AE1011" s="110"/>
      <c r="AF1011" s="110"/>
      <c r="AG1011" s="110"/>
      <c r="AH1011" s="110"/>
      <c r="AI1011" s="110"/>
      <c r="AJ1011" s="110"/>
      <c r="AK1011" s="110"/>
      <c r="AL1011" s="110"/>
      <c r="AM1011" s="110"/>
      <c r="AN1011" s="110"/>
      <c r="AO1011" s="110"/>
      <c r="AP1011" s="110"/>
      <c r="AQ1011" s="110"/>
      <c r="AR1011" s="110"/>
      <c r="AS1011" s="110"/>
      <c r="AT1011" s="110"/>
      <c r="AU1011" s="110"/>
      <c r="AV1011" s="110"/>
      <c r="AW1011" s="110"/>
      <c r="AX1011" s="110"/>
      <c r="AY1011" s="110"/>
      <c r="AZ1011" s="110"/>
      <c r="BA1011" s="110"/>
      <c r="BB1011" s="110"/>
      <c r="BC1011" s="110"/>
      <c r="BD1011" s="110"/>
      <c r="BE1011" s="110"/>
      <c r="BF1011" s="110"/>
      <c r="BG1011" s="110"/>
      <c r="BH1011" s="110"/>
      <c r="BI1011" s="110"/>
      <c r="BJ1011" s="110"/>
      <c r="BK1011" s="110"/>
      <c r="BL1011" s="110"/>
      <c r="BM1011" s="110"/>
      <c r="BN1011" s="110"/>
      <c r="BO1011" s="110"/>
      <c r="BP1011" s="110"/>
      <c r="BQ1011" s="110"/>
      <c r="BR1011" s="110"/>
      <c r="BS1011" s="110"/>
      <c r="BT1011" s="110"/>
      <c r="BU1011" s="110"/>
      <c r="BV1011" s="110"/>
      <c r="BW1011" s="110"/>
      <c r="BX1011" s="110"/>
      <c r="BY1011" s="110"/>
      <c r="BZ1011" s="110"/>
      <c r="CA1011" s="110"/>
      <c r="CB1011" s="110"/>
      <c r="CC1011" s="110"/>
      <c r="CD1011" s="110"/>
      <c r="CE1011" s="110"/>
      <c r="CF1011" s="110"/>
      <c r="CG1011" s="110"/>
      <c r="CH1011" s="110"/>
      <c r="CI1011" s="110"/>
      <c r="CJ1011" s="110"/>
      <c r="CK1011" s="110"/>
      <c r="CL1011" s="110"/>
      <c r="CM1011" s="110"/>
      <c r="CN1011" s="110"/>
      <c r="CO1011" s="110"/>
      <c r="CP1011" s="110"/>
      <c r="CQ1011" s="110"/>
      <c r="CR1011" s="110"/>
      <c r="CS1011" s="110"/>
      <c r="CT1011" s="110"/>
      <c r="CU1011" s="110"/>
      <c r="CV1011" s="110"/>
      <c r="CW1011" s="110"/>
    </row>
    <row r="1012" spans="1:101" x14ac:dyDescent="0.25">
      <c r="A1012" s="110"/>
      <c r="B1012" s="110"/>
      <c r="C1012" s="110"/>
      <c r="D1012" s="110"/>
      <c r="E1012" s="110"/>
      <c r="F1012" s="110"/>
      <c r="G1012" s="110"/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  <c r="S1012" s="110"/>
      <c r="T1012" s="110"/>
      <c r="U1012" s="110"/>
      <c r="V1012" s="110"/>
      <c r="W1012" s="110"/>
      <c r="X1012" s="110"/>
      <c r="Y1012" s="110"/>
      <c r="Z1012" s="110"/>
      <c r="AA1012" s="110"/>
      <c r="AB1012" s="110"/>
      <c r="AC1012" s="110"/>
      <c r="AD1012" s="110"/>
      <c r="AE1012" s="110"/>
      <c r="AF1012" s="110"/>
      <c r="AG1012" s="110"/>
      <c r="AH1012" s="110"/>
      <c r="AI1012" s="110"/>
      <c r="AJ1012" s="110"/>
      <c r="AK1012" s="110"/>
      <c r="AL1012" s="110"/>
      <c r="AM1012" s="110"/>
      <c r="AN1012" s="110"/>
      <c r="AO1012" s="110"/>
      <c r="AP1012" s="110"/>
      <c r="AQ1012" s="110"/>
      <c r="AR1012" s="110"/>
      <c r="AS1012" s="110"/>
      <c r="AT1012" s="110"/>
      <c r="AU1012" s="110"/>
      <c r="AV1012" s="110"/>
      <c r="AW1012" s="110"/>
      <c r="AX1012" s="110"/>
      <c r="AY1012" s="110"/>
      <c r="AZ1012" s="110"/>
      <c r="BA1012" s="110"/>
      <c r="BB1012" s="110"/>
      <c r="BC1012" s="110"/>
      <c r="BD1012" s="110"/>
      <c r="BE1012" s="110"/>
      <c r="BF1012" s="110"/>
      <c r="BG1012" s="110"/>
      <c r="BH1012" s="110"/>
      <c r="BI1012" s="110"/>
      <c r="BJ1012" s="110"/>
      <c r="BK1012" s="110"/>
      <c r="BL1012" s="110"/>
      <c r="BM1012" s="110"/>
      <c r="BN1012" s="110"/>
      <c r="BO1012" s="110"/>
      <c r="BP1012" s="110"/>
      <c r="BQ1012" s="110"/>
      <c r="BR1012" s="110"/>
      <c r="BS1012" s="110"/>
      <c r="BT1012" s="110"/>
      <c r="BU1012" s="110"/>
      <c r="BV1012" s="110"/>
      <c r="BW1012" s="110"/>
      <c r="BX1012" s="110"/>
      <c r="BY1012" s="110"/>
      <c r="BZ1012" s="110"/>
      <c r="CA1012" s="110"/>
      <c r="CB1012" s="110"/>
      <c r="CC1012" s="110"/>
      <c r="CD1012" s="110"/>
      <c r="CE1012" s="110"/>
      <c r="CF1012" s="110"/>
      <c r="CG1012" s="110"/>
      <c r="CH1012" s="110"/>
      <c r="CI1012" s="110"/>
      <c r="CJ1012" s="110"/>
      <c r="CK1012" s="110"/>
      <c r="CL1012" s="110"/>
      <c r="CM1012" s="110"/>
      <c r="CN1012" s="110"/>
      <c r="CO1012" s="110"/>
      <c r="CP1012" s="110"/>
      <c r="CQ1012" s="110"/>
      <c r="CR1012" s="110"/>
      <c r="CS1012" s="110"/>
      <c r="CT1012" s="110"/>
      <c r="CU1012" s="110"/>
      <c r="CV1012" s="110"/>
      <c r="CW1012" s="110"/>
    </row>
    <row r="1013" spans="1:101" x14ac:dyDescent="0.25">
      <c r="A1013" s="110"/>
      <c r="B1013" s="110"/>
      <c r="C1013" s="110"/>
      <c r="D1013" s="110"/>
      <c r="E1013" s="110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  <c r="S1013" s="110"/>
      <c r="T1013" s="110"/>
      <c r="U1013" s="110"/>
      <c r="V1013" s="110"/>
      <c r="W1013" s="110"/>
      <c r="X1013" s="110"/>
      <c r="Y1013" s="110"/>
      <c r="Z1013" s="110"/>
      <c r="AA1013" s="110"/>
      <c r="AB1013" s="110"/>
      <c r="AC1013" s="110"/>
      <c r="AD1013" s="110"/>
      <c r="AE1013" s="110"/>
      <c r="AF1013" s="110"/>
      <c r="AG1013" s="110"/>
      <c r="AH1013" s="110"/>
      <c r="AI1013" s="110"/>
      <c r="AJ1013" s="110"/>
      <c r="AK1013" s="110"/>
      <c r="AL1013" s="110"/>
      <c r="AM1013" s="110"/>
      <c r="AN1013" s="110"/>
      <c r="AO1013" s="110"/>
      <c r="AP1013" s="110"/>
      <c r="AQ1013" s="110"/>
      <c r="AR1013" s="110"/>
      <c r="AS1013" s="110"/>
      <c r="AT1013" s="110"/>
      <c r="AU1013" s="110"/>
      <c r="AV1013" s="110"/>
      <c r="AW1013" s="110"/>
      <c r="AX1013" s="110"/>
      <c r="AY1013" s="110"/>
      <c r="AZ1013" s="110"/>
      <c r="BA1013" s="110"/>
      <c r="BB1013" s="110"/>
      <c r="BC1013" s="110"/>
      <c r="BD1013" s="110"/>
      <c r="BE1013" s="110"/>
      <c r="BF1013" s="110"/>
      <c r="BG1013" s="110"/>
      <c r="BH1013" s="110"/>
      <c r="BI1013" s="110"/>
      <c r="BJ1013" s="110"/>
      <c r="BK1013" s="110"/>
      <c r="BL1013" s="110"/>
      <c r="BM1013" s="110"/>
      <c r="BN1013" s="110"/>
      <c r="BO1013" s="110"/>
      <c r="BP1013" s="110"/>
      <c r="BQ1013" s="110"/>
      <c r="BR1013" s="110"/>
      <c r="BS1013" s="110"/>
      <c r="BT1013" s="110"/>
      <c r="BU1013" s="110"/>
      <c r="BV1013" s="110"/>
      <c r="BW1013" s="110"/>
      <c r="BX1013" s="110"/>
      <c r="BY1013" s="110"/>
      <c r="BZ1013" s="110"/>
      <c r="CA1013" s="110"/>
      <c r="CB1013" s="110"/>
      <c r="CC1013" s="110"/>
      <c r="CD1013" s="110"/>
      <c r="CE1013" s="110"/>
      <c r="CF1013" s="110"/>
      <c r="CG1013" s="110"/>
      <c r="CH1013" s="110"/>
      <c r="CI1013" s="110"/>
      <c r="CJ1013" s="110"/>
      <c r="CK1013" s="110"/>
      <c r="CL1013" s="110"/>
      <c r="CM1013" s="110"/>
      <c r="CN1013" s="110"/>
      <c r="CO1013" s="110"/>
      <c r="CP1013" s="110"/>
      <c r="CQ1013" s="110"/>
      <c r="CR1013" s="110"/>
      <c r="CS1013" s="110"/>
      <c r="CT1013" s="110"/>
      <c r="CU1013" s="110"/>
      <c r="CV1013" s="110"/>
      <c r="CW1013" s="110"/>
    </row>
    <row r="1014" spans="1:101" x14ac:dyDescent="0.25">
      <c r="A1014" s="110"/>
      <c r="B1014" s="110"/>
      <c r="C1014" s="110"/>
      <c r="D1014" s="110"/>
      <c r="E1014" s="110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  <c r="P1014" s="110"/>
      <c r="Q1014" s="110"/>
      <c r="R1014" s="110"/>
      <c r="S1014" s="110"/>
      <c r="T1014" s="110"/>
      <c r="U1014" s="110"/>
      <c r="V1014" s="110"/>
      <c r="W1014" s="110"/>
      <c r="X1014" s="110"/>
      <c r="Y1014" s="110"/>
      <c r="Z1014" s="110"/>
      <c r="AA1014" s="110"/>
      <c r="AB1014" s="110"/>
      <c r="AC1014" s="110"/>
      <c r="AD1014" s="110"/>
      <c r="AE1014" s="110"/>
      <c r="AF1014" s="110"/>
      <c r="AG1014" s="110"/>
      <c r="AH1014" s="110"/>
      <c r="AI1014" s="110"/>
      <c r="AJ1014" s="110"/>
      <c r="AK1014" s="110"/>
      <c r="AL1014" s="110"/>
      <c r="AM1014" s="110"/>
      <c r="AN1014" s="110"/>
      <c r="AO1014" s="110"/>
      <c r="AP1014" s="110"/>
      <c r="AQ1014" s="110"/>
      <c r="AR1014" s="110"/>
      <c r="AS1014" s="110"/>
      <c r="AT1014" s="110"/>
      <c r="AU1014" s="110"/>
      <c r="AV1014" s="110"/>
      <c r="AW1014" s="110"/>
      <c r="AX1014" s="110"/>
      <c r="AY1014" s="110"/>
      <c r="AZ1014" s="110"/>
      <c r="BA1014" s="110"/>
      <c r="BB1014" s="110"/>
      <c r="BC1014" s="110"/>
      <c r="BD1014" s="110"/>
      <c r="BE1014" s="110"/>
      <c r="BF1014" s="110"/>
      <c r="BG1014" s="110"/>
      <c r="BH1014" s="110"/>
      <c r="BI1014" s="110"/>
      <c r="BJ1014" s="110"/>
      <c r="BK1014" s="110"/>
      <c r="BL1014" s="110"/>
      <c r="BM1014" s="110"/>
      <c r="BN1014" s="110"/>
      <c r="BO1014" s="110"/>
      <c r="BP1014" s="110"/>
      <c r="BQ1014" s="110"/>
      <c r="BR1014" s="110"/>
      <c r="BS1014" s="110"/>
      <c r="BT1014" s="110"/>
      <c r="BU1014" s="110"/>
      <c r="BV1014" s="110"/>
      <c r="BW1014" s="110"/>
      <c r="BX1014" s="110"/>
      <c r="BY1014" s="110"/>
      <c r="BZ1014" s="110"/>
      <c r="CA1014" s="110"/>
      <c r="CB1014" s="110"/>
      <c r="CC1014" s="110"/>
      <c r="CD1014" s="110"/>
      <c r="CE1014" s="110"/>
      <c r="CF1014" s="110"/>
      <c r="CG1014" s="110"/>
      <c r="CH1014" s="110"/>
      <c r="CI1014" s="110"/>
      <c r="CJ1014" s="110"/>
      <c r="CK1014" s="110"/>
      <c r="CL1014" s="110"/>
      <c r="CM1014" s="110"/>
      <c r="CN1014" s="110"/>
      <c r="CO1014" s="110"/>
      <c r="CP1014" s="110"/>
      <c r="CQ1014" s="110"/>
      <c r="CR1014" s="110"/>
      <c r="CS1014" s="110"/>
      <c r="CT1014" s="110"/>
      <c r="CU1014" s="110"/>
      <c r="CV1014" s="110"/>
      <c r="CW1014" s="110"/>
    </row>
    <row r="1015" spans="1:101" x14ac:dyDescent="0.25">
      <c r="A1015" s="110"/>
      <c r="B1015" s="110"/>
      <c r="C1015" s="110"/>
      <c r="D1015" s="110"/>
      <c r="E1015" s="110"/>
      <c r="F1015" s="110"/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  <c r="V1015" s="110"/>
      <c r="W1015" s="110"/>
      <c r="X1015" s="110"/>
      <c r="Y1015" s="110"/>
      <c r="Z1015" s="110"/>
      <c r="AA1015" s="110"/>
      <c r="AB1015" s="110"/>
      <c r="AC1015" s="110"/>
      <c r="AD1015" s="110"/>
      <c r="AE1015" s="110"/>
      <c r="AF1015" s="110"/>
      <c r="AG1015" s="110"/>
      <c r="AH1015" s="110"/>
      <c r="AI1015" s="110"/>
      <c r="AJ1015" s="110"/>
      <c r="AK1015" s="110"/>
      <c r="AL1015" s="110"/>
      <c r="AM1015" s="110"/>
      <c r="AN1015" s="110"/>
      <c r="AO1015" s="110"/>
      <c r="AP1015" s="110"/>
      <c r="AQ1015" s="110"/>
      <c r="AR1015" s="110"/>
      <c r="AS1015" s="110"/>
      <c r="AT1015" s="110"/>
      <c r="AU1015" s="110"/>
      <c r="AV1015" s="110"/>
      <c r="AW1015" s="110"/>
      <c r="AX1015" s="110"/>
      <c r="AY1015" s="110"/>
      <c r="AZ1015" s="110"/>
      <c r="BA1015" s="110"/>
      <c r="BB1015" s="110"/>
      <c r="BC1015" s="110"/>
      <c r="BD1015" s="110"/>
      <c r="BE1015" s="110"/>
      <c r="BF1015" s="110"/>
      <c r="BG1015" s="110"/>
      <c r="BH1015" s="110"/>
      <c r="BI1015" s="110"/>
      <c r="BJ1015" s="110"/>
      <c r="BK1015" s="110"/>
      <c r="BL1015" s="110"/>
      <c r="BM1015" s="110"/>
      <c r="BN1015" s="110"/>
      <c r="BO1015" s="110"/>
      <c r="BP1015" s="110"/>
      <c r="BQ1015" s="110"/>
      <c r="BR1015" s="110"/>
      <c r="BS1015" s="110"/>
      <c r="BT1015" s="110"/>
      <c r="BU1015" s="110"/>
      <c r="BV1015" s="110"/>
      <c r="BW1015" s="110"/>
      <c r="BX1015" s="110"/>
      <c r="BY1015" s="110"/>
      <c r="BZ1015" s="110"/>
      <c r="CA1015" s="110"/>
      <c r="CB1015" s="110"/>
      <c r="CC1015" s="110"/>
      <c r="CD1015" s="110"/>
      <c r="CE1015" s="110"/>
      <c r="CF1015" s="110"/>
      <c r="CG1015" s="110"/>
      <c r="CH1015" s="110"/>
      <c r="CI1015" s="110"/>
      <c r="CJ1015" s="110"/>
      <c r="CK1015" s="110"/>
      <c r="CL1015" s="110"/>
      <c r="CM1015" s="110"/>
      <c r="CN1015" s="110"/>
      <c r="CO1015" s="110"/>
      <c r="CP1015" s="110"/>
      <c r="CQ1015" s="110"/>
      <c r="CR1015" s="110"/>
      <c r="CS1015" s="110"/>
      <c r="CT1015" s="110"/>
      <c r="CU1015" s="110"/>
      <c r="CV1015" s="110"/>
      <c r="CW1015" s="110"/>
    </row>
    <row r="1016" spans="1:101" x14ac:dyDescent="0.25">
      <c r="A1016" s="110"/>
      <c r="B1016" s="110"/>
      <c r="C1016" s="110"/>
      <c r="D1016" s="110"/>
      <c r="E1016" s="110"/>
      <c r="F1016" s="110"/>
      <c r="G1016" s="110"/>
      <c r="H1016" s="110"/>
      <c r="I1016" s="110"/>
      <c r="J1016" s="110"/>
      <c r="K1016" s="110"/>
      <c r="L1016" s="110"/>
      <c r="M1016" s="110"/>
      <c r="N1016" s="110"/>
      <c r="O1016" s="110"/>
      <c r="P1016" s="110"/>
      <c r="Q1016" s="110"/>
      <c r="R1016" s="110"/>
      <c r="S1016" s="110"/>
      <c r="T1016" s="110"/>
      <c r="U1016" s="110"/>
      <c r="V1016" s="110"/>
      <c r="W1016" s="110"/>
      <c r="X1016" s="110"/>
      <c r="Y1016" s="110"/>
      <c r="Z1016" s="110"/>
      <c r="AA1016" s="110"/>
      <c r="AB1016" s="110"/>
      <c r="AC1016" s="110"/>
      <c r="AD1016" s="110"/>
      <c r="AE1016" s="110"/>
      <c r="AF1016" s="110"/>
      <c r="AG1016" s="110"/>
      <c r="AH1016" s="110"/>
      <c r="AI1016" s="110"/>
      <c r="AJ1016" s="110"/>
      <c r="AK1016" s="110"/>
      <c r="AL1016" s="110"/>
      <c r="AM1016" s="110"/>
      <c r="AN1016" s="110"/>
      <c r="AO1016" s="110"/>
      <c r="AP1016" s="110"/>
      <c r="AQ1016" s="110"/>
      <c r="AR1016" s="110"/>
      <c r="AS1016" s="110"/>
      <c r="AT1016" s="110"/>
      <c r="AU1016" s="110"/>
      <c r="AV1016" s="110"/>
      <c r="AW1016" s="110"/>
      <c r="AX1016" s="110"/>
      <c r="AY1016" s="110"/>
      <c r="AZ1016" s="110"/>
      <c r="BA1016" s="110"/>
      <c r="BB1016" s="110"/>
      <c r="BC1016" s="110"/>
      <c r="BD1016" s="110"/>
      <c r="BE1016" s="110"/>
      <c r="BF1016" s="110"/>
      <c r="BG1016" s="110"/>
      <c r="BH1016" s="110"/>
      <c r="BI1016" s="110"/>
      <c r="BJ1016" s="110"/>
      <c r="BK1016" s="110"/>
      <c r="BL1016" s="110"/>
      <c r="BM1016" s="110"/>
      <c r="BN1016" s="110"/>
      <c r="BO1016" s="110"/>
      <c r="BP1016" s="110"/>
      <c r="BQ1016" s="110"/>
      <c r="BR1016" s="110"/>
      <c r="BS1016" s="110"/>
      <c r="BT1016" s="110"/>
      <c r="BU1016" s="110"/>
      <c r="BV1016" s="110"/>
      <c r="BW1016" s="110"/>
      <c r="BX1016" s="110"/>
      <c r="BY1016" s="110"/>
      <c r="BZ1016" s="110"/>
      <c r="CA1016" s="110"/>
      <c r="CB1016" s="110"/>
      <c r="CC1016" s="110"/>
      <c r="CD1016" s="110"/>
      <c r="CE1016" s="110"/>
      <c r="CF1016" s="110"/>
      <c r="CG1016" s="110"/>
      <c r="CH1016" s="110"/>
      <c r="CI1016" s="110"/>
      <c r="CJ1016" s="110"/>
      <c r="CK1016" s="110"/>
      <c r="CL1016" s="110"/>
      <c r="CM1016" s="110"/>
      <c r="CN1016" s="110"/>
      <c r="CO1016" s="110"/>
      <c r="CP1016" s="110"/>
      <c r="CQ1016" s="110"/>
      <c r="CR1016" s="110"/>
      <c r="CS1016" s="110"/>
      <c r="CT1016" s="110"/>
      <c r="CU1016" s="110"/>
      <c r="CV1016" s="110"/>
      <c r="CW1016" s="110"/>
    </row>
    <row r="1017" spans="1:101" x14ac:dyDescent="0.25">
      <c r="A1017" s="110"/>
      <c r="B1017" s="110"/>
      <c r="C1017" s="110"/>
      <c r="D1017" s="110"/>
      <c r="E1017" s="110"/>
      <c r="F1017" s="110"/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  <c r="W1017" s="110"/>
      <c r="X1017" s="110"/>
      <c r="Y1017" s="110"/>
      <c r="Z1017" s="110"/>
      <c r="AA1017" s="110"/>
      <c r="AB1017" s="110"/>
      <c r="AC1017" s="110"/>
      <c r="AD1017" s="110"/>
      <c r="AE1017" s="110"/>
      <c r="AF1017" s="110"/>
      <c r="AG1017" s="110"/>
      <c r="AH1017" s="110"/>
      <c r="AI1017" s="110"/>
      <c r="AJ1017" s="110"/>
      <c r="AK1017" s="110"/>
      <c r="AL1017" s="110"/>
      <c r="AM1017" s="110"/>
      <c r="AN1017" s="110"/>
      <c r="AO1017" s="110"/>
      <c r="AP1017" s="110"/>
      <c r="AQ1017" s="110"/>
      <c r="AR1017" s="110"/>
      <c r="AS1017" s="110"/>
      <c r="AT1017" s="110"/>
      <c r="AU1017" s="110"/>
      <c r="AV1017" s="110"/>
      <c r="AW1017" s="110"/>
      <c r="AX1017" s="110"/>
      <c r="AY1017" s="110"/>
      <c r="AZ1017" s="110"/>
      <c r="BA1017" s="110"/>
      <c r="BB1017" s="110"/>
      <c r="BC1017" s="110"/>
      <c r="BD1017" s="110"/>
      <c r="BE1017" s="110"/>
      <c r="BF1017" s="110"/>
      <c r="BG1017" s="110"/>
      <c r="BH1017" s="110"/>
      <c r="BI1017" s="110"/>
      <c r="BJ1017" s="110"/>
      <c r="BK1017" s="110"/>
      <c r="BL1017" s="110"/>
      <c r="BM1017" s="110"/>
      <c r="BN1017" s="110"/>
      <c r="BO1017" s="110"/>
      <c r="BP1017" s="110"/>
      <c r="BQ1017" s="110"/>
      <c r="BR1017" s="110"/>
      <c r="BS1017" s="110"/>
      <c r="BT1017" s="110"/>
      <c r="BU1017" s="110"/>
      <c r="BV1017" s="110"/>
      <c r="BW1017" s="110"/>
      <c r="BX1017" s="110"/>
      <c r="BY1017" s="110"/>
      <c r="BZ1017" s="110"/>
      <c r="CA1017" s="110"/>
      <c r="CB1017" s="110"/>
      <c r="CC1017" s="110"/>
      <c r="CD1017" s="110"/>
      <c r="CE1017" s="110"/>
      <c r="CF1017" s="110"/>
      <c r="CG1017" s="110"/>
      <c r="CH1017" s="110"/>
      <c r="CI1017" s="110"/>
      <c r="CJ1017" s="110"/>
      <c r="CK1017" s="110"/>
      <c r="CL1017" s="110"/>
      <c r="CM1017" s="110"/>
      <c r="CN1017" s="110"/>
      <c r="CO1017" s="110"/>
      <c r="CP1017" s="110"/>
      <c r="CQ1017" s="110"/>
      <c r="CR1017" s="110"/>
      <c r="CS1017" s="110"/>
      <c r="CT1017" s="110"/>
      <c r="CU1017" s="110"/>
      <c r="CV1017" s="110"/>
      <c r="CW1017" s="110"/>
    </row>
    <row r="1018" spans="1:101" x14ac:dyDescent="0.25">
      <c r="A1018" s="110"/>
      <c r="B1018" s="110"/>
      <c r="C1018" s="110"/>
      <c r="D1018" s="110"/>
      <c r="E1018" s="110"/>
      <c r="F1018" s="110"/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  <c r="W1018" s="110"/>
      <c r="X1018" s="110"/>
      <c r="Y1018" s="110"/>
      <c r="Z1018" s="110"/>
      <c r="AA1018" s="110"/>
      <c r="AB1018" s="110"/>
      <c r="AC1018" s="110"/>
      <c r="AD1018" s="110"/>
      <c r="AE1018" s="110"/>
      <c r="AF1018" s="110"/>
      <c r="AG1018" s="110"/>
      <c r="AH1018" s="110"/>
      <c r="AI1018" s="110"/>
      <c r="AJ1018" s="110"/>
      <c r="AK1018" s="110"/>
      <c r="AL1018" s="110"/>
      <c r="AM1018" s="110"/>
      <c r="AN1018" s="110"/>
      <c r="AO1018" s="110"/>
      <c r="AP1018" s="110"/>
      <c r="AQ1018" s="110"/>
      <c r="AR1018" s="110"/>
      <c r="AS1018" s="110"/>
      <c r="AT1018" s="110"/>
      <c r="AU1018" s="110"/>
      <c r="AV1018" s="110"/>
      <c r="AW1018" s="110"/>
      <c r="AX1018" s="110"/>
      <c r="AY1018" s="110"/>
      <c r="AZ1018" s="110"/>
      <c r="BA1018" s="110"/>
      <c r="BB1018" s="110"/>
      <c r="BC1018" s="110"/>
      <c r="BD1018" s="110"/>
      <c r="BE1018" s="110"/>
      <c r="BF1018" s="110"/>
      <c r="BG1018" s="110"/>
      <c r="BH1018" s="110"/>
      <c r="BI1018" s="110"/>
      <c r="BJ1018" s="110"/>
      <c r="BK1018" s="110"/>
      <c r="BL1018" s="110"/>
      <c r="BM1018" s="110"/>
      <c r="BN1018" s="110"/>
      <c r="BO1018" s="110"/>
      <c r="BP1018" s="110"/>
      <c r="BQ1018" s="110"/>
      <c r="BR1018" s="110"/>
      <c r="BS1018" s="110"/>
      <c r="BT1018" s="110"/>
      <c r="BU1018" s="110"/>
      <c r="BV1018" s="110"/>
      <c r="BW1018" s="110"/>
      <c r="BX1018" s="110"/>
      <c r="BY1018" s="110"/>
      <c r="BZ1018" s="110"/>
      <c r="CA1018" s="110"/>
      <c r="CB1018" s="110"/>
      <c r="CC1018" s="110"/>
      <c r="CD1018" s="110"/>
      <c r="CE1018" s="110"/>
      <c r="CF1018" s="110"/>
      <c r="CG1018" s="110"/>
      <c r="CH1018" s="110"/>
      <c r="CI1018" s="110"/>
      <c r="CJ1018" s="110"/>
      <c r="CK1018" s="110"/>
      <c r="CL1018" s="110"/>
      <c r="CM1018" s="110"/>
      <c r="CN1018" s="110"/>
      <c r="CO1018" s="110"/>
      <c r="CP1018" s="110"/>
      <c r="CQ1018" s="110"/>
      <c r="CR1018" s="110"/>
      <c r="CS1018" s="110"/>
      <c r="CT1018" s="110"/>
      <c r="CU1018" s="110"/>
      <c r="CV1018" s="110"/>
      <c r="CW1018" s="110"/>
    </row>
    <row r="1019" spans="1:101" x14ac:dyDescent="0.25">
      <c r="A1019" s="110"/>
      <c r="B1019" s="110"/>
      <c r="C1019" s="110"/>
      <c r="D1019" s="110"/>
      <c r="E1019" s="110"/>
      <c r="F1019" s="110"/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  <c r="W1019" s="110"/>
      <c r="X1019" s="110"/>
      <c r="Y1019" s="110"/>
      <c r="Z1019" s="110"/>
      <c r="AA1019" s="110"/>
      <c r="AB1019" s="110"/>
      <c r="AC1019" s="110"/>
      <c r="AD1019" s="110"/>
      <c r="AE1019" s="110"/>
      <c r="AF1019" s="110"/>
      <c r="AG1019" s="110"/>
      <c r="AH1019" s="110"/>
      <c r="AI1019" s="110"/>
      <c r="AJ1019" s="110"/>
      <c r="AK1019" s="110"/>
      <c r="AL1019" s="110"/>
      <c r="AM1019" s="110"/>
      <c r="AN1019" s="110"/>
      <c r="AO1019" s="110"/>
      <c r="AP1019" s="110"/>
      <c r="AQ1019" s="110"/>
      <c r="AR1019" s="110"/>
      <c r="AS1019" s="110"/>
      <c r="AT1019" s="110"/>
      <c r="AU1019" s="110"/>
      <c r="AV1019" s="110"/>
      <c r="AW1019" s="110"/>
      <c r="AX1019" s="110"/>
      <c r="AY1019" s="110"/>
      <c r="AZ1019" s="110"/>
      <c r="BA1019" s="110"/>
      <c r="BB1019" s="110"/>
      <c r="BC1019" s="110"/>
      <c r="BD1019" s="110"/>
      <c r="BE1019" s="110"/>
      <c r="BF1019" s="110"/>
      <c r="BG1019" s="110"/>
      <c r="BH1019" s="110"/>
      <c r="BI1019" s="110"/>
      <c r="BJ1019" s="110"/>
      <c r="BK1019" s="110"/>
      <c r="BL1019" s="110"/>
      <c r="BM1019" s="110"/>
      <c r="BN1019" s="110"/>
      <c r="BO1019" s="110"/>
      <c r="BP1019" s="110"/>
      <c r="BQ1019" s="110"/>
      <c r="BR1019" s="110"/>
      <c r="BS1019" s="110"/>
      <c r="BT1019" s="110"/>
      <c r="BU1019" s="110"/>
      <c r="BV1019" s="110"/>
      <c r="BW1019" s="110"/>
      <c r="BX1019" s="110"/>
      <c r="BY1019" s="110"/>
      <c r="BZ1019" s="110"/>
      <c r="CA1019" s="110"/>
      <c r="CB1019" s="110"/>
      <c r="CC1019" s="110"/>
      <c r="CD1019" s="110"/>
      <c r="CE1019" s="110"/>
      <c r="CF1019" s="110"/>
      <c r="CG1019" s="110"/>
      <c r="CH1019" s="110"/>
      <c r="CI1019" s="110"/>
      <c r="CJ1019" s="110"/>
      <c r="CK1019" s="110"/>
      <c r="CL1019" s="110"/>
      <c r="CM1019" s="110"/>
      <c r="CN1019" s="110"/>
      <c r="CO1019" s="110"/>
      <c r="CP1019" s="110"/>
      <c r="CQ1019" s="110"/>
      <c r="CR1019" s="110"/>
      <c r="CS1019" s="110"/>
      <c r="CT1019" s="110"/>
      <c r="CU1019" s="110"/>
      <c r="CV1019" s="110"/>
      <c r="CW1019" s="110"/>
    </row>
    <row r="1020" spans="1:101" x14ac:dyDescent="0.25">
      <c r="A1020" s="110"/>
      <c r="B1020" s="110"/>
      <c r="C1020" s="110"/>
      <c r="D1020" s="110"/>
      <c r="E1020" s="110"/>
      <c r="F1020" s="110"/>
      <c r="G1020" s="110"/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  <c r="W1020" s="110"/>
      <c r="X1020" s="110"/>
      <c r="Y1020" s="110"/>
      <c r="Z1020" s="110"/>
      <c r="AA1020" s="110"/>
      <c r="AB1020" s="110"/>
      <c r="AC1020" s="110"/>
      <c r="AD1020" s="110"/>
      <c r="AE1020" s="110"/>
      <c r="AF1020" s="110"/>
      <c r="AG1020" s="110"/>
      <c r="AH1020" s="110"/>
      <c r="AI1020" s="110"/>
      <c r="AJ1020" s="110"/>
      <c r="AK1020" s="110"/>
      <c r="AL1020" s="110"/>
      <c r="AM1020" s="110"/>
      <c r="AN1020" s="110"/>
      <c r="AO1020" s="110"/>
      <c r="AP1020" s="110"/>
      <c r="AQ1020" s="110"/>
      <c r="AR1020" s="110"/>
      <c r="AS1020" s="110"/>
      <c r="AT1020" s="110"/>
      <c r="AU1020" s="110"/>
      <c r="AV1020" s="110"/>
      <c r="AW1020" s="110"/>
      <c r="AX1020" s="110"/>
      <c r="AY1020" s="110"/>
      <c r="AZ1020" s="110"/>
      <c r="BA1020" s="110"/>
      <c r="BB1020" s="110"/>
      <c r="BC1020" s="110"/>
      <c r="BD1020" s="110"/>
      <c r="BE1020" s="110"/>
      <c r="BF1020" s="110"/>
      <c r="BG1020" s="110"/>
      <c r="BH1020" s="110"/>
      <c r="BI1020" s="110"/>
      <c r="BJ1020" s="110"/>
      <c r="BK1020" s="110"/>
      <c r="BL1020" s="110"/>
      <c r="BM1020" s="110"/>
      <c r="BN1020" s="110"/>
      <c r="BO1020" s="110"/>
      <c r="BP1020" s="110"/>
      <c r="BQ1020" s="110"/>
      <c r="BR1020" s="110"/>
      <c r="BS1020" s="110"/>
      <c r="BT1020" s="110"/>
      <c r="BU1020" s="110"/>
      <c r="BV1020" s="110"/>
      <c r="BW1020" s="110"/>
      <c r="BX1020" s="110"/>
      <c r="BY1020" s="110"/>
      <c r="BZ1020" s="110"/>
      <c r="CA1020" s="110"/>
      <c r="CB1020" s="110"/>
      <c r="CC1020" s="110"/>
      <c r="CD1020" s="110"/>
      <c r="CE1020" s="110"/>
      <c r="CF1020" s="110"/>
      <c r="CG1020" s="110"/>
      <c r="CH1020" s="110"/>
      <c r="CI1020" s="110"/>
      <c r="CJ1020" s="110"/>
      <c r="CK1020" s="110"/>
      <c r="CL1020" s="110"/>
      <c r="CM1020" s="110"/>
      <c r="CN1020" s="110"/>
      <c r="CO1020" s="110"/>
      <c r="CP1020" s="110"/>
      <c r="CQ1020" s="110"/>
      <c r="CR1020" s="110"/>
      <c r="CS1020" s="110"/>
      <c r="CT1020" s="110"/>
      <c r="CU1020" s="110"/>
      <c r="CV1020" s="110"/>
      <c r="CW1020" s="110"/>
    </row>
    <row r="1021" spans="1:101" x14ac:dyDescent="0.25">
      <c r="A1021" s="110"/>
      <c r="B1021" s="110"/>
      <c r="C1021" s="110"/>
      <c r="D1021" s="110"/>
      <c r="E1021" s="110"/>
      <c r="F1021" s="110"/>
      <c r="G1021" s="110"/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  <c r="W1021" s="110"/>
      <c r="X1021" s="110"/>
      <c r="Y1021" s="110"/>
      <c r="Z1021" s="110"/>
      <c r="AA1021" s="110"/>
      <c r="AB1021" s="110"/>
      <c r="AC1021" s="110"/>
      <c r="AD1021" s="110"/>
      <c r="AE1021" s="110"/>
      <c r="AF1021" s="110"/>
      <c r="AG1021" s="110"/>
      <c r="AH1021" s="110"/>
      <c r="AI1021" s="110"/>
      <c r="AJ1021" s="110"/>
      <c r="AK1021" s="110"/>
      <c r="AL1021" s="110"/>
      <c r="AM1021" s="110"/>
      <c r="AN1021" s="110"/>
      <c r="AO1021" s="110"/>
      <c r="AP1021" s="110"/>
      <c r="AQ1021" s="110"/>
      <c r="AR1021" s="110"/>
      <c r="AS1021" s="110"/>
      <c r="AT1021" s="110"/>
      <c r="AU1021" s="110"/>
      <c r="AV1021" s="110"/>
      <c r="AW1021" s="110"/>
      <c r="AX1021" s="110"/>
      <c r="AY1021" s="110"/>
      <c r="AZ1021" s="110"/>
      <c r="BA1021" s="110"/>
      <c r="BB1021" s="110"/>
      <c r="BC1021" s="110"/>
      <c r="BD1021" s="110"/>
      <c r="BE1021" s="110"/>
      <c r="BF1021" s="110"/>
      <c r="BG1021" s="110"/>
      <c r="BH1021" s="110"/>
      <c r="BI1021" s="110"/>
      <c r="BJ1021" s="110"/>
      <c r="BK1021" s="110"/>
      <c r="BL1021" s="110"/>
      <c r="BM1021" s="110"/>
      <c r="BN1021" s="110"/>
      <c r="BO1021" s="110"/>
      <c r="BP1021" s="110"/>
      <c r="BQ1021" s="110"/>
      <c r="BR1021" s="110"/>
      <c r="BS1021" s="110"/>
      <c r="BT1021" s="110"/>
      <c r="BU1021" s="110"/>
      <c r="BV1021" s="110"/>
      <c r="BW1021" s="110"/>
      <c r="BX1021" s="110"/>
      <c r="BY1021" s="110"/>
      <c r="BZ1021" s="110"/>
      <c r="CA1021" s="110"/>
      <c r="CB1021" s="110"/>
      <c r="CC1021" s="110"/>
      <c r="CD1021" s="110"/>
      <c r="CE1021" s="110"/>
      <c r="CF1021" s="110"/>
      <c r="CG1021" s="110"/>
      <c r="CH1021" s="110"/>
      <c r="CI1021" s="110"/>
      <c r="CJ1021" s="110"/>
      <c r="CK1021" s="110"/>
      <c r="CL1021" s="110"/>
      <c r="CM1021" s="110"/>
      <c r="CN1021" s="110"/>
      <c r="CO1021" s="110"/>
      <c r="CP1021" s="110"/>
      <c r="CQ1021" s="110"/>
      <c r="CR1021" s="110"/>
      <c r="CS1021" s="110"/>
      <c r="CT1021" s="110"/>
      <c r="CU1021" s="110"/>
      <c r="CV1021" s="110"/>
      <c r="CW1021" s="110"/>
    </row>
    <row r="1022" spans="1:101" x14ac:dyDescent="0.25">
      <c r="A1022" s="110"/>
      <c r="B1022" s="110"/>
      <c r="C1022" s="110"/>
      <c r="D1022" s="110"/>
      <c r="E1022" s="110"/>
      <c r="F1022" s="110"/>
      <c r="G1022" s="110"/>
      <c r="H1022" s="110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  <c r="S1022" s="110"/>
      <c r="T1022" s="110"/>
      <c r="U1022" s="110"/>
      <c r="V1022" s="110"/>
      <c r="W1022" s="110"/>
      <c r="X1022" s="110"/>
      <c r="Y1022" s="110"/>
      <c r="Z1022" s="110"/>
      <c r="AA1022" s="110"/>
      <c r="AB1022" s="110"/>
      <c r="AC1022" s="110"/>
      <c r="AD1022" s="110"/>
      <c r="AE1022" s="110"/>
      <c r="AF1022" s="110"/>
      <c r="AG1022" s="110"/>
      <c r="AH1022" s="110"/>
      <c r="AI1022" s="110"/>
      <c r="AJ1022" s="110"/>
      <c r="AK1022" s="110"/>
      <c r="AL1022" s="110"/>
      <c r="AM1022" s="110"/>
      <c r="AN1022" s="110"/>
      <c r="AO1022" s="110"/>
      <c r="AP1022" s="110"/>
      <c r="AQ1022" s="110"/>
      <c r="AR1022" s="110"/>
      <c r="AS1022" s="110"/>
      <c r="AT1022" s="110"/>
      <c r="AU1022" s="110"/>
      <c r="AV1022" s="110"/>
      <c r="AW1022" s="110"/>
      <c r="AX1022" s="110"/>
      <c r="AY1022" s="110"/>
      <c r="AZ1022" s="110"/>
      <c r="BA1022" s="110"/>
      <c r="BB1022" s="110"/>
      <c r="BC1022" s="110"/>
      <c r="BD1022" s="110"/>
      <c r="BE1022" s="110"/>
      <c r="BF1022" s="110"/>
      <c r="BG1022" s="110"/>
      <c r="BH1022" s="110"/>
      <c r="BI1022" s="110"/>
      <c r="BJ1022" s="110"/>
      <c r="BK1022" s="110"/>
      <c r="BL1022" s="110"/>
      <c r="BM1022" s="110"/>
      <c r="BN1022" s="110"/>
      <c r="BO1022" s="110"/>
      <c r="BP1022" s="110"/>
      <c r="BQ1022" s="110"/>
      <c r="BR1022" s="110"/>
      <c r="BS1022" s="110"/>
      <c r="BT1022" s="110"/>
      <c r="BU1022" s="110"/>
      <c r="BV1022" s="110"/>
      <c r="BW1022" s="110"/>
      <c r="BX1022" s="110"/>
      <c r="BY1022" s="110"/>
      <c r="BZ1022" s="110"/>
      <c r="CA1022" s="110"/>
      <c r="CB1022" s="110"/>
      <c r="CC1022" s="110"/>
      <c r="CD1022" s="110"/>
      <c r="CE1022" s="110"/>
      <c r="CF1022" s="110"/>
      <c r="CG1022" s="110"/>
      <c r="CH1022" s="110"/>
      <c r="CI1022" s="110"/>
      <c r="CJ1022" s="110"/>
      <c r="CK1022" s="110"/>
      <c r="CL1022" s="110"/>
      <c r="CM1022" s="110"/>
      <c r="CN1022" s="110"/>
      <c r="CO1022" s="110"/>
      <c r="CP1022" s="110"/>
      <c r="CQ1022" s="110"/>
      <c r="CR1022" s="110"/>
      <c r="CS1022" s="110"/>
      <c r="CT1022" s="110"/>
      <c r="CU1022" s="110"/>
      <c r="CV1022" s="110"/>
      <c r="CW1022" s="110"/>
    </row>
    <row r="1023" spans="1:101" x14ac:dyDescent="0.25">
      <c r="A1023" s="110"/>
      <c r="B1023" s="110"/>
      <c r="C1023" s="110"/>
      <c r="D1023" s="110"/>
      <c r="E1023" s="110"/>
      <c r="F1023" s="110"/>
      <c r="G1023" s="110"/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110"/>
      <c r="X1023" s="110"/>
      <c r="Y1023" s="110"/>
      <c r="Z1023" s="110"/>
      <c r="AA1023" s="110"/>
      <c r="AB1023" s="110"/>
      <c r="AC1023" s="110"/>
      <c r="AD1023" s="110"/>
      <c r="AE1023" s="110"/>
      <c r="AF1023" s="110"/>
      <c r="AG1023" s="110"/>
      <c r="AH1023" s="110"/>
      <c r="AI1023" s="110"/>
      <c r="AJ1023" s="110"/>
      <c r="AK1023" s="110"/>
      <c r="AL1023" s="110"/>
      <c r="AM1023" s="110"/>
      <c r="AN1023" s="110"/>
      <c r="AO1023" s="110"/>
      <c r="AP1023" s="110"/>
      <c r="AQ1023" s="110"/>
      <c r="AR1023" s="110"/>
      <c r="AS1023" s="110"/>
      <c r="AT1023" s="110"/>
      <c r="AU1023" s="110"/>
      <c r="AV1023" s="110"/>
      <c r="AW1023" s="110"/>
      <c r="AX1023" s="110"/>
      <c r="AY1023" s="110"/>
      <c r="AZ1023" s="110"/>
      <c r="BA1023" s="110"/>
      <c r="BB1023" s="110"/>
      <c r="BC1023" s="110"/>
      <c r="BD1023" s="110"/>
      <c r="BE1023" s="110"/>
      <c r="BF1023" s="110"/>
      <c r="BG1023" s="110"/>
      <c r="BH1023" s="110"/>
      <c r="BI1023" s="110"/>
      <c r="BJ1023" s="110"/>
      <c r="BK1023" s="110"/>
      <c r="BL1023" s="110"/>
      <c r="BM1023" s="110"/>
      <c r="BN1023" s="110"/>
      <c r="BO1023" s="110"/>
      <c r="BP1023" s="110"/>
      <c r="BQ1023" s="110"/>
      <c r="BR1023" s="110"/>
      <c r="BS1023" s="110"/>
      <c r="BT1023" s="110"/>
      <c r="BU1023" s="110"/>
      <c r="BV1023" s="110"/>
      <c r="BW1023" s="110"/>
      <c r="BX1023" s="110"/>
      <c r="BY1023" s="110"/>
      <c r="BZ1023" s="110"/>
      <c r="CA1023" s="110"/>
      <c r="CB1023" s="110"/>
      <c r="CC1023" s="110"/>
      <c r="CD1023" s="110"/>
      <c r="CE1023" s="110"/>
      <c r="CF1023" s="110"/>
      <c r="CG1023" s="110"/>
      <c r="CH1023" s="110"/>
      <c r="CI1023" s="110"/>
      <c r="CJ1023" s="110"/>
      <c r="CK1023" s="110"/>
      <c r="CL1023" s="110"/>
      <c r="CM1023" s="110"/>
      <c r="CN1023" s="110"/>
      <c r="CO1023" s="110"/>
      <c r="CP1023" s="110"/>
      <c r="CQ1023" s="110"/>
      <c r="CR1023" s="110"/>
      <c r="CS1023" s="110"/>
      <c r="CT1023" s="110"/>
      <c r="CU1023" s="110"/>
      <c r="CV1023" s="110"/>
      <c r="CW1023" s="110"/>
    </row>
    <row r="1024" spans="1:101" x14ac:dyDescent="0.25">
      <c r="A1024" s="110"/>
      <c r="B1024" s="110"/>
      <c r="C1024" s="110"/>
      <c r="D1024" s="110"/>
      <c r="E1024" s="110"/>
      <c r="F1024" s="110"/>
      <c r="G1024" s="110"/>
      <c r="H1024" s="110"/>
      <c r="I1024" s="110"/>
      <c r="J1024" s="110"/>
      <c r="K1024" s="110"/>
      <c r="L1024" s="110"/>
      <c r="M1024" s="110"/>
      <c r="N1024" s="110"/>
      <c r="O1024" s="110"/>
      <c r="P1024" s="110"/>
      <c r="Q1024" s="110"/>
      <c r="R1024" s="110"/>
      <c r="S1024" s="110"/>
      <c r="T1024" s="110"/>
      <c r="U1024" s="110"/>
      <c r="V1024" s="110"/>
      <c r="W1024" s="110"/>
      <c r="X1024" s="110"/>
      <c r="Y1024" s="110"/>
      <c r="Z1024" s="110"/>
      <c r="AA1024" s="110"/>
      <c r="AB1024" s="110"/>
      <c r="AC1024" s="110"/>
      <c r="AD1024" s="110"/>
      <c r="AE1024" s="110"/>
      <c r="AF1024" s="110"/>
      <c r="AG1024" s="110"/>
      <c r="AH1024" s="110"/>
      <c r="AI1024" s="110"/>
      <c r="AJ1024" s="110"/>
      <c r="AK1024" s="110"/>
      <c r="AL1024" s="110"/>
      <c r="AM1024" s="110"/>
      <c r="AN1024" s="110"/>
      <c r="AO1024" s="110"/>
      <c r="AP1024" s="110"/>
      <c r="AQ1024" s="110"/>
      <c r="AR1024" s="110"/>
      <c r="AS1024" s="110"/>
      <c r="AT1024" s="110"/>
      <c r="AU1024" s="110"/>
      <c r="AV1024" s="110"/>
      <c r="AW1024" s="110"/>
      <c r="AX1024" s="110"/>
      <c r="AY1024" s="110"/>
      <c r="AZ1024" s="110"/>
      <c r="BA1024" s="110"/>
      <c r="BB1024" s="110"/>
      <c r="BC1024" s="110"/>
      <c r="BD1024" s="110"/>
      <c r="BE1024" s="110"/>
      <c r="BF1024" s="110"/>
      <c r="BG1024" s="110"/>
      <c r="BH1024" s="110"/>
      <c r="BI1024" s="110"/>
      <c r="BJ1024" s="110"/>
      <c r="BK1024" s="110"/>
      <c r="BL1024" s="110"/>
      <c r="BM1024" s="110"/>
      <c r="BN1024" s="110"/>
      <c r="BO1024" s="110"/>
      <c r="BP1024" s="110"/>
      <c r="BQ1024" s="110"/>
      <c r="BR1024" s="110"/>
      <c r="BS1024" s="110"/>
      <c r="BT1024" s="110"/>
      <c r="BU1024" s="110"/>
      <c r="BV1024" s="110"/>
      <c r="BW1024" s="110"/>
      <c r="BX1024" s="110"/>
      <c r="BY1024" s="110"/>
      <c r="BZ1024" s="110"/>
      <c r="CA1024" s="110"/>
      <c r="CB1024" s="110"/>
      <c r="CC1024" s="110"/>
      <c r="CD1024" s="110"/>
      <c r="CE1024" s="110"/>
      <c r="CF1024" s="110"/>
      <c r="CG1024" s="110"/>
      <c r="CH1024" s="110"/>
      <c r="CI1024" s="110"/>
      <c r="CJ1024" s="110"/>
      <c r="CK1024" s="110"/>
      <c r="CL1024" s="110"/>
      <c r="CM1024" s="110"/>
      <c r="CN1024" s="110"/>
      <c r="CO1024" s="110"/>
      <c r="CP1024" s="110"/>
      <c r="CQ1024" s="110"/>
      <c r="CR1024" s="110"/>
      <c r="CS1024" s="110"/>
      <c r="CT1024" s="110"/>
      <c r="CU1024" s="110"/>
      <c r="CV1024" s="110"/>
      <c r="CW1024" s="110"/>
    </row>
    <row r="1025" spans="1:101" x14ac:dyDescent="0.25">
      <c r="A1025" s="110"/>
      <c r="B1025" s="110"/>
      <c r="C1025" s="110"/>
      <c r="D1025" s="110"/>
      <c r="E1025" s="110"/>
      <c r="F1025" s="110"/>
      <c r="G1025" s="110"/>
      <c r="H1025" s="110"/>
      <c r="I1025" s="110"/>
      <c r="J1025" s="110"/>
      <c r="K1025" s="110"/>
      <c r="L1025" s="110"/>
      <c r="M1025" s="110"/>
      <c r="N1025" s="110"/>
      <c r="O1025" s="110"/>
      <c r="P1025" s="110"/>
      <c r="Q1025" s="110"/>
      <c r="R1025" s="110"/>
      <c r="S1025" s="110"/>
      <c r="T1025" s="110"/>
      <c r="U1025" s="110"/>
      <c r="V1025" s="110"/>
      <c r="W1025" s="110"/>
      <c r="X1025" s="110"/>
      <c r="Y1025" s="110"/>
      <c r="Z1025" s="110"/>
      <c r="AA1025" s="110"/>
      <c r="AB1025" s="110"/>
      <c r="AC1025" s="110"/>
      <c r="AD1025" s="110"/>
      <c r="AE1025" s="110"/>
      <c r="AF1025" s="110"/>
      <c r="AG1025" s="110"/>
      <c r="AH1025" s="110"/>
      <c r="AI1025" s="110"/>
      <c r="AJ1025" s="110"/>
      <c r="AK1025" s="110"/>
      <c r="AL1025" s="110"/>
      <c r="AM1025" s="110"/>
      <c r="AN1025" s="110"/>
      <c r="AO1025" s="110"/>
      <c r="AP1025" s="110"/>
      <c r="AQ1025" s="110"/>
      <c r="AR1025" s="110"/>
      <c r="AS1025" s="110"/>
      <c r="AT1025" s="110"/>
      <c r="AU1025" s="110"/>
      <c r="AV1025" s="110"/>
      <c r="AW1025" s="110"/>
      <c r="AX1025" s="110"/>
      <c r="AY1025" s="110"/>
      <c r="AZ1025" s="110"/>
      <c r="BA1025" s="110"/>
      <c r="BB1025" s="110"/>
      <c r="BC1025" s="110"/>
      <c r="BD1025" s="110"/>
      <c r="BE1025" s="110"/>
      <c r="BF1025" s="110"/>
      <c r="BG1025" s="110"/>
      <c r="BH1025" s="110"/>
      <c r="BI1025" s="110"/>
      <c r="BJ1025" s="110"/>
      <c r="BK1025" s="110"/>
      <c r="BL1025" s="110"/>
      <c r="BM1025" s="110"/>
      <c r="BN1025" s="110"/>
      <c r="BO1025" s="110"/>
      <c r="BP1025" s="110"/>
      <c r="BQ1025" s="110"/>
      <c r="BR1025" s="110"/>
      <c r="BS1025" s="110"/>
      <c r="BT1025" s="110"/>
      <c r="BU1025" s="110"/>
      <c r="BV1025" s="110"/>
      <c r="BW1025" s="110"/>
      <c r="BX1025" s="110"/>
      <c r="BY1025" s="110"/>
      <c r="BZ1025" s="110"/>
      <c r="CA1025" s="110"/>
      <c r="CB1025" s="110"/>
      <c r="CC1025" s="110"/>
      <c r="CD1025" s="110"/>
      <c r="CE1025" s="110"/>
      <c r="CF1025" s="110"/>
      <c r="CG1025" s="110"/>
      <c r="CH1025" s="110"/>
      <c r="CI1025" s="110"/>
      <c r="CJ1025" s="110"/>
      <c r="CK1025" s="110"/>
      <c r="CL1025" s="110"/>
      <c r="CM1025" s="110"/>
      <c r="CN1025" s="110"/>
      <c r="CO1025" s="110"/>
      <c r="CP1025" s="110"/>
      <c r="CQ1025" s="110"/>
      <c r="CR1025" s="110"/>
      <c r="CS1025" s="110"/>
      <c r="CT1025" s="110"/>
      <c r="CU1025" s="110"/>
      <c r="CV1025" s="110"/>
      <c r="CW1025" s="110"/>
    </row>
    <row r="1026" spans="1:101" x14ac:dyDescent="0.25">
      <c r="A1026" s="110"/>
      <c r="B1026" s="110"/>
      <c r="C1026" s="110"/>
      <c r="D1026" s="110"/>
      <c r="E1026" s="110"/>
      <c r="F1026" s="110"/>
      <c r="G1026" s="110"/>
      <c r="H1026" s="110"/>
      <c r="I1026" s="110"/>
      <c r="J1026" s="110"/>
      <c r="K1026" s="110"/>
      <c r="L1026" s="110"/>
      <c r="M1026" s="110"/>
      <c r="N1026" s="110"/>
      <c r="O1026" s="110"/>
      <c r="P1026" s="110"/>
      <c r="Q1026" s="110"/>
      <c r="R1026" s="110"/>
      <c r="S1026" s="110"/>
      <c r="T1026" s="110"/>
      <c r="U1026" s="110"/>
      <c r="V1026" s="110"/>
      <c r="W1026" s="110"/>
      <c r="X1026" s="110"/>
      <c r="Y1026" s="110"/>
      <c r="Z1026" s="110"/>
      <c r="AA1026" s="110"/>
      <c r="AB1026" s="110"/>
      <c r="AC1026" s="110"/>
      <c r="AD1026" s="110"/>
      <c r="AE1026" s="110"/>
      <c r="AF1026" s="110"/>
      <c r="AG1026" s="110"/>
      <c r="AH1026" s="110"/>
      <c r="AI1026" s="110"/>
      <c r="AJ1026" s="110"/>
      <c r="AK1026" s="110"/>
      <c r="AL1026" s="110"/>
      <c r="AM1026" s="110"/>
      <c r="AN1026" s="110"/>
      <c r="AO1026" s="110"/>
      <c r="AP1026" s="110"/>
      <c r="AQ1026" s="110"/>
      <c r="AR1026" s="110"/>
      <c r="AS1026" s="110"/>
      <c r="AT1026" s="110"/>
      <c r="AU1026" s="110"/>
      <c r="AV1026" s="110"/>
      <c r="AW1026" s="110"/>
      <c r="AX1026" s="110"/>
      <c r="AY1026" s="110"/>
      <c r="AZ1026" s="110"/>
      <c r="BA1026" s="110"/>
      <c r="BB1026" s="110"/>
      <c r="BC1026" s="110"/>
      <c r="BD1026" s="110"/>
      <c r="BE1026" s="110"/>
      <c r="BF1026" s="110"/>
      <c r="BG1026" s="110"/>
      <c r="BH1026" s="110"/>
      <c r="BI1026" s="110"/>
      <c r="BJ1026" s="110"/>
      <c r="BK1026" s="110"/>
      <c r="BL1026" s="110"/>
      <c r="BM1026" s="110"/>
      <c r="BN1026" s="110"/>
      <c r="BO1026" s="110"/>
      <c r="BP1026" s="110"/>
      <c r="BQ1026" s="110"/>
      <c r="BR1026" s="110"/>
      <c r="BS1026" s="110"/>
      <c r="BT1026" s="110"/>
      <c r="BU1026" s="110"/>
      <c r="BV1026" s="110"/>
      <c r="BW1026" s="110"/>
      <c r="BX1026" s="110"/>
      <c r="BY1026" s="110"/>
      <c r="BZ1026" s="110"/>
      <c r="CA1026" s="110"/>
      <c r="CB1026" s="110"/>
      <c r="CC1026" s="110"/>
      <c r="CD1026" s="110"/>
      <c r="CE1026" s="110"/>
      <c r="CF1026" s="110"/>
      <c r="CG1026" s="110"/>
      <c r="CH1026" s="110"/>
      <c r="CI1026" s="110"/>
      <c r="CJ1026" s="110"/>
      <c r="CK1026" s="110"/>
      <c r="CL1026" s="110"/>
      <c r="CM1026" s="110"/>
      <c r="CN1026" s="110"/>
      <c r="CO1026" s="110"/>
      <c r="CP1026" s="110"/>
      <c r="CQ1026" s="110"/>
      <c r="CR1026" s="110"/>
      <c r="CS1026" s="110"/>
      <c r="CT1026" s="110"/>
      <c r="CU1026" s="110"/>
      <c r="CV1026" s="110"/>
      <c r="CW1026" s="110"/>
    </row>
    <row r="1027" spans="1:101" x14ac:dyDescent="0.25">
      <c r="A1027" s="110"/>
      <c r="B1027" s="110"/>
      <c r="C1027" s="110"/>
      <c r="D1027" s="110"/>
      <c r="E1027" s="110"/>
      <c r="F1027" s="110"/>
      <c r="G1027" s="110"/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  <c r="V1027" s="110"/>
      <c r="W1027" s="110"/>
      <c r="X1027" s="110"/>
      <c r="Y1027" s="110"/>
      <c r="Z1027" s="110"/>
      <c r="AA1027" s="110"/>
      <c r="AB1027" s="110"/>
      <c r="AC1027" s="110"/>
      <c r="AD1027" s="110"/>
      <c r="AE1027" s="110"/>
      <c r="AF1027" s="110"/>
      <c r="AG1027" s="110"/>
      <c r="AH1027" s="110"/>
      <c r="AI1027" s="110"/>
      <c r="AJ1027" s="110"/>
      <c r="AK1027" s="110"/>
      <c r="AL1027" s="110"/>
      <c r="AM1027" s="110"/>
      <c r="AN1027" s="110"/>
      <c r="AO1027" s="110"/>
      <c r="AP1027" s="110"/>
      <c r="AQ1027" s="110"/>
      <c r="AR1027" s="110"/>
      <c r="AS1027" s="110"/>
      <c r="AT1027" s="110"/>
      <c r="AU1027" s="110"/>
      <c r="AV1027" s="110"/>
      <c r="AW1027" s="110"/>
      <c r="AX1027" s="110"/>
      <c r="AY1027" s="110"/>
      <c r="AZ1027" s="110"/>
      <c r="BA1027" s="110"/>
      <c r="BB1027" s="110"/>
      <c r="BC1027" s="110"/>
      <c r="BD1027" s="110"/>
      <c r="BE1027" s="110"/>
      <c r="BF1027" s="110"/>
      <c r="BG1027" s="110"/>
      <c r="BH1027" s="110"/>
      <c r="BI1027" s="110"/>
      <c r="BJ1027" s="110"/>
      <c r="BK1027" s="110"/>
      <c r="BL1027" s="110"/>
      <c r="BM1027" s="110"/>
      <c r="BN1027" s="110"/>
      <c r="BO1027" s="110"/>
      <c r="BP1027" s="110"/>
      <c r="BQ1027" s="110"/>
      <c r="BR1027" s="110"/>
      <c r="BS1027" s="110"/>
      <c r="BT1027" s="110"/>
      <c r="BU1027" s="110"/>
      <c r="BV1027" s="110"/>
      <c r="BW1027" s="110"/>
      <c r="BX1027" s="110"/>
      <c r="BY1027" s="110"/>
      <c r="BZ1027" s="110"/>
      <c r="CA1027" s="110"/>
      <c r="CB1027" s="110"/>
      <c r="CC1027" s="110"/>
      <c r="CD1027" s="110"/>
      <c r="CE1027" s="110"/>
      <c r="CF1027" s="110"/>
      <c r="CG1027" s="110"/>
      <c r="CH1027" s="110"/>
      <c r="CI1027" s="110"/>
      <c r="CJ1027" s="110"/>
      <c r="CK1027" s="110"/>
      <c r="CL1027" s="110"/>
      <c r="CM1027" s="110"/>
      <c r="CN1027" s="110"/>
      <c r="CO1027" s="110"/>
      <c r="CP1027" s="110"/>
      <c r="CQ1027" s="110"/>
      <c r="CR1027" s="110"/>
      <c r="CS1027" s="110"/>
      <c r="CT1027" s="110"/>
      <c r="CU1027" s="110"/>
      <c r="CV1027" s="110"/>
      <c r="CW1027" s="110"/>
    </row>
    <row r="1028" spans="1:101" x14ac:dyDescent="0.25">
      <c r="A1028" s="110"/>
      <c r="B1028" s="110"/>
      <c r="C1028" s="110"/>
      <c r="D1028" s="110"/>
      <c r="E1028" s="110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  <c r="S1028" s="110"/>
      <c r="T1028" s="110"/>
      <c r="U1028" s="110"/>
      <c r="V1028" s="110"/>
      <c r="W1028" s="110"/>
      <c r="X1028" s="110"/>
      <c r="Y1028" s="110"/>
      <c r="Z1028" s="110"/>
      <c r="AA1028" s="110"/>
      <c r="AB1028" s="110"/>
      <c r="AC1028" s="110"/>
      <c r="AD1028" s="110"/>
      <c r="AE1028" s="110"/>
      <c r="AF1028" s="110"/>
      <c r="AG1028" s="110"/>
      <c r="AH1028" s="110"/>
      <c r="AI1028" s="110"/>
      <c r="AJ1028" s="110"/>
      <c r="AK1028" s="110"/>
      <c r="AL1028" s="110"/>
      <c r="AM1028" s="110"/>
      <c r="AN1028" s="110"/>
      <c r="AO1028" s="110"/>
      <c r="AP1028" s="110"/>
      <c r="AQ1028" s="110"/>
      <c r="AR1028" s="110"/>
      <c r="AS1028" s="110"/>
      <c r="AT1028" s="110"/>
      <c r="AU1028" s="110"/>
      <c r="AV1028" s="110"/>
      <c r="AW1028" s="110"/>
      <c r="AX1028" s="110"/>
      <c r="AY1028" s="110"/>
      <c r="AZ1028" s="110"/>
      <c r="BA1028" s="110"/>
      <c r="BB1028" s="110"/>
      <c r="BC1028" s="110"/>
      <c r="BD1028" s="110"/>
      <c r="BE1028" s="110"/>
      <c r="BF1028" s="110"/>
      <c r="BG1028" s="110"/>
      <c r="BH1028" s="110"/>
      <c r="BI1028" s="110"/>
      <c r="BJ1028" s="110"/>
      <c r="BK1028" s="110"/>
      <c r="BL1028" s="110"/>
      <c r="BM1028" s="110"/>
      <c r="BN1028" s="110"/>
      <c r="BO1028" s="110"/>
      <c r="BP1028" s="110"/>
      <c r="BQ1028" s="110"/>
      <c r="BR1028" s="110"/>
      <c r="BS1028" s="110"/>
      <c r="BT1028" s="110"/>
      <c r="BU1028" s="110"/>
      <c r="BV1028" s="110"/>
      <c r="BW1028" s="110"/>
      <c r="BX1028" s="110"/>
      <c r="BY1028" s="110"/>
      <c r="BZ1028" s="110"/>
      <c r="CA1028" s="110"/>
      <c r="CB1028" s="110"/>
      <c r="CC1028" s="110"/>
      <c r="CD1028" s="110"/>
      <c r="CE1028" s="110"/>
      <c r="CF1028" s="110"/>
      <c r="CG1028" s="110"/>
      <c r="CH1028" s="110"/>
      <c r="CI1028" s="110"/>
      <c r="CJ1028" s="110"/>
      <c r="CK1028" s="110"/>
      <c r="CL1028" s="110"/>
      <c r="CM1028" s="110"/>
      <c r="CN1028" s="110"/>
      <c r="CO1028" s="110"/>
      <c r="CP1028" s="110"/>
      <c r="CQ1028" s="110"/>
      <c r="CR1028" s="110"/>
      <c r="CS1028" s="110"/>
      <c r="CT1028" s="110"/>
      <c r="CU1028" s="110"/>
      <c r="CV1028" s="110"/>
      <c r="CW1028" s="110"/>
    </row>
    <row r="1029" spans="1:101" x14ac:dyDescent="0.25">
      <c r="A1029" s="110"/>
      <c r="B1029" s="110"/>
      <c r="C1029" s="110"/>
      <c r="D1029" s="110"/>
      <c r="E1029" s="110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  <c r="W1029" s="110"/>
      <c r="X1029" s="110"/>
      <c r="Y1029" s="110"/>
      <c r="Z1029" s="110"/>
      <c r="AA1029" s="110"/>
      <c r="AB1029" s="110"/>
      <c r="AC1029" s="110"/>
      <c r="AD1029" s="110"/>
      <c r="AE1029" s="110"/>
      <c r="AF1029" s="110"/>
      <c r="AG1029" s="110"/>
      <c r="AH1029" s="110"/>
      <c r="AI1029" s="110"/>
      <c r="AJ1029" s="110"/>
      <c r="AK1029" s="110"/>
      <c r="AL1029" s="110"/>
      <c r="AM1029" s="110"/>
      <c r="AN1029" s="110"/>
      <c r="AO1029" s="110"/>
      <c r="AP1029" s="110"/>
      <c r="AQ1029" s="110"/>
      <c r="AR1029" s="110"/>
      <c r="AS1029" s="110"/>
      <c r="AT1029" s="110"/>
      <c r="AU1029" s="110"/>
      <c r="AV1029" s="110"/>
      <c r="AW1029" s="110"/>
      <c r="AX1029" s="110"/>
      <c r="AY1029" s="110"/>
      <c r="AZ1029" s="110"/>
      <c r="BA1029" s="110"/>
      <c r="BB1029" s="110"/>
      <c r="BC1029" s="110"/>
      <c r="BD1029" s="110"/>
      <c r="BE1029" s="110"/>
      <c r="BF1029" s="110"/>
      <c r="BG1029" s="110"/>
      <c r="BH1029" s="110"/>
      <c r="BI1029" s="110"/>
      <c r="BJ1029" s="110"/>
      <c r="BK1029" s="110"/>
      <c r="BL1029" s="110"/>
      <c r="BM1029" s="110"/>
      <c r="BN1029" s="110"/>
      <c r="BO1029" s="110"/>
      <c r="BP1029" s="110"/>
      <c r="BQ1029" s="110"/>
      <c r="BR1029" s="110"/>
      <c r="BS1029" s="110"/>
      <c r="BT1029" s="110"/>
      <c r="BU1029" s="110"/>
      <c r="BV1029" s="110"/>
      <c r="BW1029" s="110"/>
      <c r="BX1029" s="110"/>
      <c r="BY1029" s="110"/>
      <c r="BZ1029" s="110"/>
      <c r="CA1029" s="110"/>
      <c r="CB1029" s="110"/>
      <c r="CC1029" s="110"/>
      <c r="CD1029" s="110"/>
      <c r="CE1029" s="110"/>
      <c r="CF1029" s="110"/>
      <c r="CG1029" s="110"/>
      <c r="CH1029" s="110"/>
      <c r="CI1029" s="110"/>
      <c r="CJ1029" s="110"/>
      <c r="CK1029" s="110"/>
      <c r="CL1029" s="110"/>
      <c r="CM1029" s="110"/>
      <c r="CN1029" s="110"/>
      <c r="CO1029" s="110"/>
      <c r="CP1029" s="110"/>
      <c r="CQ1029" s="110"/>
      <c r="CR1029" s="110"/>
      <c r="CS1029" s="110"/>
      <c r="CT1029" s="110"/>
      <c r="CU1029" s="110"/>
      <c r="CV1029" s="110"/>
      <c r="CW1029" s="110"/>
    </row>
    <row r="1030" spans="1:101" x14ac:dyDescent="0.25">
      <c r="A1030" s="110"/>
      <c r="B1030" s="110"/>
      <c r="C1030" s="110"/>
      <c r="D1030" s="110"/>
      <c r="E1030" s="110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  <c r="W1030" s="110"/>
      <c r="X1030" s="110"/>
      <c r="Y1030" s="110"/>
      <c r="Z1030" s="110"/>
      <c r="AA1030" s="110"/>
      <c r="AB1030" s="110"/>
      <c r="AC1030" s="110"/>
      <c r="AD1030" s="110"/>
      <c r="AE1030" s="110"/>
      <c r="AF1030" s="110"/>
      <c r="AG1030" s="110"/>
      <c r="AH1030" s="110"/>
      <c r="AI1030" s="110"/>
      <c r="AJ1030" s="110"/>
      <c r="AK1030" s="110"/>
      <c r="AL1030" s="110"/>
      <c r="AM1030" s="110"/>
      <c r="AN1030" s="110"/>
      <c r="AO1030" s="110"/>
      <c r="AP1030" s="110"/>
      <c r="AQ1030" s="110"/>
      <c r="AR1030" s="110"/>
      <c r="AS1030" s="110"/>
      <c r="AT1030" s="110"/>
      <c r="AU1030" s="110"/>
      <c r="AV1030" s="110"/>
      <c r="AW1030" s="110"/>
      <c r="AX1030" s="110"/>
      <c r="AY1030" s="110"/>
      <c r="AZ1030" s="110"/>
      <c r="BA1030" s="110"/>
      <c r="BB1030" s="110"/>
      <c r="BC1030" s="110"/>
      <c r="BD1030" s="110"/>
      <c r="BE1030" s="110"/>
      <c r="BF1030" s="110"/>
      <c r="BG1030" s="110"/>
      <c r="BH1030" s="110"/>
      <c r="BI1030" s="110"/>
      <c r="BJ1030" s="110"/>
      <c r="BK1030" s="110"/>
      <c r="BL1030" s="110"/>
      <c r="BM1030" s="110"/>
      <c r="BN1030" s="110"/>
      <c r="BO1030" s="110"/>
      <c r="BP1030" s="110"/>
      <c r="BQ1030" s="110"/>
      <c r="BR1030" s="110"/>
      <c r="BS1030" s="110"/>
      <c r="BT1030" s="110"/>
      <c r="BU1030" s="110"/>
      <c r="BV1030" s="110"/>
      <c r="BW1030" s="110"/>
      <c r="BX1030" s="110"/>
      <c r="BY1030" s="110"/>
      <c r="BZ1030" s="110"/>
      <c r="CA1030" s="110"/>
      <c r="CB1030" s="110"/>
      <c r="CC1030" s="110"/>
      <c r="CD1030" s="110"/>
      <c r="CE1030" s="110"/>
      <c r="CF1030" s="110"/>
      <c r="CG1030" s="110"/>
      <c r="CH1030" s="110"/>
      <c r="CI1030" s="110"/>
      <c r="CJ1030" s="110"/>
      <c r="CK1030" s="110"/>
      <c r="CL1030" s="110"/>
      <c r="CM1030" s="110"/>
      <c r="CN1030" s="110"/>
      <c r="CO1030" s="110"/>
      <c r="CP1030" s="110"/>
      <c r="CQ1030" s="110"/>
      <c r="CR1030" s="110"/>
      <c r="CS1030" s="110"/>
      <c r="CT1030" s="110"/>
      <c r="CU1030" s="110"/>
      <c r="CV1030" s="110"/>
      <c r="CW1030" s="110"/>
    </row>
    <row r="1031" spans="1:101" x14ac:dyDescent="0.25">
      <c r="A1031" s="110"/>
      <c r="B1031" s="110"/>
      <c r="C1031" s="110"/>
      <c r="D1031" s="110"/>
      <c r="E1031" s="110"/>
      <c r="F1031" s="110"/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  <c r="W1031" s="110"/>
      <c r="X1031" s="110"/>
      <c r="Y1031" s="110"/>
      <c r="Z1031" s="110"/>
      <c r="AA1031" s="110"/>
      <c r="AB1031" s="110"/>
      <c r="AC1031" s="110"/>
      <c r="AD1031" s="110"/>
      <c r="AE1031" s="110"/>
      <c r="AF1031" s="110"/>
      <c r="AG1031" s="110"/>
      <c r="AH1031" s="110"/>
      <c r="AI1031" s="110"/>
      <c r="AJ1031" s="110"/>
      <c r="AK1031" s="110"/>
      <c r="AL1031" s="110"/>
      <c r="AM1031" s="110"/>
      <c r="AN1031" s="110"/>
      <c r="AO1031" s="110"/>
      <c r="AP1031" s="110"/>
      <c r="AQ1031" s="110"/>
      <c r="AR1031" s="110"/>
      <c r="AS1031" s="110"/>
      <c r="AT1031" s="110"/>
      <c r="AU1031" s="110"/>
      <c r="AV1031" s="110"/>
      <c r="AW1031" s="110"/>
      <c r="AX1031" s="110"/>
      <c r="AY1031" s="110"/>
      <c r="AZ1031" s="110"/>
      <c r="BA1031" s="110"/>
      <c r="BB1031" s="110"/>
      <c r="BC1031" s="110"/>
      <c r="BD1031" s="110"/>
      <c r="BE1031" s="110"/>
      <c r="BF1031" s="110"/>
      <c r="BG1031" s="110"/>
      <c r="BH1031" s="110"/>
      <c r="BI1031" s="110"/>
      <c r="BJ1031" s="110"/>
      <c r="BK1031" s="110"/>
      <c r="BL1031" s="110"/>
      <c r="BM1031" s="110"/>
      <c r="BN1031" s="110"/>
      <c r="BO1031" s="110"/>
      <c r="BP1031" s="110"/>
      <c r="BQ1031" s="110"/>
      <c r="BR1031" s="110"/>
      <c r="BS1031" s="110"/>
      <c r="BT1031" s="110"/>
      <c r="BU1031" s="110"/>
      <c r="BV1031" s="110"/>
      <c r="BW1031" s="110"/>
      <c r="BX1031" s="110"/>
      <c r="BY1031" s="110"/>
      <c r="BZ1031" s="110"/>
      <c r="CA1031" s="110"/>
      <c r="CB1031" s="110"/>
      <c r="CC1031" s="110"/>
      <c r="CD1031" s="110"/>
      <c r="CE1031" s="110"/>
      <c r="CF1031" s="110"/>
      <c r="CG1031" s="110"/>
      <c r="CH1031" s="110"/>
      <c r="CI1031" s="110"/>
      <c r="CJ1031" s="110"/>
      <c r="CK1031" s="110"/>
      <c r="CL1031" s="110"/>
      <c r="CM1031" s="110"/>
      <c r="CN1031" s="110"/>
      <c r="CO1031" s="110"/>
      <c r="CP1031" s="110"/>
      <c r="CQ1031" s="110"/>
      <c r="CR1031" s="110"/>
      <c r="CS1031" s="110"/>
      <c r="CT1031" s="110"/>
      <c r="CU1031" s="110"/>
      <c r="CV1031" s="110"/>
      <c r="CW1031" s="110"/>
    </row>
    <row r="1032" spans="1:101" x14ac:dyDescent="0.25">
      <c r="A1032" s="110"/>
      <c r="B1032" s="110"/>
      <c r="C1032" s="110"/>
      <c r="D1032" s="110"/>
      <c r="E1032" s="110"/>
      <c r="F1032" s="110"/>
      <c r="G1032" s="110"/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  <c r="W1032" s="110"/>
      <c r="X1032" s="110"/>
      <c r="Y1032" s="110"/>
      <c r="Z1032" s="110"/>
      <c r="AA1032" s="110"/>
      <c r="AB1032" s="110"/>
      <c r="AC1032" s="110"/>
      <c r="AD1032" s="110"/>
      <c r="AE1032" s="110"/>
      <c r="AF1032" s="110"/>
      <c r="AG1032" s="110"/>
      <c r="AH1032" s="110"/>
      <c r="AI1032" s="110"/>
      <c r="AJ1032" s="110"/>
      <c r="AK1032" s="110"/>
      <c r="AL1032" s="110"/>
      <c r="AM1032" s="110"/>
      <c r="AN1032" s="110"/>
      <c r="AO1032" s="110"/>
      <c r="AP1032" s="110"/>
      <c r="AQ1032" s="110"/>
      <c r="AR1032" s="110"/>
      <c r="AS1032" s="110"/>
      <c r="AT1032" s="110"/>
      <c r="AU1032" s="110"/>
      <c r="AV1032" s="110"/>
      <c r="AW1032" s="110"/>
      <c r="AX1032" s="110"/>
      <c r="AY1032" s="110"/>
      <c r="AZ1032" s="110"/>
      <c r="BA1032" s="110"/>
      <c r="BB1032" s="110"/>
      <c r="BC1032" s="110"/>
      <c r="BD1032" s="110"/>
      <c r="BE1032" s="110"/>
      <c r="BF1032" s="110"/>
      <c r="BG1032" s="110"/>
      <c r="BH1032" s="110"/>
      <c r="BI1032" s="110"/>
      <c r="BJ1032" s="110"/>
      <c r="BK1032" s="110"/>
      <c r="BL1032" s="110"/>
      <c r="BM1032" s="110"/>
      <c r="BN1032" s="110"/>
      <c r="BO1032" s="110"/>
      <c r="BP1032" s="110"/>
      <c r="BQ1032" s="110"/>
      <c r="BR1032" s="110"/>
      <c r="BS1032" s="110"/>
      <c r="BT1032" s="110"/>
      <c r="BU1032" s="110"/>
      <c r="BV1032" s="110"/>
      <c r="BW1032" s="110"/>
      <c r="BX1032" s="110"/>
      <c r="BY1032" s="110"/>
      <c r="BZ1032" s="110"/>
      <c r="CA1032" s="110"/>
      <c r="CB1032" s="110"/>
      <c r="CC1032" s="110"/>
      <c r="CD1032" s="110"/>
      <c r="CE1032" s="110"/>
      <c r="CF1032" s="110"/>
      <c r="CG1032" s="110"/>
      <c r="CH1032" s="110"/>
      <c r="CI1032" s="110"/>
      <c r="CJ1032" s="110"/>
      <c r="CK1032" s="110"/>
      <c r="CL1032" s="110"/>
      <c r="CM1032" s="110"/>
      <c r="CN1032" s="110"/>
      <c r="CO1032" s="110"/>
      <c r="CP1032" s="110"/>
      <c r="CQ1032" s="110"/>
      <c r="CR1032" s="110"/>
      <c r="CS1032" s="110"/>
      <c r="CT1032" s="110"/>
      <c r="CU1032" s="110"/>
      <c r="CV1032" s="110"/>
      <c r="CW1032" s="110"/>
    </row>
    <row r="1033" spans="1:101" x14ac:dyDescent="0.25">
      <c r="A1033" s="110"/>
      <c r="B1033" s="110"/>
      <c r="C1033" s="110"/>
      <c r="D1033" s="110"/>
      <c r="E1033" s="110"/>
      <c r="F1033" s="110"/>
      <c r="G1033" s="110"/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  <c r="W1033" s="110"/>
      <c r="X1033" s="110"/>
      <c r="Y1033" s="110"/>
      <c r="Z1033" s="110"/>
      <c r="AA1033" s="110"/>
      <c r="AB1033" s="110"/>
      <c r="AC1033" s="110"/>
      <c r="AD1033" s="110"/>
      <c r="AE1033" s="110"/>
      <c r="AF1033" s="110"/>
      <c r="AG1033" s="110"/>
      <c r="AH1033" s="110"/>
      <c r="AI1033" s="110"/>
      <c r="AJ1033" s="110"/>
      <c r="AK1033" s="110"/>
      <c r="AL1033" s="110"/>
      <c r="AM1033" s="110"/>
      <c r="AN1033" s="110"/>
      <c r="AO1033" s="110"/>
      <c r="AP1033" s="110"/>
      <c r="AQ1033" s="110"/>
      <c r="AR1033" s="110"/>
      <c r="AS1033" s="110"/>
      <c r="AT1033" s="110"/>
      <c r="AU1033" s="110"/>
      <c r="AV1033" s="110"/>
      <c r="AW1033" s="110"/>
      <c r="AX1033" s="110"/>
      <c r="AY1033" s="110"/>
      <c r="AZ1033" s="110"/>
      <c r="BA1033" s="110"/>
      <c r="BB1033" s="110"/>
      <c r="BC1033" s="110"/>
      <c r="BD1033" s="110"/>
      <c r="BE1033" s="110"/>
      <c r="BF1033" s="110"/>
      <c r="BG1033" s="110"/>
      <c r="BH1033" s="110"/>
      <c r="BI1033" s="110"/>
      <c r="BJ1033" s="110"/>
      <c r="BK1033" s="110"/>
      <c r="BL1033" s="110"/>
      <c r="BM1033" s="110"/>
      <c r="BN1033" s="110"/>
      <c r="BO1033" s="110"/>
      <c r="BP1033" s="110"/>
      <c r="BQ1033" s="110"/>
      <c r="BR1033" s="110"/>
      <c r="BS1033" s="110"/>
      <c r="BT1033" s="110"/>
      <c r="BU1033" s="110"/>
      <c r="BV1033" s="110"/>
      <c r="BW1033" s="110"/>
      <c r="BX1033" s="110"/>
      <c r="BY1033" s="110"/>
      <c r="BZ1033" s="110"/>
      <c r="CA1033" s="110"/>
      <c r="CB1033" s="110"/>
      <c r="CC1033" s="110"/>
      <c r="CD1033" s="110"/>
      <c r="CE1033" s="110"/>
      <c r="CF1033" s="110"/>
      <c r="CG1033" s="110"/>
      <c r="CH1033" s="110"/>
      <c r="CI1033" s="110"/>
      <c r="CJ1033" s="110"/>
      <c r="CK1033" s="110"/>
      <c r="CL1033" s="110"/>
      <c r="CM1033" s="110"/>
      <c r="CN1033" s="110"/>
      <c r="CO1033" s="110"/>
      <c r="CP1033" s="110"/>
      <c r="CQ1033" s="110"/>
      <c r="CR1033" s="110"/>
      <c r="CS1033" s="110"/>
      <c r="CT1033" s="110"/>
      <c r="CU1033" s="110"/>
      <c r="CV1033" s="110"/>
      <c r="CW1033" s="110"/>
    </row>
    <row r="1034" spans="1:101" x14ac:dyDescent="0.25">
      <c r="A1034" s="110"/>
      <c r="B1034" s="110"/>
      <c r="C1034" s="110"/>
      <c r="D1034" s="110"/>
      <c r="E1034" s="110"/>
      <c r="F1034" s="110"/>
      <c r="G1034" s="110"/>
      <c r="H1034" s="110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  <c r="S1034" s="110"/>
      <c r="T1034" s="110"/>
      <c r="U1034" s="110"/>
      <c r="V1034" s="110"/>
      <c r="W1034" s="110"/>
      <c r="X1034" s="110"/>
      <c r="Y1034" s="110"/>
      <c r="Z1034" s="110"/>
      <c r="AA1034" s="110"/>
      <c r="AB1034" s="110"/>
      <c r="AC1034" s="110"/>
      <c r="AD1034" s="110"/>
      <c r="AE1034" s="110"/>
      <c r="AF1034" s="110"/>
      <c r="AG1034" s="110"/>
      <c r="AH1034" s="110"/>
      <c r="AI1034" s="110"/>
      <c r="AJ1034" s="110"/>
      <c r="AK1034" s="110"/>
      <c r="AL1034" s="110"/>
      <c r="AM1034" s="110"/>
      <c r="AN1034" s="110"/>
      <c r="AO1034" s="110"/>
      <c r="AP1034" s="110"/>
      <c r="AQ1034" s="110"/>
      <c r="AR1034" s="110"/>
      <c r="AS1034" s="110"/>
      <c r="AT1034" s="110"/>
      <c r="AU1034" s="110"/>
      <c r="AV1034" s="110"/>
      <c r="AW1034" s="110"/>
      <c r="AX1034" s="110"/>
      <c r="AY1034" s="110"/>
      <c r="AZ1034" s="110"/>
      <c r="BA1034" s="110"/>
      <c r="BB1034" s="110"/>
      <c r="BC1034" s="110"/>
      <c r="BD1034" s="110"/>
      <c r="BE1034" s="110"/>
      <c r="BF1034" s="110"/>
      <c r="BG1034" s="110"/>
      <c r="BH1034" s="110"/>
      <c r="BI1034" s="110"/>
      <c r="BJ1034" s="110"/>
      <c r="BK1034" s="110"/>
      <c r="BL1034" s="110"/>
      <c r="BM1034" s="110"/>
      <c r="BN1034" s="110"/>
      <c r="BO1034" s="110"/>
      <c r="BP1034" s="110"/>
      <c r="BQ1034" s="110"/>
      <c r="BR1034" s="110"/>
      <c r="BS1034" s="110"/>
      <c r="BT1034" s="110"/>
      <c r="BU1034" s="110"/>
      <c r="BV1034" s="110"/>
      <c r="BW1034" s="110"/>
      <c r="BX1034" s="110"/>
      <c r="BY1034" s="110"/>
      <c r="BZ1034" s="110"/>
      <c r="CA1034" s="110"/>
      <c r="CB1034" s="110"/>
      <c r="CC1034" s="110"/>
      <c r="CD1034" s="110"/>
      <c r="CE1034" s="110"/>
      <c r="CF1034" s="110"/>
      <c r="CG1034" s="110"/>
      <c r="CH1034" s="110"/>
      <c r="CI1034" s="110"/>
      <c r="CJ1034" s="110"/>
      <c r="CK1034" s="110"/>
      <c r="CL1034" s="110"/>
      <c r="CM1034" s="110"/>
      <c r="CN1034" s="110"/>
      <c r="CO1034" s="110"/>
      <c r="CP1034" s="110"/>
      <c r="CQ1034" s="110"/>
      <c r="CR1034" s="110"/>
      <c r="CS1034" s="110"/>
      <c r="CT1034" s="110"/>
      <c r="CU1034" s="110"/>
      <c r="CV1034" s="110"/>
      <c r="CW1034" s="110"/>
    </row>
    <row r="1035" spans="1:101" x14ac:dyDescent="0.25">
      <c r="A1035" s="110"/>
      <c r="B1035" s="110"/>
      <c r="C1035" s="110"/>
      <c r="D1035" s="110"/>
      <c r="E1035" s="110"/>
      <c r="F1035" s="110"/>
      <c r="G1035" s="110"/>
      <c r="H1035" s="110"/>
      <c r="I1035" s="110"/>
      <c r="J1035" s="110"/>
      <c r="K1035" s="110"/>
      <c r="L1035" s="110"/>
      <c r="M1035" s="110"/>
      <c r="N1035" s="110"/>
      <c r="O1035" s="110"/>
      <c r="P1035" s="110"/>
      <c r="Q1035" s="110"/>
      <c r="R1035" s="110"/>
      <c r="S1035" s="110"/>
      <c r="T1035" s="110"/>
      <c r="U1035" s="110"/>
      <c r="V1035" s="110"/>
      <c r="W1035" s="110"/>
      <c r="X1035" s="110"/>
      <c r="Y1035" s="110"/>
      <c r="Z1035" s="110"/>
      <c r="AA1035" s="110"/>
      <c r="AB1035" s="110"/>
      <c r="AC1035" s="110"/>
      <c r="AD1035" s="110"/>
      <c r="AE1035" s="110"/>
      <c r="AF1035" s="110"/>
      <c r="AG1035" s="110"/>
      <c r="AH1035" s="110"/>
      <c r="AI1035" s="110"/>
      <c r="AJ1035" s="110"/>
      <c r="AK1035" s="110"/>
      <c r="AL1035" s="110"/>
      <c r="AM1035" s="110"/>
      <c r="AN1035" s="110"/>
      <c r="AO1035" s="110"/>
      <c r="AP1035" s="110"/>
      <c r="AQ1035" s="110"/>
      <c r="AR1035" s="110"/>
      <c r="AS1035" s="110"/>
      <c r="AT1035" s="110"/>
      <c r="AU1035" s="110"/>
      <c r="AV1035" s="110"/>
      <c r="AW1035" s="110"/>
      <c r="AX1035" s="110"/>
      <c r="AY1035" s="110"/>
      <c r="AZ1035" s="110"/>
      <c r="BA1035" s="110"/>
      <c r="BB1035" s="110"/>
      <c r="BC1035" s="110"/>
      <c r="BD1035" s="110"/>
      <c r="BE1035" s="110"/>
      <c r="BF1035" s="110"/>
      <c r="BG1035" s="110"/>
      <c r="BH1035" s="110"/>
      <c r="BI1035" s="110"/>
      <c r="BJ1035" s="110"/>
      <c r="BK1035" s="110"/>
      <c r="BL1035" s="110"/>
      <c r="BM1035" s="110"/>
      <c r="BN1035" s="110"/>
      <c r="BO1035" s="110"/>
      <c r="BP1035" s="110"/>
      <c r="BQ1035" s="110"/>
      <c r="BR1035" s="110"/>
      <c r="BS1035" s="110"/>
      <c r="BT1035" s="110"/>
      <c r="BU1035" s="110"/>
      <c r="BV1035" s="110"/>
      <c r="BW1035" s="110"/>
      <c r="BX1035" s="110"/>
      <c r="BY1035" s="110"/>
      <c r="BZ1035" s="110"/>
      <c r="CA1035" s="110"/>
      <c r="CB1035" s="110"/>
      <c r="CC1035" s="110"/>
      <c r="CD1035" s="110"/>
      <c r="CE1035" s="110"/>
      <c r="CF1035" s="110"/>
      <c r="CG1035" s="110"/>
      <c r="CH1035" s="110"/>
      <c r="CI1035" s="110"/>
      <c r="CJ1035" s="110"/>
      <c r="CK1035" s="110"/>
      <c r="CL1035" s="110"/>
      <c r="CM1035" s="110"/>
      <c r="CN1035" s="110"/>
      <c r="CO1035" s="110"/>
      <c r="CP1035" s="110"/>
      <c r="CQ1035" s="110"/>
      <c r="CR1035" s="110"/>
      <c r="CS1035" s="110"/>
      <c r="CT1035" s="110"/>
      <c r="CU1035" s="110"/>
      <c r="CV1035" s="110"/>
      <c r="CW1035" s="110"/>
    </row>
    <row r="1036" spans="1:101" x14ac:dyDescent="0.25">
      <c r="A1036" s="110"/>
      <c r="B1036" s="110"/>
      <c r="C1036" s="110"/>
      <c r="D1036" s="110"/>
      <c r="E1036" s="110"/>
      <c r="F1036" s="110"/>
      <c r="G1036" s="110"/>
      <c r="H1036" s="110"/>
      <c r="I1036" s="110"/>
      <c r="J1036" s="110"/>
      <c r="K1036" s="110"/>
      <c r="L1036" s="110"/>
      <c r="M1036" s="110"/>
      <c r="N1036" s="110"/>
      <c r="O1036" s="110"/>
      <c r="P1036" s="110"/>
      <c r="Q1036" s="110"/>
      <c r="R1036" s="110"/>
      <c r="S1036" s="110"/>
      <c r="T1036" s="110"/>
      <c r="U1036" s="110"/>
      <c r="V1036" s="110"/>
      <c r="W1036" s="110"/>
      <c r="X1036" s="110"/>
      <c r="Y1036" s="110"/>
      <c r="Z1036" s="110"/>
      <c r="AA1036" s="110"/>
      <c r="AB1036" s="110"/>
      <c r="AC1036" s="110"/>
      <c r="AD1036" s="110"/>
      <c r="AE1036" s="110"/>
      <c r="AF1036" s="110"/>
      <c r="AG1036" s="110"/>
      <c r="AH1036" s="110"/>
      <c r="AI1036" s="110"/>
      <c r="AJ1036" s="110"/>
      <c r="AK1036" s="110"/>
      <c r="AL1036" s="110"/>
      <c r="AM1036" s="110"/>
      <c r="AN1036" s="110"/>
      <c r="AO1036" s="110"/>
      <c r="AP1036" s="110"/>
      <c r="AQ1036" s="110"/>
      <c r="AR1036" s="110"/>
      <c r="AS1036" s="110"/>
      <c r="AT1036" s="110"/>
      <c r="AU1036" s="110"/>
      <c r="AV1036" s="110"/>
      <c r="AW1036" s="110"/>
      <c r="AX1036" s="110"/>
      <c r="AY1036" s="110"/>
      <c r="AZ1036" s="110"/>
      <c r="BA1036" s="110"/>
      <c r="BB1036" s="110"/>
      <c r="BC1036" s="110"/>
      <c r="BD1036" s="110"/>
      <c r="BE1036" s="110"/>
      <c r="BF1036" s="110"/>
      <c r="BG1036" s="110"/>
      <c r="BH1036" s="110"/>
      <c r="BI1036" s="110"/>
      <c r="BJ1036" s="110"/>
      <c r="BK1036" s="110"/>
      <c r="BL1036" s="110"/>
      <c r="BM1036" s="110"/>
      <c r="BN1036" s="110"/>
      <c r="BO1036" s="110"/>
      <c r="BP1036" s="110"/>
      <c r="BQ1036" s="110"/>
      <c r="BR1036" s="110"/>
      <c r="BS1036" s="110"/>
      <c r="BT1036" s="110"/>
      <c r="BU1036" s="110"/>
      <c r="BV1036" s="110"/>
      <c r="BW1036" s="110"/>
      <c r="BX1036" s="110"/>
      <c r="BY1036" s="110"/>
      <c r="BZ1036" s="110"/>
      <c r="CA1036" s="110"/>
      <c r="CB1036" s="110"/>
      <c r="CC1036" s="110"/>
      <c r="CD1036" s="110"/>
      <c r="CE1036" s="110"/>
      <c r="CF1036" s="110"/>
      <c r="CG1036" s="110"/>
      <c r="CH1036" s="110"/>
      <c r="CI1036" s="110"/>
      <c r="CJ1036" s="110"/>
      <c r="CK1036" s="110"/>
      <c r="CL1036" s="110"/>
      <c r="CM1036" s="110"/>
      <c r="CN1036" s="110"/>
      <c r="CO1036" s="110"/>
      <c r="CP1036" s="110"/>
      <c r="CQ1036" s="110"/>
      <c r="CR1036" s="110"/>
      <c r="CS1036" s="110"/>
      <c r="CT1036" s="110"/>
      <c r="CU1036" s="110"/>
      <c r="CV1036" s="110"/>
      <c r="CW1036" s="110"/>
    </row>
    <row r="1037" spans="1:101" x14ac:dyDescent="0.25">
      <c r="A1037" s="110"/>
      <c r="B1037" s="110"/>
      <c r="C1037" s="110"/>
      <c r="D1037" s="110"/>
      <c r="E1037" s="110"/>
      <c r="F1037" s="110"/>
      <c r="G1037" s="110"/>
      <c r="H1037" s="110"/>
      <c r="I1037" s="110"/>
      <c r="J1037" s="110"/>
      <c r="K1037" s="110"/>
      <c r="L1037" s="110"/>
      <c r="M1037" s="110"/>
      <c r="N1037" s="110"/>
      <c r="O1037" s="110"/>
      <c r="P1037" s="110"/>
      <c r="Q1037" s="110"/>
      <c r="R1037" s="110"/>
      <c r="S1037" s="110"/>
      <c r="T1037" s="110"/>
      <c r="U1037" s="110"/>
      <c r="V1037" s="110"/>
      <c r="W1037" s="110"/>
      <c r="X1037" s="110"/>
      <c r="Y1037" s="110"/>
      <c r="Z1037" s="110"/>
      <c r="AA1037" s="110"/>
      <c r="AB1037" s="110"/>
      <c r="AC1037" s="110"/>
      <c r="AD1037" s="110"/>
      <c r="AE1037" s="110"/>
      <c r="AF1037" s="110"/>
      <c r="AG1037" s="110"/>
      <c r="AH1037" s="110"/>
      <c r="AI1037" s="110"/>
      <c r="AJ1037" s="110"/>
      <c r="AK1037" s="110"/>
      <c r="AL1037" s="110"/>
      <c r="AM1037" s="110"/>
      <c r="AN1037" s="110"/>
      <c r="AO1037" s="110"/>
      <c r="AP1037" s="110"/>
      <c r="AQ1037" s="110"/>
      <c r="AR1037" s="110"/>
      <c r="AS1037" s="110"/>
      <c r="AT1037" s="110"/>
      <c r="AU1037" s="110"/>
      <c r="AV1037" s="110"/>
      <c r="AW1037" s="110"/>
      <c r="AX1037" s="110"/>
      <c r="AY1037" s="110"/>
      <c r="AZ1037" s="110"/>
      <c r="BA1037" s="110"/>
      <c r="BB1037" s="110"/>
      <c r="BC1037" s="110"/>
      <c r="BD1037" s="110"/>
      <c r="BE1037" s="110"/>
      <c r="BF1037" s="110"/>
      <c r="BG1037" s="110"/>
      <c r="BH1037" s="110"/>
      <c r="BI1037" s="110"/>
      <c r="BJ1037" s="110"/>
      <c r="BK1037" s="110"/>
      <c r="BL1037" s="110"/>
      <c r="BM1037" s="110"/>
      <c r="BN1037" s="110"/>
      <c r="BO1037" s="110"/>
      <c r="BP1037" s="110"/>
      <c r="BQ1037" s="110"/>
      <c r="BR1037" s="110"/>
      <c r="BS1037" s="110"/>
      <c r="BT1037" s="110"/>
      <c r="BU1037" s="110"/>
      <c r="BV1037" s="110"/>
      <c r="BW1037" s="110"/>
      <c r="BX1037" s="110"/>
      <c r="BY1037" s="110"/>
      <c r="BZ1037" s="110"/>
      <c r="CA1037" s="110"/>
      <c r="CB1037" s="110"/>
      <c r="CC1037" s="110"/>
      <c r="CD1037" s="110"/>
      <c r="CE1037" s="110"/>
      <c r="CF1037" s="110"/>
      <c r="CG1037" s="110"/>
      <c r="CH1037" s="110"/>
      <c r="CI1037" s="110"/>
      <c r="CJ1037" s="110"/>
      <c r="CK1037" s="110"/>
      <c r="CL1037" s="110"/>
      <c r="CM1037" s="110"/>
      <c r="CN1037" s="110"/>
      <c r="CO1037" s="110"/>
      <c r="CP1037" s="110"/>
      <c r="CQ1037" s="110"/>
      <c r="CR1037" s="110"/>
      <c r="CS1037" s="110"/>
      <c r="CT1037" s="110"/>
      <c r="CU1037" s="110"/>
      <c r="CV1037" s="110"/>
      <c r="CW1037" s="110"/>
    </row>
    <row r="1038" spans="1:101" x14ac:dyDescent="0.25">
      <c r="A1038" s="110"/>
      <c r="B1038" s="110"/>
      <c r="C1038" s="110"/>
      <c r="D1038" s="110"/>
      <c r="E1038" s="110"/>
      <c r="F1038" s="110"/>
      <c r="G1038" s="110"/>
      <c r="H1038" s="110"/>
      <c r="I1038" s="110"/>
      <c r="J1038" s="110"/>
      <c r="K1038" s="110"/>
      <c r="L1038" s="110"/>
      <c r="M1038" s="110"/>
      <c r="N1038" s="110"/>
      <c r="O1038" s="110"/>
      <c r="P1038" s="110"/>
      <c r="Q1038" s="110"/>
      <c r="R1038" s="110"/>
      <c r="S1038" s="110"/>
      <c r="T1038" s="110"/>
      <c r="U1038" s="110"/>
      <c r="V1038" s="110"/>
      <c r="W1038" s="110"/>
      <c r="X1038" s="110"/>
      <c r="Y1038" s="110"/>
      <c r="Z1038" s="110"/>
      <c r="AA1038" s="110"/>
      <c r="AB1038" s="110"/>
      <c r="AC1038" s="110"/>
      <c r="AD1038" s="110"/>
      <c r="AE1038" s="110"/>
      <c r="AF1038" s="110"/>
      <c r="AG1038" s="110"/>
      <c r="AH1038" s="110"/>
      <c r="AI1038" s="110"/>
      <c r="AJ1038" s="110"/>
      <c r="AK1038" s="110"/>
      <c r="AL1038" s="110"/>
      <c r="AM1038" s="110"/>
      <c r="AN1038" s="110"/>
      <c r="AO1038" s="110"/>
      <c r="AP1038" s="110"/>
      <c r="AQ1038" s="110"/>
      <c r="AR1038" s="110"/>
      <c r="AS1038" s="110"/>
      <c r="AT1038" s="110"/>
      <c r="AU1038" s="110"/>
      <c r="AV1038" s="110"/>
      <c r="AW1038" s="110"/>
      <c r="AX1038" s="110"/>
      <c r="AY1038" s="110"/>
      <c r="AZ1038" s="110"/>
      <c r="BA1038" s="110"/>
      <c r="BB1038" s="110"/>
      <c r="BC1038" s="110"/>
      <c r="BD1038" s="110"/>
      <c r="BE1038" s="110"/>
      <c r="BF1038" s="110"/>
      <c r="BG1038" s="110"/>
      <c r="BH1038" s="110"/>
      <c r="BI1038" s="110"/>
      <c r="BJ1038" s="110"/>
      <c r="BK1038" s="110"/>
      <c r="BL1038" s="110"/>
      <c r="BM1038" s="110"/>
      <c r="BN1038" s="110"/>
      <c r="BO1038" s="110"/>
      <c r="BP1038" s="110"/>
      <c r="BQ1038" s="110"/>
      <c r="BR1038" s="110"/>
      <c r="BS1038" s="110"/>
      <c r="BT1038" s="110"/>
      <c r="BU1038" s="110"/>
      <c r="BV1038" s="110"/>
      <c r="BW1038" s="110"/>
      <c r="BX1038" s="110"/>
      <c r="BY1038" s="110"/>
      <c r="BZ1038" s="110"/>
      <c r="CA1038" s="110"/>
      <c r="CB1038" s="110"/>
      <c r="CC1038" s="110"/>
      <c r="CD1038" s="110"/>
      <c r="CE1038" s="110"/>
      <c r="CF1038" s="110"/>
      <c r="CG1038" s="110"/>
      <c r="CH1038" s="110"/>
      <c r="CI1038" s="110"/>
      <c r="CJ1038" s="110"/>
      <c r="CK1038" s="110"/>
      <c r="CL1038" s="110"/>
      <c r="CM1038" s="110"/>
      <c r="CN1038" s="110"/>
      <c r="CO1038" s="110"/>
      <c r="CP1038" s="110"/>
      <c r="CQ1038" s="110"/>
      <c r="CR1038" s="110"/>
      <c r="CS1038" s="110"/>
      <c r="CT1038" s="110"/>
      <c r="CU1038" s="110"/>
      <c r="CV1038" s="110"/>
      <c r="CW1038" s="110"/>
    </row>
    <row r="1039" spans="1:101" x14ac:dyDescent="0.25">
      <c r="A1039" s="110"/>
      <c r="B1039" s="110"/>
      <c r="C1039" s="110"/>
      <c r="D1039" s="110"/>
      <c r="E1039" s="110"/>
      <c r="F1039" s="110"/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  <c r="V1039" s="110"/>
      <c r="W1039" s="110"/>
      <c r="X1039" s="110"/>
      <c r="Y1039" s="110"/>
      <c r="Z1039" s="110"/>
      <c r="AA1039" s="110"/>
      <c r="AB1039" s="110"/>
      <c r="AC1039" s="110"/>
      <c r="AD1039" s="110"/>
      <c r="AE1039" s="110"/>
      <c r="AF1039" s="110"/>
      <c r="AG1039" s="110"/>
      <c r="AH1039" s="110"/>
      <c r="AI1039" s="110"/>
      <c r="AJ1039" s="110"/>
      <c r="AK1039" s="110"/>
      <c r="AL1039" s="110"/>
      <c r="AM1039" s="110"/>
      <c r="AN1039" s="110"/>
      <c r="AO1039" s="110"/>
      <c r="AP1039" s="110"/>
      <c r="AQ1039" s="110"/>
      <c r="AR1039" s="110"/>
      <c r="AS1039" s="110"/>
      <c r="AT1039" s="110"/>
      <c r="AU1039" s="110"/>
      <c r="AV1039" s="110"/>
      <c r="AW1039" s="110"/>
      <c r="AX1039" s="110"/>
      <c r="AY1039" s="110"/>
      <c r="AZ1039" s="110"/>
      <c r="BA1039" s="110"/>
      <c r="BB1039" s="110"/>
      <c r="BC1039" s="110"/>
      <c r="BD1039" s="110"/>
      <c r="BE1039" s="110"/>
      <c r="BF1039" s="110"/>
      <c r="BG1039" s="110"/>
      <c r="BH1039" s="110"/>
      <c r="BI1039" s="110"/>
      <c r="BJ1039" s="110"/>
      <c r="BK1039" s="110"/>
      <c r="BL1039" s="110"/>
      <c r="BM1039" s="110"/>
      <c r="BN1039" s="110"/>
      <c r="BO1039" s="110"/>
      <c r="BP1039" s="110"/>
      <c r="BQ1039" s="110"/>
      <c r="BR1039" s="110"/>
      <c r="BS1039" s="110"/>
      <c r="BT1039" s="110"/>
      <c r="BU1039" s="110"/>
      <c r="BV1039" s="110"/>
      <c r="BW1039" s="110"/>
      <c r="BX1039" s="110"/>
      <c r="BY1039" s="110"/>
      <c r="BZ1039" s="110"/>
      <c r="CA1039" s="110"/>
      <c r="CB1039" s="110"/>
      <c r="CC1039" s="110"/>
      <c r="CD1039" s="110"/>
      <c r="CE1039" s="110"/>
      <c r="CF1039" s="110"/>
      <c r="CG1039" s="110"/>
      <c r="CH1039" s="110"/>
      <c r="CI1039" s="110"/>
      <c r="CJ1039" s="110"/>
      <c r="CK1039" s="110"/>
      <c r="CL1039" s="110"/>
      <c r="CM1039" s="110"/>
      <c r="CN1039" s="110"/>
      <c r="CO1039" s="110"/>
      <c r="CP1039" s="110"/>
      <c r="CQ1039" s="110"/>
      <c r="CR1039" s="110"/>
      <c r="CS1039" s="110"/>
      <c r="CT1039" s="110"/>
      <c r="CU1039" s="110"/>
      <c r="CV1039" s="110"/>
      <c r="CW1039" s="110"/>
    </row>
    <row r="1040" spans="1:101" x14ac:dyDescent="0.25">
      <c r="A1040" s="110"/>
      <c r="B1040" s="110"/>
      <c r="C1040" s="110"/>
      <c r="D1040" s="110"/>
      <c r="E1040" s="110"/>
      <c r="F1040" s="110"/>
      <c r="G1040" s="110"/>
      <c r="H1040" s="110"/>
      <c r="I1040" s="110"/>
      <c r="J1040" s="110"/>
      <c r="K1040" s="110"/>
      <c r="L1040" s="110"/>
      <c r="M1040" s="110"/>
      <c r="N1040" s="110"/>
      <c r="O1040" s="110"/>
      <c r="P1040" s="110"/>
      <c r="Q1040" s="110"/>
      <c r="R1040" s="110"/>
      <c r="S1040" s="110"/>
      <c r="T1040" s="110"/>
      <c r="U1040" s="110"/>
      <c r="V1040" s="110"/>
      <c r="W1040" s="110"/>
      <c r="X1040" s="110"/>
      <c r="Y1040" s="110"/>
      <c r="Z1040" s="110"/>
      <c r="AA1040" s="110"/>
      <c r="AB1040" s="110"/>
      <c r="AC1040" s="110"/>
      <c r="AD1040" s="110"/>
      <c r="AE1040" s="110"/>
      <c r="AF1040" s="110"/>
      <c r="AG1040" s="110"/>
      <c r="AH1040" s="110"/>
      <c r="AI1040" s="110"/>
      <c r="AJ1040" s="110"/>
      <c r="AK1040" s="110"/>
      <c r="AL1040" s="110"/>
      <c r="AM1040" s="110"/>
      <c r="AN1040" s="110"/>
      <c r="AO1040" s="110"/>
      <c r="AP1040" s="110"/>
      <c r="AQ1040" s="110"/>
      <c r="AR1040" s="110"/>
      <c r="AS1040" s="110"/>
      <c r="AT1040" s="110"/>
      <c r="AU1040" s="110"/>
      <c r="AV1040" s="110"/>
      <c r="AW1040" s="110"/>
      <c r="AX1040" s="110"/>
      <c r="AY1040" s="110"/>
      <c r="AZ1040" s="110"/>
      <c r="BA1040" s="110"/>
      <c r="BB1040" s="110"/>
      <c r="BC1040" s="110"/>
      <c r="BD1040" s="110"/>
      <c r="BE1040" s="110"/>
      <c r="BF1040" s="110"/>
      <c r="BG1040" s="110"/>
      <c r="BH1040" s="110"/>
      <c r="BI1040" s="110"/>
      <c r="BJ1040" s="110"/>
      <c r="BK1040" s="110"/>
      <c r="BL1040" s="110"/>
      <c r="BM1040" s="110"/>
      <c r="BN1040" s="110"/>
      <c r="BO1040" s="110"/>
      <c r="BP1040" s="110"/>
      <c r="BQ1040" s="110"/>
      <c r="BR1040" s="110"/>
      <c r="BS1040" s="110"/>
      <c r="BT1040" s="110"/>
      <c r="BU1040" s="110"/>
      <c r="BV1040" s="110"/>
      <c r="BW1040" s="110"/>
      <c r="BX1040" s="110"/>
      <c r="BY1040" s="110"/>
      <c r="BZ1040" s="110"/>
      <c r="CA1040" s="110"/>
      <c r="CB1040" s="110"/>
      <c r="CC1040" s="110"/>
      <c r="CD1040" s="110"/>
      <c r="CE1040" s="110"/>
      <c r="CF1040" s="110"/>
      <c r="CG1040" s="110"/>
      <c r="CH1040" s="110"/>
      <c r="CI1040" s="110"/>
      <c r="CJ1040" s="110"/>
      <c r="CK1040" s="110"/>
      <c r="CL1040" s="110"/>
      <c r="CM1040" s="110"/>
      <c r="CN1040" s="110"/>
      <c r="CO1040" s="110"/>
      <c r="CP1040" s="110"/>
      <c r="CQ1040" s="110"/>
      <c r="CR1040" s="110"/>
      <c r="CS1040" s="110"/>
      <c r="CT1040" s="110"/>
      <c r="CU1040" s="110"/>
      <c r="CV1040" s="110"/>
      <c r="CW1040" s="110"/>
    </row>
    <row r="1041" spans="1:101" x14ac:dyDescent="0.25">
      <c r="A1041" s="110"/>
      <c r="B1041" s="110"/>
      <c r="C1041" s="110"/>
      <c r="D1041" s="110"/>
      <c r="E1041" s="110"/>
      <c r="F1041" s="110"/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  <c r="W1041" s="110"/>
      <c r="X1041" s="110"/>
      <c r="Y1041" s="110"/>
      <c r="Z1041" s="110"/>
      <c r="AA1041" s="110"/>
      <c r="AB1041" s="110"/>
      <c r="AC1041" s="110"/>
      <c r="AD1041" s="110"/>
      <c r="AE1041" s="110"/>
      <c r="AF1041" s="110"/>
      <c r="AG1041" s="110"/>
      <c r="AH1041" s="110"/>
      <c r="AI1041" s="110"/>
      <c r="AJ1041" s="110"/>
      <c r="AK1041" s="110"/>
      <c r="AL1041" s="110"/>
      <c r="AM1041" s="110"/>
      <c r="AN1041" s="110"/>
      <c r="AO1041" s="110"/>
      <c r="AP1041" s="110"/>
      <c r="AQ1041" s="110"/>
      <c r="AR1041" s="110"/>
      <c r="AS1041" s="110"/>
      <c r="AT1041" s="110"/>
      <c r="AU1041" s="110"/>
      <c r="AV1041" s="110"/>
      <c r="AW1041" s="110"/>
      <c r="AX1041" s="110"/>
      <c r="AY1041" s="110"/>
      <c r="AZ1041" s="110"/>
      <c r="BA1041" s="110"/>
      <c r="BB1041" s="110"/>
      <c r="BC1041" s="110"/>
      <c r="BD1041" s="110"/>
      <c r="BE1041" s="110"/>
      <c r="BF1041" s="110"/>
      <c r="BG1041" s="110"/>
      <c r="BH1041" s="110"/>
      <c r="BI1041" s="110"/>
      <c r="BJ1041" s="110"/>
      <c r="BK1041" s="110"/>
      <c r="BL1041" s="110"/>
      <c r="BM1041" s="110"/>
      <c r="BN1041" s="110"/>
      <c r="BO1041" s="110"/>
      <c r="BP1041" s="110"/>
      <c r="BQ1041" s="110"/>
      <c r="BR1041" s="110"/>
      <c r="BS1041" s="110"/>
      <c r="BT1041" s="110"/>
      <c r="BU1041" s="110"/>
      <c r="BV1041" s="110"/>
      <c r="BW1041" s="110"/>
      <c r="BX1041" s="110"/>
      <c r="BY1041" s="110"/>
      <c r="BZ1041" s="110"/>
      <c r="CA1041" s="110"/>
      <c r="CB1041" s="110"/>
      <c r="CC1041" s="110"/>
      <c r="CD1041" s="110"/>
      <c r="CE1041" s="110"/>
      <c r="CF1041" s="110"/>
      <c r="CG1041" s="110"/>
      <c r="CH1041" s="110"/>
      <c r="CI1041" s="110"/>
      <c r="CJ1041" s="110"/>
      <c r="CK1041" s="110"/>
      <c r="CL1041" s="110"/>
      <c r="CM1041" s="110"/>
      <c r="CN1041" s="110"/>
      <c r="CO1041" s="110"/>
      <c r="CP1041" s="110"/>
      <c r="CQ1041" s="110"/>
      <c r="CR1041" s="110"/>
      <c r="CS1041" s="110"/>
      <c r="CT1041" s="110"/>
      <c r="CU1041" s="110"/>
      <c r="CV1041" s="110"/>
      <c r="CW1041" s="110"/>
    </row>
    <row r="1042" spans="1:101" x14ac:dyDescent="0.25">
      <c r="A1042" s="110"/>
      <c r="B1042" s="110"/>
      <c r="C1042" s="110"/>
      <c r="D1042" s="110"/>
      <c r="E1042" s="110"/>
      <c r="F1042" s="110"/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  <c r="W1042" s="110"/>
      <c r="X1042" s="110"/>
      <c r="Y1042" s="110"/>
      <c r="Z1042" s="110"/>
      <c r="AA1042" s="110"/>
      <c r="AB1042" s="110"/>
      <c r="AC1042" s="110"/>
      <c r="AD1042" s="110"/>
      <c r="AE1042" s="110"/>
      <c r="AF1042" s="110"/>
      <c r="AG1042" s="110"/>
      <c r="AH1042" s="110"/>
      <c r="AI1042" s="110"/>
      <c r="AJ1042" s="110"/>
      <c r="AK1042" s="110"/>
      <c r="AL1042" s="110"/>
      <c r="AM1042" s="110"/>
      <c r="AN1042" s="110"/>
      <c r="AO1042" s="110"/>
      <c r="AP1042" s="110"/>
      <c r="AQ1042" s="110"/>
      <c r="AR1042" s="110"/>
      <c r="AS1042" s="110"/>
      <c r="AT1042" s="110"/>
      <c r="AU1042" s="110"/>
      <c r="AV1042" s="110"/>
      <c r="AW1042" s="110"/>
      <c r="AX1042" s="110"/>
      <c r="AY1042" s="110"/>
      <c r="AZ1042" s="110"/>
      <c r="BA1042" s="110"/>
      <c r="BB1042" s="110"/>
      <c r="BC1042" s="110"/>
      <c r="BD1042" s="110"/>
      <c r="BE1042" s="110"/>
      <c r="BF1042" s="110"/>
      <c r="BG1042" s="110"/>
      <c r="BH1042" s="110"/>
      <c r="BI1042" s="110"/>
      <c r="BJ1042" s="110"/>
      <c r="BK1042" s="110"/>
      <c r="BL1042" s="110"/>
      <c r="BM1042" s="110"/>
      <c r="BN1042" s="110"/>
      <c r="BO1042" s="110"/>
      <c r="BP1042" s="110"/>
      <c r="BQ1042" s="110"/>
      <c r="BR1042" s="110"/>
      <c r="BS1042" s="110"/>
      <c r="BT1042" s="110"/>
      <c r="BU1042" s="110"/>
      <c r="BV1042" s="110"/>
      <c r="BW1042" s="110"/>
      <c r="BX1042" s="110"/>
      <c r="BY1042" s="110"/>
      <c r="BZ1042" s="110"/>
      <c r="CA1042" s="110"/>
      <c r="CB1042" s="110"/>
      <c r="CC1042" s="110"/>
      <c r="CD1042" s="110"/>
      <c r="CE1042" s="110"/>
      <c r="CF1042" s="110"/>
      <c r="CG1042" s="110"/>
      <c r="CH1042" s="110"/>
      <c r="CI1042" s="110"/>
      <c r="CJ1042" s="110"/>
      <c r="CK1042" s="110"/>
      <c r="CL1042" s="110"/>
      <c r="CM1042" s="110"/>
      <c r="CN1042" s="110"/>
      <c r="CO1042" s="110"/>
      <c r="CP1042" s="110"/>
      <c r="CQ1042" s="110"/>
      <c r="CR1042" s="110"/>
      <c r="CS1042" s="110"/>
      <c r="CT1042" s="110"/>
      <c r="CU1042" s="110"/>
      <c r="CV1042" s="110"/>
      <c r="CW1042" s="110"/>
    </row>
    <row r="1043" spans="1:101" x14ac:dyDescent="0.25">
      <c r="A1043" s="110"/>
      <c r="B1043" s="110"/>
      <c r="C1043" s="110"/>
      <c r="D1043" s="110"/>
      <c r="E1043" s="110"/>
      <c r="F1043" s="110"/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  <c r="W1043" s="110"/>
      <c r="X1043" s="110"/>
      <c r="Y1043" s="110"/>
      <c r="Z1043" s="110"/>
      <c r="AA1043" s="110"/>
      <c r="AB1043" s="110"/>
      <c r="AC1043" s="110"/>
      <c r="AD1043" s="110"/>
      <c r="AE1043" s="110"/>
      <c r="AF1043" s="110"/>
      <c r="AG1043" s="110"/>
      <c r="AH1043" s="110"/>
      <c r="AI1043" s="110"/>
      <c r="AJ1043" s="110"/>
      <c r="AK1043" s="110"/>
      <c r="AL1043" s="110"/>
      <c r="AM1043" s="110"/>
      <c r="AN1043" s="110"/>
      <c r="AO1043" s="110"/>
      <c r="AP1043" s="110"/>
      <c r="AQ1043" s="110"/>
      <c r="AR1043" s="110"/>
      <c r="AS1043" s="110"/>
      <c r="AT1043" s="110"/>
      <c r="AU1043" s="110"/>
      <c r="AV1043" s="110"/>
      <c r="AW1043" s="110"/>
      <c r="AX1043" s="110"/>
      <c r="AY1043" s="110"/>
      <c r="AZ1043" s="110"/>
      <c r="BA1043" s="110"/>
      <c r="BB1043" s="110"/>
      <c r="BC1043" s="110"/>
      <c r="BD1043" s="110"/>
      <c r="BE1043" s="110"/>
      <c r="BF1043" s="110"/>
      <c r="BG1043" s="110"/>
      <c r="BH1043" s="110"/>
      <c r="BI1043" s="110"/>
      <c r="BJ1043" s="110"/>
      <c r="BK1043" s="110"/>
      <c r="BL1043" s="110"/>
      <c r="BM1043" s="110"/>
      <c r="BN1043" s="110"/>
      <c r="BO1043" s="110"/>
      <c r="BP1043" s="110"/>
      <c r="BQ1043" s="110"/>
      <c r="BR1043" s="110"/>
      <c r="BS1043" s="110"/>
      <c r="BT1043" s="110"/>
      <c r="BU1043" s="110"/>
      <c r="BV1043" s="110"/>
      <c r="BW1043" s="110"/>
      <c r="BX1043" s="110"/>
      <c r="BY1043" s="110"/>
      <c r="BZ1043" s="110"/>
      <c r="CA1043" s="110"/>
      <c r="CB1043" s="110"/>
      <c r="CC1043" s="110"/>
      <c r="CD1043" s="110"/>
      <c r="CE1043" s="110"/>
      <c r="CF1043" s="110"/>
      <c r="CG1043" s="110"/>
      <c r="CH1043" s="110"/>
      <c r="CI1043" s="110"/>
      <c r="CJ1043" s="110"/>
      <c r="CK1043" s="110"/>
      <c r="CL1043" s="110"/>
      <c r="CM1043" s="110"/>
      <c r="CN1043" s="110"/>
      <c r="CO1043" s="110"/>
      <c r="CP1043" s="110"/>
      <c r="CQ1043" s="110"/>
      <c r="CR1043" s="110"/>
      <c r="CS1043" s="110"/>
      <c r="CT1043" s="110"/>
      <c r="CU1043" s="110"/>
      <c r="CV1043" s="110"/>
      <c r="CW1043" s="110"/>
    </row>
    <row r="1044" spans="1:101" x14ac:dyDescent="0.25">
      <c r="A1044" s="110"/>
      <c r="B1044" s="110"/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10"/>
      <c r="X1044" s="110"/>
      <c r="Y1044" s="110"/>
      <c r="Z1044" s="110"/>
      <c r="AA1044" s="110"/>
      <c r="AB1044" s="110"/>
      <c r="AC1044" s="110"/>
      <c r="AD1044" s="110"/>
      <c r="AE1044" s="110"/>
      <c r="AF1044" s="110"/>
      <c r="AG1044" s="110"/>
      <c r="AH1044" s="110"/>
      <c r="AI1044" s="110"/>
      <c r="AJ1044" s="110"/>
      <c r="AK1044" s="110"/>
      <c r="AL1044" s="110"/>
      <c r="AM1044" s="110"/>
      <c r="AN1044" s="110"/>
      <c r="AO1044" s="110"/>
      <c r="AP1044" s="110"/>
      <c r="AQ1044" s="110"/>
      <c r="AR1044" s="110"/>
      <c r="AS1044" s="110"/>
      <c r="AT1044" s="110"/>
      <c r="AU1044" s="110"/>
      <c r="AV1044" s="110"/>
      <c r="AW1044" s="110"/>
      <c r="AX1044" s="110"/>
      <c r="AY1044" s="110"/>
      <c r="AZ1044" s="110"/>
      <c r="BA1044" s="110"/>
      <c r="BB1044" s="110"/>
      <c r="BC1044" s="110"/>
      <c r="BD1044" s="110"/>
      <c r="BE1044" s="110"/>
      <c r="BF1044" s="110"/>
      <c r="BG1044" s="110"/>
      <c r="BH1044" s="110"/>
      <c r="BI1044" s="110"/>
      <c r="BJ1044" s="110"/>
      <c r="BK1044" s="110"/>
      <c r="BL1044" s="110"/>
      <c r="BM1044" s="110"/>
      <c r="BN1044" s="110"/>
      <c r="BO1044" s="110"/>
      <c r="BP1044" s="110"/>
      <c r="BQ1044" s="110"/>
      <c r="BR1044" s="110"/>
      <c r="BS1044" s="110"/>
      <c r="BT1044" s="110"/>
      <c r="BU1044" s="110"/>
      <c r="BV1044" s="110"/>
      <c r="BW1044" s="110"/>
      <c r="BX1044" s="110"/>
      <c r="BY1044" s="110"/>
      <c r="BZ1044" s="110"/>
      <c r="CA1044" s="110"/>
      <c r="CB1044" s="110"/>
      <c r="CC1044" s="110"/>
      <c r="CD1044" s="110"/>
      <c r="CE1044" s="110"/>
      <c r="CF1044" s="110"/>
      <c r="CG1044" s="110"/>
      <c r="CH1044" s="110"/>
      <c r="CI1044" s="110"/>
      <c r="CJ1044" s="110"/>
      <c r="CK1044" s="110"/>
      <c r="CL1044" s="110"/>
      <c r="CM1044" s="110"/>
      <c r="CN1044" s="110"/>
      <c r="CO1044" s="110"/>
      <c r="CP1044" s="110"/>
      <c r="CQ1044" s="110"/>
      <c r="CR1044" s="110"/>
      <c r="CS1044" s="110"/>
      <c r="CT1044" s="110"/>
      <c r="CU1044" s="110"/>
      <c r="CV1044" s="110"/>
      <c r="CW1044" s="110"/>
    </row>
    <row r="1045" spans="1:101" x14ac:dyDescent="0.25">
      <c r="A1045" s="110"/>
      <c r="B1045" s="110"/>
      <c r="C1045" s="110"/>
      <c r="D1045" s="110"/>
      <c r="E1045" s="110"/>
      <c r="F1045" s="110"/>
      <c r="G1045" s="110"/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  <c r="W1045" s="110"/>
      <c r="X1045" s="110"/>
      <c r="Y1045" s="110"/>
      <c r="Z1045" s="110"/>
      <c r="AA1045" s="110"/>
      <c r="AB1045" s="110"/>
      <c r="AC1045" s="110"/>
      <c r="AD1045" s="110"/>
      <c r="AE1045" s="110"/>
      <c r="AF1045" s="110"/>
      <c r="AG1045" s="110"/>
      <c r="AH1045" s="110"/>
      <c r="AI1045" s="110"/>
      <c r="AJ1045" s="110"/>
      <c r="AK1045" s="110"/>
      <c r="AL1045" s="110"/>
      <c r="AM1045" s="110"/>
      <c r="AN1045" s="110"/>
      <c r="AO1045" s="110"/>
      <c r="AP1045" s="110"/>
      <c r="AQ1045" s="110"/>
      <c r="AR1045" s="110"/>
      <c r="AS1045" s="110"/>
      <c r="AT1045" s="110"/>
      <c r="AU1045" s="110"/>
      <c r="AV1045" s="110"/>
      <c r="AW1045" s="110"/>
      <c r="AX1045" s="110"/>
      <c r="AY1045" s="110"/>
      <c r="AZ1045" s="110"/>
      <c r="BA1045" s="110"/>
      <c r="BB1045" s="110"/>
      <c r="BC1045" s="110"/>
      <c r="BD1045" s="110"/>
      <c r="BE1045" s="110"/>
      <c r="BF1045" s="110"/>
      <c r="BG1045" s="110"/>
      <c r="BH1045" s="110"/>
      <c r="BI1045" s="110"/>
      <c r="BJ1045" s="110"/>
      <c r="BK1045" s="110"/>
      <c r="BL1045" s="110"/>
      <c r="BM1045" s="110"/>
      <c r="BN1045" s="110"/>
      <c r="BO1045" s="110"/>
      <c r="BP1045" s="110"/>
      <c r="BQ1045" s="110"/>
      <c r="BR1045" s="110"/>
      <c r="BS1045" s="110"/>
      <c r="BT1045" s="110"/>
      <c r="BU1045" s="110"/>
      <c r="BV1045" s="110"/>
      <c r="BW1045" s="110"/>
      <c r="BX1045" s="110"/>
      <c r="BY1045" s="110"/>
      <c r="BZ1045" s="110"/>
      <c r="CA1045" s="110"/>
      <c r="CB1045" s="110"/>
      <c r="CC1045" s="110"/>
      <c r="CD1045" s="110"/>
      <c r="CE1045" s="110"/>
      <c r="CF1045" s="110"/>
      <c r="CG1045" s="110"/>
      <c r="CH1045" s="110"/>
      <c r="CI1045" s="110"/>
      <c r="CJ1045" s="110"/>
      <c r="CK1045" s="110"/>
      <c r="CL1045" s="110"/>
      <c r="CM1045" s="110"/>
      <c r="CN1045" s="110"/>
      <c r="CO1045" s="110"/>
      <c r="CP1045" s="110"/>
      <c r="CQ1045" s="110"/>
      <c r="CR1045" s="110"/>
      <c r="CS1045" s="110"/>
      <c r="CT1045" s="110"/>
      <c r="CU1045" s="110"/>
      <c r="CV1045" s="110"/>
      <c r="CW1045" s="110"/>
    </row>
    <row r="1046" spans="1:101" x14ac:dyDescent="0.25">
      <c r="A1046" s="110"/>
      <c r="B1046" s="110"/>
      <c r="C1046" s="110"/>
      <c r="D1046" s="110"/>
      <c r="E1046" s="110"/>
      <c r="F1046" s="110"/>
      <c r="G1046" s="110"/>
      <c r="H1046" s="110"/>
      <c r="I1046" s="110"/>
      <c r="J1046" s="110"/>
      <c r="K1046" s="110"/>
      <c r="L1046" s="110"/>
      <c r="M1046" s="110"/>
      <c r="N1046" s="110"/>
      <c r="O1046" s="110"/>
      <c r="P1046" s="110"/>
      <c r="Q1046" s="110"/>
      <c r="R1046" s="110"/>
      <c r="S1046" s="110"/>
      <c r="T1046" s="110"/>
      <c r="U1046" s="110"/>
      <c r="V1046" s="110"/>
      <c r="W1046" s="110"/>
      <c r="X1046" s="110"/>
      <c r="Y1046" s="110"/>
      <c r="Z1046" s="110"/>
      <c r="AA1046" s="110"/>
      <c r="AB1046" s="110"/>
      <c r="AC1046" s="110"/>
      <c r="AD1046" s="110"/>
      <c r="AE1046" s="110"/>
      <c r="AF1046" s="110"/>
      <c r="AG1046" s="110"/>
      <c r="AH1046" s="110"/>
      <c r="AI1046" s="110"/>
      <c r="AJ1046" s="110"/>
      <c r="AK1046" s="110"/>
      <c r="AL1046" s="110"/>
      <c r="AM1046" s="110"/>
      <c r="AN1046" s="110"/>
      <c r="AO1046" s="110"/>
      <c r="AP1046" s="110"/>
      <c r="AQ1046" s="110"/>
      <c r="AR1046" s="110"/>
      <c r="AS1046" s="110"/>
      <c r="AT1046" s="110"/>
      <c r="AU1046" s="110"/>
      <c r="AV1046" s="110"/>
      <c r="AW1046" s="110"/>
      <c r="AX1046" s="110"/>
      <c r="AY1046" s="110"/>
      <c r="AZ1046" s="110"/>
      <c r="BA1046" s="110"/>
      <c r="BB1046" s="110"/>
      <c r="BC1046" s="110"/>
      <c r="BD1046" s="110"/>
      <c r="BE1046" s="110"/>
      <c r="BF1046" s="110"/>
      <c r="BG1046" s="110"/>
      <c r="BH1046" s="110"/>
      <c r="BI1046" s="110"/>
      <c r="BJ1046" s="110"/>
      <c r="BK1046" s="110"/>
      <c r="BL1046" s="110"/>
      <c r="BM1046" s="110"/>
      <c r="BN1046" s="110"/>
      <c r="BO1046" s="110"/>
      <c r="BP1046" s="110"/>
      <c r="BQ1046" s="110"/>
      <c r="BR1046" s="110"/>
      <c r="BS1046" s="110"/>
      <c r="BT1046" s="110"/>
      <c r="BU1046" s="110"/>
      <c r="BV1046" s="110"/>
      <c r="BW1046" s="110"/>
      <c r="BX1046" s="110"/>
      <c r="BY1046" s="110"/>
      <c r="BZ1046" s="110"/>
      <c r="CA1046" s="110"/>
      <c r="CB1046" s="110"/>
      <c r="CC1046" s="110"/>
      <c r="CD1046" s="110"/>
      <c r="CE1046" s="110"/>
      <c r="CF1046" s="110"/>
      <c r="CG1046" s="110"/>
      <c r="CH1046" s="110"/>
      <c r="CI1046" s="110"/>
      <c r="CJ1046" s="110"/>
      <c r="CK1046" s="110"/>
      <c r="CL1046" s="110"/>
      <c r="CM1046" s="110"/>
      <c r="CN1046" s="110"/>
      <c r="CO1046" s="110"/>
      <c r="CP1046" s="110"/>
      <c r="CQ1046" s="110"/>
      <c r="CR1046" s="110"/>
      <c r="CS1046" s="110"/>
      <c r="CT1046" s="110"/>
      <c r="CU1046" s="110"/>
      <c r="CV1046" s="110"/>
      <c r="CW1046" s="110"/>
    </row>
    <row r="1047" spans="1:101" x14ac:dyDescent="0.25">
      <c r="A1047" s="110"/>
      <c r="B1047" s="110"/>
      <c r="C1047" s="110"/>
      <c r="D1047" s="110"/>
      <c r="E1047" s="110"/>
      <c r="F1047" s="110"/>
      <c r="G1047" s="110"/>
      <c r="H1047" s="110"/>
      <c r="I1047" s="110"/>
      <c r="J1047" s="110"/>
      <c r="K1047" s="110"/>
      <c r="L1047" s="110"/>
      <c r="M1047" s="110"/>
      <c r="N1047" s="110"/>
      <c r="O1047" s="110"/>
      <c r="P1047" s="110"/>
      <c r="Q1047" s="110"/>
      <c r="R1047" s="110"/>
      <c r="S1047" s="110"/>
      <c r="T1047" s="110"/>
      <c r="U1047" s="110"/>
      <c r="V1047" s="110"/>
      <c r="W1047" s="110"/>
      <c r="X1047" s="110"/>
      <c r="Y1047" s="110"/>
      <c r="Z1047" s="110"/>
      <c r="AA1047" s="110"/>
      <c r="AB1047" s="110"/>
      <c r="AC1047" s="110"/>
      <c r="AD1047" s="110"/>
      <c r="AE1047" s="110"/>
      <c r="AF1047" s="110"/>
      <c r="AG1047" s="110"/>
      <c r="AH1047" s="110"/>
      <c r="AI1047" s="110"/>
      <c r="AJ1047" s="110"/>
      <c r="AK1047" s="110"/>
      <c r="AL1047" s="110"/>
      <c r="AM1047" s="110"/>
      <c r="AN1047" s="110"/>
      <c r="AO1047" s="110"/>
      <c r="AP1047" s="110"/>
      <c r="AQ1047" s="110"/>
      <c r="AR1047" s="110"/>
      <c r="AS1047" s="110"/>
      <c r="AT1047" s="110"/>
      <c r="AU1047" s="110"/>
      <c r="AV1047" s="110"/>
      <c r="AW1047" s="110"/>
      <c r="AX1047" s="110"/>
      <c r="AY1047" s="110"/>
      <c r="AZ1047" s="110"/>
      <c r="BA1047" s="110"/>
      <c r="BB1047" s="110"/>
      <c r="BC1047" s="110"/>
      <c r="BD1047" s="110"/>
      <c r="BE1047" s="110"/>
      <c r="BF1047" s="110"/>
      <c r="BG1047" s="110"/>
      <c r="BH1047" s="110"/>
      <c r="BI1047" s="110"/>
      <c r="BJ1047" s="110"/>
      <c r="BK1047" s="110"/>
      <c r="BL1047" s="110"/>
      <c r="BM1047" s="110"/>
      <c r="BN1047" s="110"/>
      <c r="BO1047" s="110"/>
      <c r="BP1047" s="110"/>
      <c r="BQ1047" s="110"/>
      <c r="BR1047" s="110"/>
      <c r="BS1047" s="110"/>
      <c r="BT1047" s="110"/>
      <c r="BU1047" s="110"/>
      <c r="BV1047" s="110"/>
      <c r="BW1047" s="110"/>
      <c r="BX1047" s="110"/>
      <c r="BY1047" s="110"/>
      <c r="BZ1047" s="110"/>
      <c r="CA1047" s="110"/>
      <c r="CB1047" s="110"/>
      <c r="CC1047" s="110"/>
      <c r="CD1047" s="110"/>
      <c r="CE1047" s="110"/>
      <c r="CF1047" s="110"/>
      <c r="CG1047" s="110"/>
      <c r="CH1047" s="110"/>
      <c r="CI1047" s="110"/>
      <c r="CJ1047" s="110"/>
      <c r="CK1047" s="110"/>
      <c r="CL1047" s="110"/>
      <c r="CM1047" s="110"/>
      <c r="CN1047" s="110"/>
      <c r="CO1047" s="110"/>
      <c r="CP1047" s="110"/>
      <c r="CQ1047" s="110"/>
      <c r="CR1047" s="110"/>
      <c r="CS1047" s="110"/>
      <c r="CT1047" s="110"/>
      <c r="CU1047" s="110"/>
      <c r="CV1047" s="110"/>
      <c r="CW1047" s="110"/>
    </row>
    <row r="1048" spans="1:101" x14ac:dyDescent="0.25">
      <c r="A1048" s="110"/>
      <c r="B1048" s="110"/>
      <c r="C1048" s="110"/>
      <c r="D1048" s="110"/>
      <c r="E1048" s="110"/>
      <c r="F1048" s="110"/>
      <c r="G1048" s="110"/>
      <c r="H1048" s="110"/>
      <c r="I1048" s="110"/>
      <c r="J1048" s="110"/>
      <c r="K1048" s="110"/>
      <c r="L1048" s="110"/>
      <c r="M1048" s="110"/>
      <c r="N1048" s="110"/>
      <c r="O1048" s="110"/>
      <c r="P1048" s="110"/>
      <c r="Q1048" s="110"/>
      <c r="R1048" s="110"/>
      <c r="S1048" s="110"/>
      <c r="T1048" s="110"/>
      <c r="U1048" s="110"/>
      <c r="V1048" s="110"/>
      <c r="W1048" s="110"/>
      <c r="X1048" s="110"/>
      <c r="Y1048" s="110"/>
      <c r="Z1048" s="110"/>
      <c r="AA1048" s="110"/>
      <c r="AB1048" s="110"/>
      <c r="AC1048" s="110"/>
      <c r="AD1048" s="110"/>
      <c r="AE1048" s="110"/>
      <c r="AF1048" s="110"/>
      <c r="AG1048" s="110"/>
      <c r="AH1048" s="110"/>
      <c r="AI1048" s="110"/>
      <c r="AJ1048" s="110"/>
      <c r="AK1048" s="110"/>
      <c r="AL1048" s="110"/>
      <c r="AM1048" s="110"/>
      <c r="AN1048" s="110"/>
      <c r="AO1048" s="110"/>
      <c r="AP1048" s="110"/>
      <c r="AQ1048" s="110"/>
      <c r="AR1048" s="110"/>
      <c r="AS1048" s="110"/>
      <c r="AT1048" s="110"/>
      <c r="AU1048" s="110"/>
      <c r="AV1048" s="110"/>
      <c r="AW1048" s="110"/>
      <c r="AX1048" s="110"/>
      <c r="AY1048" s="110"/>
      <c r="AZ1048" s="110"/>
      <c r="BA1048" s="110"/>
      <c r="BB1048" s="110"/>
      <c r="BC1048" s="110"/>
      <c r="BD1048" s="110"/>
      <c r="BE1048" s="110"/>
      <c r="BF1048" s="110"/>
      <c r="BG1048" s="110"/>
      <c r="BH1048" s="110"/>
      <c r="BI1048" s="110"/>
      <c r="BJ1048" s="110"/>
      <c r="BK1048" s="110"/>
      <c r="BL1048" s="110"/>
      <c r="BM1048" s="110"/>
      <c r="BN1048" s="110"/>
      <c r="BO1048" s="110"/>
      <c r="BP1048" s="110"/>
      <c r="BQ1048" s="110"/>
      <c r="BR1048" s="110"/>
      <c r="BS1048" s="110"/>
      <c r="BT1048" s="110"/>
      <c r="BU1048" s="110"/>
      <c r="BV1048" s="110"/>
      <c r="BW1048" s="110"/>
      <c r="BX1048" s="110"/>
      <c r="BY1048" s="110"/>
      <c r="BZ1048" s="110"/>
      <c r="CA1048" s="110"/>
      <c r="CB1048" s="110"/>
      <c r="CC1048" s="110"/>
      <c r="CD1048" s="110"/>
      <c r="CE1048" s="110"/>
      <c r="CF1048" s="110"/>
      <c r="CG1048" s="110"/>
      <c r="CH1048" s="110"/>
      <c r="CI1048" s="110"/>
      <c r="CJ1048" s="110"/>
      <c r="CK1048" s="110"/>
      <c r="CL1048" s="110"/>
      <c r="CM1048" s="110"/>
      <c r="CN1048" s="110"/>
      <c r="CO1048" s="110"/>
      <c r="CP1048" s="110"/>
      <c r="CQ1048" s="110"/>
      <c r="CR1048" s="110"/>
      <c r="CS1048" s="110"/>
      <c r="CT1048" s="110"/>
      <c r="CU1048" s="110"/>
      <c r="CV1048" s="110"/>
      <c r="CW1048" s="110"/>
    </row>
    <row r="1049" spans="1:101" x14ac:dyDescent="0.25">
      <c r="A1049" s="110"/>
      <c r="B1049" s="110"/>
      <c r="C1049" s="110"/>
      <c r="D1049" s="110"/>
      <c r="E1049" s="110"/>
      <c r="F1049" s="110"/>
      <c r="G1049" s="110"/>
      <c r="H1049" s="110"/>
      <c r="I1049" s="110"/>
      <c r="J1049" s="110"/>
      <c r="K1049" s="110"/>
      <c r="L1049" s="110"/>
      <c r="M1049" s="110"/>
      <c r="N1049" s="110"/>
      <c r="O1049" s="110"/>
      <c r="P1049" s="110"/>
      <c r="Q1049" s="110"/>
      <c r="R1049" s="110"/>
      <c r="S1049" s="110"/>
      <c r="T1049" s="110"/>
      <c r="U1049" s="110"/>
      <c r="V1049" s="110"/>
      <c r="W1049" s="110"/>
      <c r="X1049" s="110"/>
      <c r="Y1049" s="110"/>
      <c r="Z1049" s="110"/>
      <c r="AA1049" s="110"/>
      <c r="AB1049" s="110"/>
      <c r="AC1049" s="110"/>
      <c r="AD1049" s="110"/>
      <c r="AE1049" s="110"/>
      <c r="AF1049" s="110"/>
      <c r="AG1049" s="110"/>
      <c r="AH1049" s="110"/>
      <c r="AI1049" s="110"/>
      <c r="AJ1049" s="110"/>
      <c r="AK1049" s="110"/>
      <c r="AL1049" s="110"/>
      <c r="AM1049" s="110"/>
      <c r="AN1049" s="110"/>
      <c r="AO1049" s="110"/>
      <c r="AP1049" s="110"/>
      <c r="AQ1049" s="110"/>
      <c r="AR1049" s="110"/>
      <c r="AS1049" s="110"/>
      <c r="AT1049" s="110"/>
      <c r="AU1049" s="110"/>
      <c r="AV1049" s="110"/>
      <c r="AW1049" s="110"/>
      <c r="AX1049" s="110"/>
      <c r="AY1049" s="110"/>
      <c r="AZ1049" s="110"/>
      <c r="BA1049" s="110"/>
      <c r="BB1049" s="110"/>
      <c r="BC1049" s="110"/>
      <c r="BD1049" s="110"/>
      <c r="BE1049" s="110"/>
      <c r="BF1049" s="110"/>
      <c r="BG1049" s="110"/>
      <c r="BH1049" s="110"/>
      <c r="BI1049" s="110"/>
      <c r="BJ1049" s="110"/>
      <c r="BK1049" s="110"/>
      <c r="BL1049" s="110"/>
      <c r="BM1049" s="110"/>
      <c r="BN1049" s="110"/>
      <c r="BO1049" s="110"/>
      <c r="BP1049" s="110"/>
      <c r="BQ1049" s="110"/>
      <c r="BR1049" s="110"/>
      <c r="BS1049" s="110"/>
      <c r="BT1049" s="110"/>
      <c r="BU1049" s="110"/>
      <c r="BV1049" s="110"/>
      <c r="BW1049" s="110"/>
      <c r="BX1049" s="110"/>
      <c r="BY1049" s="110"/>
      <c r="BZ1049" s="110"/>
      <c r="CA1049" s="110"/>
      <c r="CB1049" s="110"/>
      <c r="CC1049" s="110"/>
      <c r="CD1049" s="110"/>
      <c r="CE1049" s="110"/>
      <c r="CF1049" s="110"/>
      <c r="CG1049" s="110"/>
      <c r="CH1049" s="110"/>
      <c r="CI1049" s="110"/>
      <c r="CJ1049" s="110"/>
      <c r="CK1049" s="110"/>
      <c r="CL1049" s="110"/>
      <c r="CM1049" s="110"/>
      <c r="CN1049" s="110"/>
      <c r="CO1049" s="110"/>
      <c r="CP1049" s="110"/>
      <c r="CQ1049" s="110"/>
      <c r="CR1049" s="110"/>
      <c r="CS1049" s="110"/>
      <c r="CT1049" s="110"/>
      <c r="CU1049" s="110"/>
      <c r="CV1049" s="110"/>
      <c r="CW1049" s="110"/>
    </row>
    <row r="1050" spans="1:101" x14ac:dyDescent="0.25">
      <c r="A1050" s="110"/>
      <c r="B1050" s="110"/>
      <c r="C1050" s="110"/>
      <c r="D1050" s="110"/>
      <c r="E1050" s="110"/>
      <c r="F1050" s="110"/>
      <c r="G1050" s="110"/>
      <c r="H1050" s="110"/>
      <c r="I1050" s="110"/>
      <c r="J1050" s="110"/>
      <c r="K1050" s="110"/>
      <c r="L1050" s="110"/>
      <c r="M1050" s="110"/>
      <c r="N1050" s="110"/>
      <c r="O1050" s="110"/>
      <c r="P1050" s="110"/>
      <c r="Q1050" s="110"/>
      <c r="R1050" s="110"/>
      <c r="S1050" s="110"/>
      <c r="T1050" s="110"/>
      <c r="U1050" s="110"/>
      <c r="V1050" s="110"/>
      <c r="W1050" s="110"/>
      <c r="X1050" s="110"/>
      <c r="Y1050" s="110"/>
      <c r="Z1050" s="110"/>
      <c r="AA1050" s="110"/>
      <c r="AB1050" s="110"/>
      <c r="AC1050" s="110"/>
      <c r="AD1050" s="110"/>
      <c r="AE1050" s="110"/>
      <c r="AF1050" s="110"/>
      <c r="AG1050" s="110"/>
      <c r="AH1050" s="110"/>
      <c r="AI1050" s="110"/>
      <c r="AJ1050" s="110"/>
      <c r="AK1050" s="110"/>
      <c r="AL1050" s="110"/>
      <c r="AM1050" s="110"/>
      <c r="AN1050" s="110"/>
      <c r="AO1050" s="110"/>
      <c r="AP1050" s="110"/>
      <c r="AQ1050" s="110"/>
      <c r="AR1050" s="110"/>
      <c r="AS1050" s="110"/>
      <c r="AT1050" s="110"/>
      <c r="AU1050" s="110"/>
      <c r="AV1050" s="110"/>
      <c r="AW1050" s="110"/>
      <c r="AX1050" s="110"/>
      <c r="AY1050" s="110"/>
      <c r="AZ1050" s="110"/>
      <c r="BA1050" s="110"/>
      <c r="BB1050" s="110"/>
      <c r="BC1050" s="110"/>
      <c r="BD1050" s="110"/>
      <c r="BE1050" s="110"/>
      <c r="BF1050" s="110"/>
      <c r="BG1050" s="110"/>
      <c r="BH1050" s="110"/>
      <c r="BI1050" s="110"/>
      <c r="BJ1050" s="110"/>
      <c r="BK1050" s="110"/>
      <c r="BL1050" s="110"/>
      <c r="BM1050" s="110"/>
      <c r="BN1050" s="110"/>
      <c r="BO1050" s="110"/>
      <c r="BP1050" s="110"/>
      <c r="BQ1050" s="110"/>
      <c r="BR1050" s="110"/>
      <c r="BS1050" s="110"/>
      <c r="BT1050" s="110"/>
      <c r="BU1050" s="110"/>
      <c r="BV1050" s="110"/>
      <c r="BW1050" s="110"/>
      <c r="BX1050" s="110"/>
      <c r="BY1050" s="110"/>
      <c r="BZ1050" s="110"/>
      <c r="CA1050" s="110"/>
      <c r="CB1050" s="110"/>
      <c r="CC1050" s="110"/>
      <c r="CD1050" s="110"/>
      <c r="CE1050" s="110"/>
      <c r="CF1050" s="110"/>
      <c r="CG1050" s="110"/>
      <c r="CH1050" s="110"/>
      <c r="CI1050" s="110"/>
      <c r="CJ1050" s="110"/>
      <c r="CK1050" s="110"/>
      <c r="CL1050" s="110"/>
      <c r="CM1050" s="110"/>
      <c r="CN1050" s="110"/>
      <c r="CO1050" s="110"/>
      <c r="CP1050" s="110"/>
      <c r="CQ1050" s="110"/>
      <c r="CR1050" s="110"/>
      <c r="CS1050" s="110"/>
      <c r="CT1050" s="110"/>
      <c r="CU1050" s="110"/>
      <c r="CV1050" s="110"/>
      <c r="CW1050" s="110"/>
    </row>
    <row r="1051" spans="1:101" x14ac:dyDescent="0.25">
      <c r="A1051" s="110"/>
      <c r="B1051" s="110"/>
      <c r="C1051" s="110"/>
      <c r="D1051" s="110"/>
      <c r="E1051" s="110"/>
      <c r="F1051" s="110"/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  <c r="V1051" s="110"/>
      <c r="W1051" s="110"/>
      <c r="X1051" s="110"/>
      <c r="Y1051" s="110"/>
      <c r="Z1051" s="110"/>
      <c r="AA1051" s="110"/>
      <c r="AB1051" s="110"/>
      <c r="AC1051" s="110"/>
      <c r="AD1051" s="110"/>
      <c r="AE1051" s="110"/>
      <c r="AF1051" s="110"/>
      <c r="AG1051" s="110"/>
      <c r="AH1051" s="110"/>
      <c r="AI1051" s="110"/>
      <c r="AJ1051" s="110"/>
      <c r="AK1051" s="110"/>
      <c r="AL1051" s="110"/>
      <c r="AM1051" s="110"/>
      <c r="AN1051" s="110"/>
      <c r="AO1051" s="110"/>
      <c r="AP1051" s="110"/>
      <c r="AQ1051" s="110"/>
      <c r="AR1051" s="110"/>
      <c r="AS1051" s="110"/>
      <c r="AT1051" s="110"/>
      <c r="AU1051" s="110"/>
      <c r="AV1051" s="110"/>
      <c r="AW1051" s="110"/>
      <c r="AX1051" s="110"/>
      <c r="AY1051" s="110"/>
      <c r="AZ1051" s="110"/>
      <c r="BA1051" s="110"/>
      <c r="BB1051" s="110"/>
      <c r="BC1051" s="110"/>
      <c r="BD1051" s="110"/>
      <c r="BE1051" s="110"/>
      <c r="BF1051" s="110"/>
      <c r="BG1051" s="110"/>
      <c r="BH1051" s="110"/>
      <c r="BI1051" s="110"/>
      <c r="BJ1051" s="110"/>
      <c r="BK1051" s="110"/>
      <c r="BL1051" s="110"/>
      <c r="BM1051" s="110"/>
      <c r="BN1051" s="110"/>
      <c r="BO1051" s="110"/>
      <c r="BP1051" s="110"/>
      <c r="BQ1051" s="110"/>
      <c r="BR1051" s="110"/>
      <c r="BS1051" s="110"/>
      <c r="BT1051" s="110"/>
      <c r="BU1051" s="110"/>
      <c r="BV1051" s="110"/>
      <c r="BW1051" s="110"/>
      <c r="BX1051" s="110"/>
      <c r="BY1051" s="110"/>
      <c r="BZ1051" s="110"/>
      <c r="CA1051" s="110"/>
      <c r="CB1051" s="110"/>
      <c r="CC1051" s="110"/>
      <c r="CD1051" s="110"/>
      <c r="CE1051" s="110"/>
      <c r="CF1051" s="110"/>
      <c r="CG1051" s="110"/>
      <c r="CH1051" s="110"/>
      <c r="CI1051" s="110"/>
      <c r="CJ1051" s="110"/>
      <c r="CK1051" s="110"/>
      <c r="CL1051" s="110"/>
      <c r="CM1051" s="110"/>
      <c r="CN1051" s="110"/>
      <c r="CO1051" s="110"/>
      <c r="CP1051" s="110"/>
      <c r="CQ1051" s="110"/>
      <c r="CR1051" s="110"/>
      <c r="CS1051" s="110"/>
      <c r="CT1051" s="110"/>
      <c r="CU1051" s="110"/>
      <c r="CV1051" s="110"/>
      <c r="CW1051" s="110"/>
    </row>
    <row r="1052" spans="1:101" x14ac:dyDescent="0.25">
      <c r="A1052" s="110"/>
      <c r="B1052" s="110"/>
      <c r="C1052" s="110"/>
      <c r="D1052" s="110"/>
      <c r="E1052" s="110"/>
      <c r="F1052" s="110"/>
      <c r="G1052" s="110"/>
      <c r="H1052" s="110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  <c r="S1052" s="110"/>
      <c r="T1052" s="110"/>
      <c r="U1052" s="110"/>
      <c r="V1052" s="110"/>
      <c r="W1052" s="110"/>
      <c r="X1052" s="110"/>
      <c r="Y1052" s="110"/>
      <c r="Z1052" s="110"/>
      <c r="AA1052" s="110"/>
      <c r="AB1052" s="110"/>
      <c r="AC1052" s="110"/>
      <c r="AD1052" s="110"/>
      <c r="AE1052" s="110"/>
      <c r="AF1052" s="110"/>
      <c r="AG1052" s="110"/>
      <c r="AH1052" s="110"/>
      <c r="AI1052" s="110"/>
      <c r="AJ1052" s="110"/>
      <c r="AK1052" s="110"/>
      <c r="AL1052" s="110"/>
      <c r="AM1052" s="110"/>
      <c r="AN1052" s="110"/>
      <c r="AO1052" s="110"/>
      <c r="AP1052" s="110"/>
      <c r="AQ1052" s="110"/>
      <c r="AR1052" s="110"/>
      <c r="AS1052" s="110"/>
      <c r="AT1052" s="110"/>
      <c r="AU1052" s="110"/>
      <c r="AV1052" s="110"/>
      <c r="AW1052" s="110"/>
      <c r="AX1052" s="110"/>
      <c r="AY1052" s="110"/>
      <c r="AZ1052" s="110"/>
      <c r="BA1052" s="110"/>
      <c r="BB1052" s="110"/>
      <c r="BC1052" s="110"/>
      <c r="BD1052" s="110"/>
      <c r="BE1052" s="110"/>
      <c r="BF1052" s="110"/>
      <c r="BG1052" s="110"/>
      <c r="BH1052" s="110"/>
      <c r="BI1052" s="110"/>
      <c r="BJ1052" s="110"/>
      <c r="BK1052" s="110"/>
      <c r="BL1052" s="110"/>
      <c r="BM1052" s="110"/>
      <c r="BN1052" s="110"/>
      <c r="BO1052" s="110"/>
      <c r="BP1052" s="110"/>
      <c r="BQ1052" s="110"/>
      <c r="BR1052" s="110"/>
      <c r="BS1052" s="110"/>
      <c r="BT1052" s="110"/>
      <c r="BU1052" s="110"/>
      <c r="BV1052" s="110"/>
      <c r="BW1052" s="110"/>
      <c r="BX1052" s="110"/>
      <c r="BY1052" s="110"/>
      <c r="BZ1052" s="110"/>
      <c r="CA1052" s="110"/>
      <c r="CB1052" s="110"/>
      <c r="CC1052" s="110"/>
      <c r="CD1052" s="110"/>
      <c r="CE1052" s="110"/>
      <c r="CF1052" s="110"/>
      <c r="CG1052" s="110"/>
      <c r="CH1052" s="110"/>
      <c r="CI1052" s="110"/>
      <c r="CJ1052" s="110"/>
      <c r="CK1052" s="110"/>
      <c r="CL1052" s="110"/>
      <c r="CM1052" s="110"/>
      <c r="CN1052" s="110"/>
      <c r="CO1052" s="110"/>
      <c r="CP1052" s="110"/>
      <c r="CQ1052" s="110"/>
      <c r="CR1052" s="110"/>
      <c r="CS1052" s="110"/>
      <c r="CT1052" s="110"/>
      <c r="CU1052" s="110"/>
      <c r="CV1052" s="110"/>
      <c r="CW1052" s="110"/>
    </row>
    <row r="1053" spans="1:101" x14ac:dyDescent="0.25">
      <c r="A1053" s="110"/>
      <c r="B1053" s="110"/>
      <c r="C1053" s="110"/>
      <c r="D1053" s="110"/>
      <c r="E1053" s="110"/>
      <c r="F1053" s="110"/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  <c r="W1053" s="110"/>
      <c r="X1053" s="110"/>
      <c r="Y1053" s="110"/>
      <c r="Z1053" s="110"/>
      <c r="AA1053" s="110"/>
      <c r="AB1053" s="110"/>
      <c r="AC1053" s="110"/>
      <c r="AD1053" s="110"/>
      <c r="AE1053" s="110"/>
      <c r="AF1053" s="110"/>
      <c r="AG1053" s="110"/>
      <c r="AH1053" s="110"/>
      <c r="AI1053" s="110"/>
      <c r="AJ1053" s="110"/>
      <c r="AK1053" s="110"/>
      <c r="AL1053" s="110"/>
      <c r="AM1053" s="110"/>
      <c r="AN1053" s="110"/>
      <c r="AO1053" s="110"/>
      <c r="AP1053" s="110"/>
      <c r="AQ1053" s="110"/>
      <c r="AR1053" s="110"/>
      <c r="AS1053" s="110"/>
      <c r="AT1053" s="110"/>
      <c r="AU1053" s="110"/>
      <c r="AV1053" s="110"/>
      <c r="AW1053" s="110"/>
      <c r="AX1053" s="110"/>
      <c r="AY1053" s="110"/>
      <c r="AZ1053" s="110"/>
      <c r="BA1053" s="110"/>
      <c r="BB1053" s="110"/>
      <c r="BC1053" s="110"/>
      <c r="BD1053" s="110"/>
      <c r="BE1053" s="110"/>
      <c r="BF1053" s="110"/>
      <c r="BG1053" s="110"/>
      <c r="BH1053" s="110"/>
      <c r="BI1053" s="110"/>
      <c r="BJ1053" s="110"/>
      <c r="BK1053" s="110"/>
      <c r="BL1053" s="110"/>
      <c r="BM1053" s="110"/>
      <c r="BN1053" s="110"/>
      <c r="BO1053" s="110"/>
      <c r="BP1053" s="110"/>
      <c r="BQ1053" s="110"/>
      <c r="BR1053" s="110"/>
      <c r="BS1053" s="110"/>
      <c r="BT1053" s="110"/>
      <c r="BU1053" s="110"/>
      <c r="BV1053" s="110"/>
      <c r="BW1053" s="110"/>
      <c r="BX1053" s="110"/>
      <c r="BY1053" s="110"/>
      <c r="BZ1053" s="110"/>
      <c r="CA1053" s="110"/>
      <c r="CB1053" s="110"/>
      <c r="CC1053" s="110"/>
      <c r="CD1053" s="110"/>
      <c r="CE1053" s="110"/>
      <c r="CF1053" s="110"/>
      <c r="CG1053" s="110"/>
      <c r="CH1053" s="110"/>
      <c r="CI1053" s="110"/>
      <c r="CJ1053" s="110"/>
      <c r="CK1053" s="110"/>
      <c r="CL1053" s="110"/>
      <c r="CM1053" s="110"/>
      <c r="CN1053" s="110"/>
      <c r="CO1053" s="110"/>
      <c r="CP1053" s="110"/>
      <c r="CQ1053" s="110"/>
      <c r="CR1053" s="110"/>
      <c r="CS1053" s="110"/>
      <c r="CT1053" s="110"/>
      <c r="CU1053" s="110"/>
      <c r="CV1053" s="110"/>
      <c r="CW1053" s="110"/>
    </row>
    <row r="1054" spans="1:101" x14ac:dyDescent="0.25">
      <c r="A1054" s="110"/>
      <c r="B1054" s="110"/>
      <c r="C1054" s="110"/>
      <c r="D1054" s="110"/>
      <c r="E1054" s="110"/>
      <c r="F1054" s="110"/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  <c r="W1054" s="110"/>
      <c r="X1054" s="110"/>
      <c r="Y1054" s="110"/>
      <c r="Z1054" s="110"/>
      <c r="AA1054" s="110"/>
      <c r="AB1054" s="110"/>
      <c r="AC1054" s="110"/>
      <c r="AD1054" s="110"/>
      <c r="AE1054" s="110"/>
      <c r="AF1054" s="110"/>
      <c r="AG1054" s="110"/>
      <c r="AH1054" s="110"/>
      <c r="AI1054" s="110"/>
      <c r="AJ1054" s="110"/>
      <c r="AK1054" s="110"/>
      <c r="AL1054" s="110"/>
      <c r="AM1054" s="110"/>
      <c r="AN1054" s="110"/>
      <c r="AO1054" s="110"/>
      <c r="AP1054" s="110"/>
      <c r="AQ1054" s="110"/>
      <c r="AR1054" s="110"/>
      <c r="AS1054" s="110"/>
      <c r="AT1054" s="110"/>
      <c r="AU1054" s="110"/>
      <c r="AV1054" s="110"/>
      <c r="AW1054" s="110"/>
      <c r="AX1054" s="110"/>
      <c r="AY1054" s="110"/>
      <c r="AZ1054" s="110"/>
      <c r="BA1054" s="110"/>
      <c r="BB1054" s="110"/>
      <c r="BC1054" s="110"/>
      <c r="BD1054" s="110"/>
      <c r="BE1054" s="110"/>
      <c r="BF1054" s="110"/>
      <c r="BG1054" s="110"/>
      <c r="BH1054" s="110"/>
      <c r="BI1054" s="110"/>
      <c r="BJ1054" s="110"/>
      <c r="BK1054" s="110"/>
      <c r="BL1054" s="110"/>
      <c r="BM1054" s="110"/>
      <c r="BN1054" s="110"/>
      <c r="BO1054" s="110"/>
      <c r="BP1054" s="110"/>
      <c r="BQ1054" s="110"/>
      <c r="BR1054" s="110"/>
      <c r="BS1054" s="110"/>
      <c r="BT1054" s="110"/>
      <c r="BU1054" s="110"/>
      <c r="BV1054" s="110"/>
      <c r="BW1054" s="110"/>
      <c r="BX1054" s="110"/>
      <c r="BY1054" s="110"/>
      <c r="BZ1054" s="110"/>
      <c r="CA1054" s="110"/>
      <c r="CB1054" s="110"/>
      <c r="CC1054" s="110"/>
      <c r="CD1054" s="110"/>
      <c r="CE1054" s="110"/>
      <c r="CF1054" s="110"/>
      <c r="CG1054" s="110"/>
      <c r="CH1054" s="110"/>
      <c r="CI1054" s="110"/>
      <c r="CJ1054" s="110"/>
      <c r="CK1054" s="110"/>
      <c r="CL1054" s="110"/>
      <c r="CM1054" s="110"/>
      <c r="CN1054" s="110"/>
      <c r="CO1054" s="110"/>
      <c r="CP1054" s="110"/>
      <c r="CQ1054" s="110"/>
      <c r="CR1054" s="110"/>
      <c r="CS1054" s="110"/>
      <c r="CT1054" s="110"/>
      <c r="CU1054" s="110"/>
      <c r="CV1054" s="110"/>
      <c r="CW1054" s="110"/>
    </row>
    <row r="1055" spans="1:101" x14ac:dyDescent="0.25">
      <c r="A1055" s="110"/>
      <c r="B1055" s="110"/>
      <c r="C1055" s="110"/>
      <c r="D1055" s="110"/>
      <c r="E1055" s="110"/>
      <c r="F1055" s="110"/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10"/>
      <c r="X1055" s="110"/>
      <c r="Y1055" s="110"/>
      <c r="Z1055" s="110"/>
      <c r="AA1055" s="110"/>
      <c r="AB1055" s="110"/>
      <c r="AC1055" s="110"/>
      <c r="AD1055" s="110"/>
      <c r="AE1055" s="110"/>
      <c r="AF1055" s="110"/>
      <c r="AG1055" s="110"/>
      <c r="AH1055" s="110"/>
      <c r="AI1055" s="110"/>
      <c r="AJ1055" s="110"/>
      <c r="AK1055" s="110"/>
      <c r="AL1055" s="110"/>
      <c r="AM1055" s="110"/>
      <c r="AN1055" s="110"/>
      <c r="AO1055" s="110"/>
      <c r="AP1055" s="110"/>
      <c r="AQ1055" s="110"/>
      <c r="AR1055" s="110"/>
      <c r="AS1055" s="110"/>
      <c r="AT1055" s="110"/>
      <c r="AU1055" s="110"/>
      <c r="AV1055" s="110"/>
      <c r="AW1055" s="110"/>
      <c r="AX1055" s="110"/>
      <c r="AY1055" s="110"/>
      <c r="AZ1055" s="110"/>
      <c r="BA1055" s="110"/>
      <c r="BB1055" s="110"/>
      <c r="BC1055" s="110"/>
      <c r="BD1055" s="110"/>
      <c r="BE1055" s="110"/>
      <c r="BF1055" s="110"/>
      <c r="BG1055" s="110"/>
      <c r="BH1055" s="110"/>
      <c r="BI1055" s="110"/>
      <c r="BJ1055" s="110"/>
      <c r="BK1055" s="110"/>
      <c r="BL1055" s="110"/>
      <c r="BM1055" s="110"/>
      <c r="BN1055" s="110"/>
      <c r="BO1055" s="110"/>
      <c r="BP1055" s="110"/>
      <c r="BQ1055" s="110"/>
      <c r="BR1055" s="110"/>
      <c r="BS1055" s="110"/>
      <c r="BT1055" s="110"/>
      <c r="BU1055" s="110"/>
      <c r="BV1055" s="110"/>
      <c r="BW1055" s="110"/>
      <c r="BX1055" s="110"/>
      <c r="BY1055" s="110"/>
      <c r="BZ1055" s="110"/>
      <c r="CA1055" s="110"/>
      <c r="CB1055" s="110"/>
      <c r="CC1055" s="110"/>
      <c r="CD1055" s="110"/>
      <c r="CE1055" s="110"/>
      <c r="CF1055" s="110"/>
      <c r="CG1055" s="110"/>
      <c r="CH1055" s="110"/>
      <c r="CI1055" s="110"/>
      <c r="CJ1055" s="110"/>
      <c r="CK1055" s="110"/>
      <c r="CL1055" s="110"/>
      <c r="CM1055" s="110"/>
      <c r="CN1055" s="110"/>
      <c r="CO1055" s="110"/>
      <c r="CP1055" s="110"/>
      <c r="CQ1055" s="110"/>
      <c r="CR1055" s="110"/>
      <c r="CS1055" s="110"/>
      <c r="CT1055" s="110"/>
      <c r="CU1055" s="110"/>
      <c r="CV1055" s="110"/>
      <c r="CW1055" s="110"/>
    </row>
    <row r="1056" spans="1:101" x14ac:dyDescent="0.25">
      <c r="A1056" s="110"/>
      <c r="B1056" s="110"/>
      <c r="C1056" s="110"/>
      <c r="D1056" s="110"/>
      <c r="E1056" s="110"/>
      <c r="F1056" s="110"/>
      <c r="G1056" s="110"/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  <c r="W1056" s="110"/>
      <c r="X1056" s="110"/>
      <c r="Y1056" s="110"/>
      <c r="Z1056" s="110"/>
      <c r="AA1056" s="110"/>
      <c r="AB1056" s="110"/>
      <c r="AC1056" s="110"/>
      <c r="AD1056" s="110"/>
      <c r="AE1056" s="110"/>
      <c r="AF1056" s="110"/>
      <c r="AG1056" s="110"/>
      <c r="AH1056" s="110"/>
      <c r="AI1056" s="110"/>
      <c r="AJ1056" s="110"/>
      <c r="AK1056" s="110"/>
      <c r="AL1056" s="110"/>
      <c r="AM1056" s="110"/>
      <c r="AN1056" s="110"/>
      <c r="AO1056" s="110"/>
      <c r="AP1056" s="110"/>
      <c r="AQ1056" s="110"/>
      <c r="AR1056" s="110"/>
      <c r="AS1056" s="110"/>
      <c r="AT1056" s="110"/>
      <c r="AU1056" s="110"/>
      <c r="AV1056" s="110"/>
      <c r="AW1056" s="110"/>
      <c r="AX1056" s="110"/>
      <c r="AY1056" s="110"/>
      <c r="AZ1056" s="110"/>
      <c r="BA1056" s="110"/>
      <c r="BB1056" s="110"/>
      <c r="BC1056" s="110"/>
      <c r="BD1056" s="110"/>
      <c r="BE1056" s="110"/>
      <c r="BF1056" s="110"/>
      <c r="BG1056" s="110"/>
      <c r="BH1056" s="110"/>
      <c r="BI1056" s="110"/>
      <c r="BJ1056" s="110"/>
      <c r="BK1056" s="110"/>
      <c r="BL1056" s="110"/>
      <c r="BM1056" s="110"/>
      <c r="BN1056" s="110"/>
      <c r="BO1056" s="110"/>
      <c r="BP1056" s="110"/>
      <c r="BQ1056" s="110"/>
      <c r="BR1056" s="110"/>
      <c r="BS1056" s="110"/>
      <c r="BT1056" s="110"/>
      <c r="BU1056" s="110"/>
      <c r="BV1056" s="110"/>
      <c r="BW1056" s="110"/>
      <c r="BX1056" s="110"/>
      <c r="BY1056" s="110"/>
      <c r="BZ1056" s="110"/>
      <c r="CA1056" s="110"/>
      <c r="CB1056" s="110"/>
      <c r="CC1056" s="110"/>
      <c r="CD1056" s="110"/>
      <c r="CE1056" s="110"/>
      <c r="CF1056" s="110"/>
      <c r="CG1056" s="110"/>
      <c r="CH1056" s="110"/>
      <c r="CI1056" s="110"/>
      <c r="CJ1056" s="110"/>
      <c r="CK1056" s="110"/>
      <c r="CL1056" s="110"/>
      <c r="CM1056" s="110"/>
      <c r="CN1056" s="110"/>
      <c r="CO1056" s="110"/>
      <c r="CP1056" s="110"/>
      <c r="CQ1056" s="110"/>
      <c r="CR1056" s="110"/>
      <c r="CS1056" s="110"/>
      <c r="CT1056" s="110"/>
      <c r="CU1056" s="110"/>
      <c r="CV1056" s="110"/>
      <c r="CW1056" s="110"/>
    </row>
    <row r="1057" spans="1:101" x14ac:dyDescent="0.25">
      <c r="A1057" s="110"/>
      <c r="B1057" s="110"/>
      <c r="C1057" s="110"/>
      <c r="D1057" s="110"/>
      <c r="E1057" s="110"/>
      <c r="F1057" s="110"/>
      <c r="G1057" s="110"/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  <c r="W1057" s="110"/>
      <c r="X1057" s="110"/>
      <c r="Y1057" s="110"/>
      <c r="Z1057" s="110"/>
      <c r="AA1057" s="110"/>
      <c r="AB1057" s="110"/>
      <c r="AC1057" s="110"/>
      <c r="AD1057" s="110"/>
      <c r="AE1057" s="110"/>
      <c r="AF1057" s="110"/>
      <c r="AG1057" s="110"/>
      <c r="AH1057" s="110"/>
      <c r="AI1057" s="110"/>
      <c r="AJ1057" s="110"/>
      <c r="AK1057" s="110"/>
      <c r="AL1057" s="110"/>
      <c r="AM1057" s="110"/>
      <c r="AN1057" s="110"/>
      <c r="AO1057" s="110"/>
      <c r="AP1057" s="110"/>
      <c r="AQ1057" s="110"/>
      <c r="AR1057" s="110"/>
      <c r="AS1057" s="110"/>
      <c r="AT1057" s="110"/>
      <c r="AU1057" s="110"/>
      <c r="AV1057" s="110"/>
      <c r="AW1057" s="110"/>
      <c r="AX1057" s="110"/>
      <c r="AY1057" s="110"/>
      <c r="AZ1057" s="110"/>
      <c r="BA1057" s="110"/>
      <c r="BB1057" s="110"/>
      <c r="BC1057" s="110"/>
      <c r="BD1057" s="110"/>
      <c r="BE1057" s="110"/>
      <c r="BF1057" s="110"/>
      <c r="BG1057" s="110"/>
      <c r="BH1057" s="110"/>
      <c r="BI1057" s="110"/>
      <c r="BJ1057" s="110"/>
      <c r="BK1057" s="110"/>
      <c r="BL1057" s="110"/>
      <c r="BM1057" s="110"/>
      <c r="BN1057" s="110"/>
      <c r="BO1057" s="110"/>
      <c r="BP1057" s="110"/>
      <c r="BQ1057" s="110"/>
      <c r="BR1057" s="110"/>
      <c r="BS1057" s="110"/>
      <c r="BT1057" s="110"/>
      <c r="BU1057" s="110"/>
      <c r="BV1057" s="110"/>
      <c r="BW1057" s="110"/>
      <c r="BX1057" s="110"/>
      <c r="BY1057" s="110"/>
      <c r="BZ1057" s="110"/>
      <c r="CA1057" s="110"/>
      <c r="CB1057" s="110"/>
      <c r="CC1057" s="110"/>
      <c r="CD1057" s="110"/>
      <c r="CE1057" s="110"/>
      <c r="CF1057" s="110"/>
      <c r="CG1057" s="110"/>
      <c r="CH1057" s="110"/>
      <c r="CI1057" s="110"/>
      <c r="CJ1057" s="110"/>
      <c r="CK1057" s="110"/>
      <c r="CL1057" s="110"/>
      <c r="CM1057" s="110"/>
      <c r="CN1057" s="110"/>
      <c r="CO1057" s="110"/>
      <c r="CP1057" s="110"/>
      <c r="CQ1057" s="110"/>
      <c r="CR1057" s="110"/>
      <c r="CS1057" s="110"/>
      <c r="CT1057" s="110"/>
      <c r="CU1057" s="110"/>
      <c r="CV1057" s="110"/>
      <c r="CW1057" s="110"/>
    </row>
    <row r="1058" spans="1:101" x14ac:dyDescent="0.25">
      <c r="A1058" s="110"/>
      <c r="B1058" s="110"/>
      <c r="C1058" s="110"/>
      <c r="D1058" s="110"/>
      <c r="E1058" s="110"/>
      <c r="F1058" s="110"/>
      <c r="G1058" s="110"/>
      <c r="H1058" s="110"/>
      <c r="I1058" s="110"/>
      <c r="J1058" s="110"/>
      <c r="K1058" s="110"/>
      <c r="L1058" s="110"/>
      <c r="M1058" s="110"/>
      <c r="N1058" s="110"/>
      <c r="O1058" s="110"/>
      <c r="P1058" s="110"/>
      <c r="Q1058" s="110"/>
      <c r="R1058" s="110"/>
      <c r="S1058" s="110"/>
      <c r="T1058" s="110"/>
      <c r="U1058" s="110"/>
      <c r="V1058" s="110"/>
      <c r="W1058" s="110"/>
      <c r="X1058" s="110"/>
      <c r="Y1058" s="110"/>
      <c r="Z1058" s="110"/>
      <c r="AA1058" s="110"/>
      <c r="AB1058" s="110"/>
      <c r="AC1058" s="110"/>
      <c r="AD1058" s="110"/>
      <c r="AE1058" s="110"/>
      <c r="AF1058" s="110"/>
      <c r="AG1058" s="110"/>
      <c r="AH1058" s="110"/>
      <c r="AI1058" s="110"/>
      <c r="AJ1058" s="110"/>
      <c r="AK1058" s="110"/>
      <c r="AL1058" s="110"/>
      <c r="AM1058" s="110"/>
      <c r="AN1058" s="110"/>
      <c r="AO1058" s="110"/>
      <c r="AP1058" s="110"/>
      <c r="AQ1058" s="110"/>
      <c r="AR1058" s="110"/>
      <c r="AS1058" s="110"/>
      <c r="AT1058" s="110"/>
      <c r="AU1058" s="110"/>
      <c r="AV1058" s="110"/>
      <c r="AW1058" s="110"/>
      <c r="AX1058" s="110"/>
      <c r="AY1058" s="110"/>
      <c r="AZ1058" s="110"/>
      <c r="BA1058" s="110"/>
      <c r="BB1058" s="110"/>
      <c r="BC1058" s="110"/>
      <c r="BD1058" s="110"/>
      <c r="BE1058" s="110"/>
      <c r="BF1058" s="110"/>
      <c r="BG1058" s="110"/>
      <c r="BH1058" s="110"/>
      <c r="BI1058" s="110"/>
      <c r="BJ1058" s="110"/>
      <c r="BK1058" s="110"/>
      <c r="BL1058" s="110"/>
      <c r="BM1058" s="110"/>
      <c r="BN1058" s="110"/>
      <c r="BO1058" s="110"/>
      <c r="BP1058" s="110"/>
      <c r="BQ1058" s="110"/>
      <c r="BR1058" s="110"/>
      <c r="BS1058" s="110"/>
      <c r="BT1058" s="110"/>
      <c r="BU1058" s="110"/>
      <c r="BV1058" s="110"/>
      <c r="BW1058" s="110"/>
      <c r="BX1058" s="110"/>
      <c r="BY1058" s="110"/>
      <c r="BZ1058" s="110"/>
      <c r="CA1058" s="110"/>
      <c r="CB1058" s="110"/>
      <c r="CC1058" s="110"/>
      <c r="CD1058" s="110"/>
      <c r="CE1058" s="110"/>
      <c r="CF1058" s="110"/>
      <c r="CG1058" s="110"/>
      <c r="CH1058" s="110"/>
      <c r="CI1058" s="110"/>
      <c r="CJ1058" s="110"/>
      <c r="CK1058" s="110"/>
      <c r="CL1058" s="110"/>
      <c r="CM1058" s="110"/>
      <c r="CN1058" s="110"/>
      <c r="CO1058" s="110"/>
      <c r="CP1058" s="110"/>
      <c r="CQ1058" s="110"/>
      <c r="CR1058" s="110"/>
      <c r="CS1058" s="110"/>
      <c r="CT1058" s="110"/>
      <c r="CU1058" s="110"/>
      <c r="CV1058" s="110"/>
      <c r="CW1058" s="110"/>
    </row>
    <row r="1059" spans="1:101" x14ac:dyDescent="0.25">
      <c r="A1059" s="110"/>
      <c r="B1059" s="110"/>
      <c r="C1059" s="110"/>
      <c r="D1059" s="110"/>
      <c r="E1059" s="110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  <c r="S1059" s="110"/>
      <c r="T1059" s="110"/>
      <c r="U1059" s="110"/>
      <c r="V1059" s="110"/>
      <c r="W1059" s="110"/>
      <c r="X1059" s="110"/>
      <c r="Y1059" s="110"/>
      <c r="Z1059" s="110"/>
      <c r="AA1059" s="110"/>
      <c r="AB1059" s="110"/>
      <c r="AC1059" s="110"/>
      <c r="AD1059" s="110"/>
      <c r="AE1059" s="110"/>
      <c r="AF1059" s="110"/>
      <c r="AG1059" s="110"/>
      <c r="AH1059" s="110"/>
      <c r="AI1059" s="110"/>
      <c r="AJ1059" s="110"/>
      <c r="AK1059" s="110"/>
      <c r="AL1059" s="110"/>
      <c r="AM1059" s="110"/>
      <c r="AN1059" s="110"/>
      <c r="AO1059" s="110"/>
      <c r="AP1059" s="110"/>
      <c r="AQ1059" s="110"/>
      <c r="AR1059" s="110"/>
      <c r="AS1059" s="110"/>
      <c r="AT1059" s="110"/>
      <c r="AU1059" s="110"/>
      <c r="AV1059" s="110"/>
      <c r="AW1059" s="110"/>
      <c r="AX1059" s="110"/>
      <c r="AY1059" s="110"/>
      <c r="AZ1059" s="110"/>
      <c r="BA1059" s="110"/>
      <c r="BB1059" s="110"/>
      <c r="BC1059" s="110"/>
      <c r="BD1059" s="110"/>
      <c r="BE1059" s="110"/>
      <c r="BF1059" s="110"/>
      <c r="BG1059" s="110"/>
      <c r="BH1059" s="110"/>
      <c r="BI1059" s="110"/>
      <c r="BJ1059" s="110"/>
      <c r="BK1059" s="110"/>
      <c r="BL1059" s="110"/>
      <c r="BM1059" s="110"/>
      <c r="BN1059" s="110"/>
      <c r="BO1059" s="110"/>
      <c r="BP1059" s="110"/>
      <c r="BQ1059" s="110"/>
      <c r="BR1059" s="110"/>
      <c r="BS1059" s="110"/>
      <c r="BT1059" s="110"/>
      <c r="BU1059" s="110"/>
      <c r="BV1059" s="110"/>
      <c r="BW1059" s="110"/>
      <c r="BX1059" s="110"/>
      <c r="BY1059" s="110"/>
      <c r="BZ1059" s="110"/>
      <c r="CA1059" s="110"/>
      <c r="CB1059" s="110"/>
      <c r="CC1059" s="110"/>
      <c r="CD1059" s="110"/>
      <c r="CE1059" s="110"/>
      <c r="CF1059" s="110"/>
      <c r="CG1059" s="110"/>
      <c r="CH1059" s="110"/>
      <c r="CI1059" s="110"/>
      <c r="CJ1059" s="110"/>
      <c r="CK1059" s="110"/>
      <c r="CL1059" s="110"/>
      <c r="CM1059" s="110"/>
      <c r="CN1059" s="110"/>
      <c r="CO1059" s="110"/>
      <c r="CP1059" s="110"/>
      <c r="CQ1059" s="110"/>
      <c r="CR1059" s="110"/>
      <c r="CS1059" s="110"/>
      <c r="CT1059" s="110"/>
      <c r="CU1059" s="110"/>
      <c r="CV1059" s="110"/>
      <c r="CW1059" s="110"/>
    </row>
    <row r="1060" spans="1:101" x14ac:dyDescent="0.25">
      <c r="A1060" s="110"/>
      <c r="B1060" s="110"/>
      <c r="C1060" s="110"/>
      <c r="D1060" s="110"/>
      <c r="E1060" s="110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  <c r="P1060" s="110"/>
      <c r="Q1060" s="110"/>
      <c r="R1060" s="110"/>
      <c r="S1060" s="110"/>
      <c r="T1060" s="110"/>
      <c r="U1060" s="110"/>
      <c r="V1060" s="110"/>
      <c r="W1060" s="110"/>
      <c r="X1060" s="110"/>
      <c r="Y1060" s="110"/>
      <c r="Z1060" s="110"/>
      <c r="AA1060" s="110"/>
      <c r="AB1060" s="110"/>
      <c r="AC1060" s="110"/>
      <c r="AD1060" s="110"/>
      <c r="AE1060" s="110"/>
      <c r="AF1060" s="110"/>
      <c r="AG1060" s="110"/>
      <c r="AH1060" s="110"/>
      <c r="AI1060" s="110"/>
      <c r="AJ1060" s="110"/>
      <c r="AK1060" s="110"/>
      <c r="AL1060" s="110"/>
      <c r="AM1060" s="110"/>
      <c r="AN1060" s="110"/>
      <c r="AO1060" s="110"/>
      <c r="AP1060" s="110"/>
      <c r="AQ1060" s="110"/>
      <c r="AR1060" s="110"/>
      <c r="AS1060" s="110"/>
      <c r="AT1060" s="110"/>
      <c r="AU1060" s="110"/>
      <c r="AV1060" s="110"/>
      <c r="AW1060" s="110"/>
      <c r="AX1060" s="110"/>
      <c r="AY1060" s="110"/>
      <c r="AZ1060" s="110"/>
      <c r="BA1060" s="110"/>
      <c r="BB1060" s="110"/>
      <c r="BC1060" s="110"/>
      <c r="BD1060" s="110"/>
      <c r="BE1060" s="110"/>
      <c r="BF1060" s="110"/>
      <c r="BG1060" s="110"/>
      <c r="BH1060" s="110"/>
      <c r="BI1060" s="110"/>
      <c r="BJ1060" s="110"/>
      <c r="BK1060" s="110"/>
      <c r="BL1060" s="110"/>
      <c r="BM1060" s="110"/>
      <c r="BN1060" s="110"/>
      <c r="BO1060" s="110"/>
      <c r="BP1060" s="110"/>
      <c r="BQ1060" s="110"/>
      <c r="BR1060" s="110"/>
      <c r="BS1060" s="110"/>
      <c r="BT1060" s="110"/>
      <c r="BU1060" s="110"/>
      <c r="BV1060" s="110"/>
      <c r="BW1060" s="110"/>
      <c r="BX1060" s="110"/>
      <c r="BY1060" s="110"/>
      <c r="BZ1060" s="110"/>
      <c r="CA1060" s="110"/>
      <c r="CB1060" s="110"/>
      <c r="CC1060" s="110"/>
      <c r="CD1060" s="110"/>
      <c r="CE1060" s="110"/>
      <c r="CF1060" s="110"/>
      <c r="CG1060" s="110"/>
      <c r="CH1060" s="110"/>
      <c r="CI1060" s="110"/>
      <c r="CJ1060" s="110"/>
      <c r="CK1060" s="110"/>
      <c r="CL1060" s="110"/>
      <c r="CM1060" s="110"/>
      <c r="CN1060" s="110"/>
      <c r="CO1060" s="110"/>
      <c r="CP1060" s="110"/>
      <c r="CQ1060" s="110"/>
      <c r="CR1060" s="110"/>
      <c r="CS1060" s="110"/>
      <c r="CT1060" s="110"/>
      <c r="CU1060" s="110"/>
      <c r="CV1060" s="110"/>
      <c r="CW1060" s="110"/>
    </row>
    <row r="1061" spans="1:101" x14ac:dyDescent="0.25">
      <c r="A1061" s="110"/>
      <c r="B1061" s="110"/>
      <c r="C1061" s="110"/>
      <c r="D1061" s="110"/>
      <c r="E1061" s="110"/>
      <c r="F1061" s="110"/>
      <c r="G1061" s="110"/>
      <c r="H1061" s="110"/>
      <c r="I1061" s="110"/>
      <c r="J1061" s="110"/>
      <c r="K1061" s="110"/>
      <c r="L1061" s="110"/>
      <c r="M1061" s="110"/>
      <c r="N1061" s="110"/>
      <c r="O1061" s="110"/>
      <c r="P1061" s="110"/>
      <c r="Q1061" s="110"/>
      <c r="R1061" s="110"/>
      <c r="S1061" s="110"/>
      <c r="T1061" s="110"/>
      <c r="U1061" s="110"/>
      <c r="V1061" s="110"/>
      <c r="W1061" s="110"/>
      <c r="X1061" s="110"/>
      <c r="Y1061" s="110"/>
      <c r="Z1061" s="110"/>
      <c r="AA1061" s="110"/>
      <c r="AB1061" s="110"/>
      <c r="AC1061" s="110"/>
      <c r="AD1061" s="110"/>
      <c r="AE1061" s="110"/>
      <c r="AF1061" s="110"/>
      <c r="AG1061" s="110"/>
      <c r="AH1061" s="110"/>
      <c r="AI1061" s="110"/>
      <c r="AJ1061" s="110"/>
      <c r="AK1061" s="110"/>
      <c r="AL1061" s="110"/>
      <c r="AM1061" s="110"/>
      <c r="AN1061" s="110"/>
      <c r="AO1061" s="110"/>
      <c r="AP1061" s="110"/>
      <c r="AQ1061" s="110"/>
      <c r="AR1061" s="110"/>
      <c r="AS1061" s="110"/>
      <c r="AT1061" s="110"/>
      <c r="AU1061" s="110"/>
      <c r="AV1061" s="110"/>
      <c r="AW1061" s="110"/>
      <c r="AX1061" s="110"/>
      <c r="AY1061" s="110"/>
      <c r="AZ1061" s="110"/>
      <c r="BA1061" s="110"/>
      <c r="BB1061" s="110"/>
      <c r="BC1061" s="110"/>
      <c r="BD1061" s="110"/>
      <c r="BE1061" s="110"/>
      <c r="BF1061" s="110"/>
      <c r="BG1061" s="110"/>
      <c r="BH1061" s="110"/>
      <c r="BI1061" s="110"/>
      <c r="BJ1061" s="110"/>
      <c r="BK1061" s="110"/>
      <c r="BL1061" s="110"/>
      <c r="BM1061" s="110"/>
      <c r="BN1061" s="110"/>
      <c r="BO1061" s="110"/>
      <c r="BP1061" s="110"/>
      <c r="BQ1061" s="110"/>
      <c r="BR1061" s="110"/>
      <c r="BS1061" s="110"/>
      <c r="BT1061" s="110"/>
      <c r="BU1061" s="110"/>
      <c r="BV1061" s="110"/>
      <c r="BW1061" s="110"/>
      <c r="BX1061" s="110"/>
      <c r="BY1061" s="110"/>
      <c r="BZ1061" s="110"/>
      <c r="CA1061" s="110"/>
      <c r="CB1061" s="110"/>
      <c r="CC1061" s="110"/>
      <c r="CD1061" s="110"/>
      <c r="CE1061" s="110"/>
      <c r="CF1061" s="110"/>
      <c r="CG1061" s="110"/>
      <c r="CH1061" s="110"/>
      <c r="CI1061" s="110"/>
      <c r="CJ1061" s="110"/>
      <c r="CK1061" s="110"/>
      <c r="CL1061" s="110"/>
      <c r="CM1061" s="110"/>
      <c r="CN1061" s="110"/>
      <c r="CO1061" s="110"/>
      <c r="CP1061" s="110"/>
      <c r="CQ1061" s="110"/>
      <c r="CR1061" s="110"/>
      <c r="CS1061" s="110"/>
      <c r="CT1061" s="110"/>
      <c r="CU1061" s="110"/>
      <c r="CV1061" s="110"/>
      <c r="CW1061" s="110"/>
    </row>
    <row r="1062" spans="1:101" x14ac:dyDescent="0.25">
      <c r="A1062" s="110"/>
      <c r="B1062" s="110"/>
      <c r="C1062" s="110"/>
      <c r="D1062" s="110"/>
      <c r="E1062" s="110"/>
      <c r="F1062" s="110"/>
      <c r="G1062" s="110"/>
      <c r="H1062" s="110"/>
      <c r="I1062" s="110"/>
      <c r="J1062" s="110"/>
      <c r="K1062" s="110"/>
      <c r="L1062" s="110"/>
      <c r="M1062" s="110"/>
      <c r="N1062" s="110"/>
      <c r="O1062" s="110"/>
      <c r="P1062" s="110"/>
      <c r="Q1062" s="110"/>
      <c r="R1062" s="110"/>
      <c r="S1062" s="110"/>
      <c r="T1062" s="110"/>
      <c r="U1062" s="110"/>
      <c r="V1062" s="110"/>
      <c r="W1062" s="110"/>
      <c r="X1062" s="110"/>
      <c r="Y1062" s="110"/>
      <c r="Z1062" s="110"/>
      <c r="AA1062" s="110"/>
      <c r="AB1062" s="110"/>
      <c r="AC1062" s="110"/>
      <c r="AD1062" s="110"/>
      <c r="AE1062" s="110"/>
      <c r="AF1062" s="110"/>
      <c r="AG1062" s="110"/>
      <c r="AH1062" s="110"/>
      <c r="AI1062" s="110"/>
      <c r="AJ1062" s="110"/>
      <c r="AK1062" s="110"/>
      <c r="AL1062" s="110"/>
      <c r="AM1062" s="110"/>
      <c r="AN1062" s="110"/>
      <c r="AO1062" s="110"/>
      <c r="AP1062" s="110"/>
      <c r="AQ1062" s="110"/>
      <c r="AR1062" s="110"/>
      <c r="AS1062" s="110"/>
      <c r="AT1062" s="110"/>
      <c r="AU1062" s="110"/>
      <c r="AV1062" s="110"/>
      <c r="AW1062" s="110"/>
      <c r="AX1062" s="110"/>
      <c r="AY1062" s="110"/>
      <c r="AZ1062" s="110"/>
      <c r="BA1062" s="110"/>
      <c r="BB1062" s="110"/>
      <c r="BC1062" s="110"/>
      <c r="BD1062" s="110"/>
      <c r="BE1062" s="110"/>
      <c r="BF1062" s="110"/>
      <c r="BG1062" s="110"/>
      <c r="BH1062" s="110"/>
      <c r="BI1062" s="110"/>
      <c r="BJ1062" s="110"/>
      <c r="BK1062" s="110"/>
      <c r="BL1062" s="110"/>
      <c r="BM1062" s="110"/>
      <c r="BN1062" s="110"/>
      <c r="BO1062" s="110"/>
      <c r="BP1062" s="110"/>
      <c r="BQ1062" s="110"/>
      <c r="BR1062" s="110"/>
      <c r="BS1062" s="110"/>
      <c r="BT1062" s="110"/>
      <c r="BU1062" s="110"/>
      <c r="BV1062" s="110"/>
      <c r="BW1062" s="110"/>
      <c r="BX1062" s="110"/>
      <c r="BY1062" s="110"/>
      <c r="BZ1062" s="110"/>
      <c r="CA1062" s="110"/>
      <c r="CB1062" s="110"/>
      <c r="CC1062" s="110"/>
      <c r="CD1062" s="110"/>
      <c r="CE1062" s="110"/>
      <c r="CF1062" s="110"/>
      <c r="CG1062" s="110"/>
      <c r="CH1062" s="110"/>
      <c r="CI1062" s="110"/>
      <c r="CJ1062" s="110"/>
      <c r="CK1062" s="110"/>
      <c r="CL1062" s="110"/>
      <c r="CM1062" s="110"/>
      <c r="CN1062" s="110"/>
      <c r="CO1062" s="110"/>
      <c r="CP1062" s="110"/>
      <c r="CQ1062" s="110"/>
      <c r="CR1062" s="110"/>
      <c r="CS1062" s="110"/>
      <c r="CT1062" s="110"/>
      <c r="CU1062" s="110"/>
      <c r="CV1062" s="110"/>
      <c r="CW1062" s="110"/>
    </row>
    <row r="1063" spans="1:101" x14ac:dyDescent="0.25">
      <c r="A1063" s="110"/>
      <c r="B1063" s="110"/>
      <c r="C1063" s="110"/>
      <c r="D1063" s="110"/>
      <c r="E1063" s="110"/>
      <c r="F1063" s="110"/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  <c r="W1063" s="110"/>
      <c r="X1063" s="110"/>
      <c r="Y1063" s="110"/>
      <c r="Z1063" s="110"/>
      <c r="AA1063" s="110"/>
      <c r="AB1063" s="110"/>
      <c r="AC1063" s="110"/>
      <c r="AD1063" s="110"/>
      <c r="AE1063" s="110"/>
      <c r="AF1063" s="110"/>
      <c r="AG1063" s="110"/>
      <c r="AH1063" s="110"/>
      <c r="AI1063" s="110"/>
      <c r="AJ1063" s="110"/>
      <c r="AK1063" s="110"/>
      <c r="AL1063" s="110"/>
      <c r="AM1063" s="110"/>
      <c r="AN1063" s="110"/>
      <c r="AO1063" s="110"/>
      <c r="AP1063" s="110"/>
      <c r="AQ1063" s="110"/>
      <c r="AR1063" s="110"/>
      <c r="AS1063" s="110"/>
      <c r="AT1063" s="110"/>
      <c r="AU1063" s="110"/>
      <c r="AV1063" s="110"/>
      <c r="AW1063" s="110"/>
      <c r="AX1063" s="110"/>
      <c r="AY1063" s="110"/>
      <c r="AZ1063" s="110"/>
      <c r="BA1063" s="110"/>
      <c r="BB1063" s="110"/>
      <c r="BC1063" s="110"/>
      <c r="BD1063" s="110"/>
      <c r="BE1063" s="110"/>
      <c r="BF1063" s="110"/>
      <c r="BG1063" s="110"/>
      <c r="BH1063" s="110"/>
      <c r="BI1063" s="110"/>
      <c r="BJ1063" s="110"/>
      <c r="BK1063" s="110"/>
      <c r="BL1063" s="110"/>
      <c r="BM1063" s="110"/>
      <c r="BN1063" s="110"/>
      <c r="BO1063" s="110"/>
      <c r="BP1063" s="110"/>
      <c r="BQ1063" s="110"/>
      <c r="BR1063" s="110"/>
      <c r="BS1063" s="110"/>
      <c r="BT1063" s="110"/>
      <c r="BU1063" s="110"/>
      <c r="BV1063" s="110"/>
      <c r="BW1063" s="110"/>
      <c r="BX1063" s="110"/>
      <c r="BY1063" s="110"/>
      <c r="BZ1063" s="110"/>
      <c r="CA1063" s="110"/>
      <c r="CB1063" s="110"/>
      <c r="CC1063" s="110"/>
      <c r="CD1063" s="110"/>
      <c r="CE1063" s="110"/>
      <c r="CF1063" s="110"/>
      <c r="CG1063" s="110"/>
      <c r="CH1063" s="110"/>
      <c r="CI1063" s="110"/>
      <c r="CJ1063" s="110"/>
      <c r="CK1063" s="110"/>
      <c r="CL1063" s="110"/>
      <c r="CM1063" s="110"/>
      <c r="CN1063" s="110"/>
      <c r="CO1063" s="110"/>
      <c r="CP1063" s="110"/>
      <c r="CQ1063" s="110"/>
      <c r="CR1063" s="110"/>
      <c r="CS1063" s="110"/>
      <c r="CT1063" s="110"/>
      <c r="CU1063" s="110"/>
      <c r="CV1063" s="110"/>
      <c r="CW1063" s="110"/>
    </row>
    <row r="1064" spans="1:101" x14ac:dyDescent="0.25">
      <c r="A1064" s="110"/>
      <c r="B1064" s="110"/>
      <c r="C1064" s="110"/>
      <c r="D1064" s="110"/>
      <c r="E1064" s="110"/>
      <c r="F1064" s="110"/>
      <c r="G1064" s="110"/>
      <c r="H1064" s="110"/>
      <c r="I1064" s="110"/>
      <c r="J1064" s="110"/>
      <c r="K1064" s="110"/>
      <c r="L1064" s="110"/>
      <c r="M1064" s="110"/>
      <c r="N1064" s="110"/>
      <c r="O1064" s="110"/>
      <c r="P1064" s="110"/>
      <c r="Q1064" s="110"/>
      <c r="R1064" s="110"/>
      <c r="S1064" s="110"/>
      <c r="T1064" s="110"/>
      <c r="U1064" s="110"/>
      <c r="V1064" s="110"/>
      <c r="W1064" s="110"/>
      <c r="X1064" s="110"/>
      <c r="Y1064" s="110"/>
      <c r="Z1064" s="110"/>
      <c r="AA1064" s="110"/>
      <c r="AB1064" s="110"/>
      <c r="AC1064" s="110"/>
      <c r="AD1064" s="110"/>
      <c r="AE1064" s="110"/>
      <c r="AF1064" s="110"/>
      <c r="AG1064" s="110"/>
      <c r="AH1064" s="110"/>
      <c r="AI1064" s="110"/>
      <c r="AJ1064" s="110"/>
      <c r="AK1064" s="110"/>
      <c r="AL1064" s="110"/>
      <c r="AM1064" s="110"/>
      <c r="AN1064" s="110"/>
      <c r="AO1064" s="110"/>
      <c r="AP1064" s="110"/>
      <c r="AQ1064" s="110"/>
      <c r="AR1064" s="110"/>
      <c r="AS1064" s="110"/>
      <c r="AT1064" s="110"/>
      <c r="AU1064" s="110"/>
      <c r="AV1064" s="110"/>
      <c r="AW1064" s="110"/>
      <c r="AX1064" s="110"/>
      <c r="AY1064" s="110"/>
      <c r="AZ1064" s="110"/>
      <c r="BA1064" s="110"/>
      <c r="BB1064" s="110"/>
      <c r="BC1064" s="110"/>
      <c r="BD1064" s="110"/>
      <c r="BE1064" s="110"/>
      <c r="BF1064" s="110"/>
      <c r="BG1064" s="110"/>
      <c r="BH1064" s="110"/>
      <c r="BI1064" s="110"/>
      <c r="BJ1064" s="110"/>
      <c r="BK1064" s="110"/>
      <c r="BL1064" s="110"/>
      <c r="BM1064" s="110"/>
      <c r="BN1064" s="110"/>
      <c r="BO1064" s="110"/>
      <c r="BP1064" s="110"/>
      <c r="BQ1064" s="110"/>
      <c r="BR1064" s="110"/>
      <c r="BS1064" s="110"/>
      <c r="BT1064" s="110"/>
      <c r="BU1064" s="110"/>
      <c r="BV1064" s="110"/>
      <c r="BW1064" s="110"/>
      <c r="BX1064" s="110"/>
      <c r="BY1064" s="110"/>
      <c r="BZ1064" s="110"/>
      <c r="CA1064" s="110"/>
      <c r="CB1064" s="110"/>
      <c r="CC1064" s="110"/>
      <c r="CD1064" s="110"/>
      <c r="CE1064" s="110"/>
      <c r="CF1064" s="110"/>
      <c r="CG1064" s="110"/>
      <c r="CH1064" s="110"/>
      <c r="CI1064" s="110"/>
      <c r="CJ1064" s="110"/>
      <c r="CK1064" s="110"/>
      <c r="CL1064" s="110"/>
      <c r="CM1064" s="110"/>
      <c r="CN1064" s="110"/>
      <c r="CO1064" s="110"/>
      <c r="CP1064" s="110"/>
      <c r="CQ1064" s="110"/>
      <c r="CR1064" s="110"/>
      <c r="CS1064" s="110"/>
      <c r="CT1064" s="110"/>
      <c r="CU1064" s="110"/>
      <c r="CV1064" s="110"/>
      <c r="CW1064" s="110"/>
    </row>
    <row r="1065" spans="1:101" x14ac:dyDescent="0.25">
      <c r="A1065" s="110"/>
      <c r="B1065" s="110"/>
      <c r="C1065" s="110"/>
      <c r="D1065" s="110"/>
      <c r="E1065" s="110"/>
      <c r="F1065" s="110"/>
      <c r="G1065" s="110"/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  <c r="W1065" s="110"/>
      <c r="X1065" s="110"/>
      <c r="Y1065" s="110"/>
      <c r="Z1065" s="110"/>
      <c r="AA1065" s="110"/>
      <c r="AB1065" s="110"/>
      <c r="AC1065" s="110"/>
      <c r="AD1065" s="110"/>
      <c r="AE1065" s="110"/>
      <c r="AF1065" s="110"/>
      <c r="AG1065" s="110"/>
      <c r="AH1065" s="110"/>
      <c r="AI1065" s="110"/>
      <c r="AJ1065" s="110"/>
      <c r="AK1065" s="110"/>
      <c r="AL1065" s="110"/>
      <c r="AM1065" s="110"/>
      <c r="AN1065" s="110"/>
      <c r="AO1065" s="110"/>
      <c r="AP1065" s="110"/>
      <c r="AQ1065" s="110"/>
      <c r="AR1065" s="110"/>
      <c r="AS1065" s="110"/>
      <c r="AT1065" s="110"/>
      <c r="AU1065" s="110"/>
      <c r="AV1065" s="110"/>
      <c r="AW1065" s="110"/>
      <c r="AX1065" s="110"/>
      <c r="AY1065" s="110"/>
      <c r="AZ1065" s="110"/>
      <c r="BA1065" s="110"/>
      <c r="BB1065" s="110"/>
      <c r="BC1065" s="110"/>
      <c r="BD1065" s="110"/>
      <c r="BE1065" s="110"/>
      <c r="BF1065" s="110"/>
      <c r="BG1065" s="110"/>
      <c r="BH1065" s="110"/>
      <c r="BI1065" s="110"/>
      <c r="BJ1065" s="110"/>
      <c r="BK1065" s="110"/>
      <c r="BL1065" s="110"/>
      <c r="BM1065" s="110"/>
      <c r="BN1065" s="110"/>
      <c r="BO1065" s="110"/>
      <c r="BP1065" s="110"/>
      <c r="BQ1065" s="110"/>
      <c r="BR1065" s="110"/>
      <c r="BS1065" s="110"/>
      <c r="BT1065" s="110"/>
      <c r="BU1065" s="110"/>
      <c r="BV1065" s="110"/>
      <c r="BW1065" s="110"/>
      <c r="BX1065" s="110"/>
      <c r="BY1065" s="110"/>
      <c r="BZ1065" s="110"/>
      <c r="CA1065" s="110"/>
      <c r="CB1065" s="110"/>
      <c r="CC1065" s="110"/>
      <c r="CD1065" s="110"/>
      <c r="CE1065" s="110"/>
      <c r="CF1065" s="110"/>
      <c r="CG1065" s="110"/>
      <c r="CH1065" s="110"/>
      <c r="CI1065" s="110"/>
      <c r="CJ1065" s="110"/>
      <c r="CK1065" s="110"/>
      <c r="CL1065" s="110"/>
      <c r="CM1065" s="110"/>
      <c r="CN1065" s="110"/>
      <c r="CO1065" s="110"/>
      <c r="CP1065" s="110"/>
      <c r="CQ1065" s="110"/>
      <c r="CR1065" s="110"/>
      <c r="CS1065" s="110"/>
      <c r="CT1065" s="110"/>
      <c r="CU1065" s="110"/>
      <c r="CV1065" s="110"/>
      <c r="CW1065" s="110"/>
    </row>
    <row r="1066" spans="1:101" x14ac:dyDescent="0.25">
      <c r="A1066" s="110"/>
      <c r="B1066" s="110"/>
      <c r="C1066" s="110"/>
      <c r="D1066" s="110"/>
      <c r="E1066" s="110"/>
      <c r="F1066" s="110"/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  <c r="W1066" s="110"/>
      <c r="X1066" s="110"/>
      <c r="Y1066" s="110"/>
      <c r="Z1066" s="110"/>
      <c r="AA1066" s="110"/>
      <c r="AB1066" s="110"/>
      <c r="AC1066" s="110"/>
      <c r="AD1066" s="110"/>
      <c r="AE1066" s="110"/>
      <c r="AF1066" s="110"/>
      <c r="AG1066" s="110"/>
      <c r="AH1066" s="110"/>
      <c r="AI1066" s="110"/>
      <c r="AJ1066" s="110"/>
      <c r="AK1066" s="110"/>
      <c r="AL1066" s="110"/>
      <c r="AM1066" s="110"/>
      <c r="AN1066" s="110"/>
      <c r="AO1066" s="110"/>
      <c r="AP1066" s="110"/>
      <c r="AQ1066" s="110"/>
      <c r="AR1066" s="110"/>
      <c r="AS1066" s="110"/>
      <c r="AT1066" s="110"/>
      <c r="AU1066" s="110"/>
      <c r="AV1066" s="110"/>
      <c r="AW1066" s="110"/>
      <c r="AX1066" s="110"/>
      <c r="AY1066" s="110"/>
      <c r="AZ1066" s="110"/>
      <c r="BA1066" s="110"/>
      <c r="BB1066" s="110"/>
      <c r="BC1066" s="110"/>
      <c r="BD1066" s="110"/>
      <c r="BE1066" s="110"/>
      <c r="BF1066" s="110"/>
      <c r="BG1066" s="110"/>
      <c r="BH1066" s="110"/>
      <c r="BI1066" s="110"/>
      <c r="BJ1066" s="110"/>
      <c r="BK1066" s="110"/>
      <c r="BL1066" s="110"/>
      <c r="BM1066" s="110"/>
      <c r="BN1066" s="110"/>
      <c r="BO1066" s="110"/>
      <c r="BP1066" s="110"/>
      <c r="BQ1066" s="110"/>
      <c r="BR1066" s="110"/>
      <c r="BS1066" s="110"/>
      <c r="BT1066" s="110"/>
      <c r="BU1066" s="110"/>
      <c r="BV1066" s="110"/>
      <c r="BW1066" s="110"/>
      <c r="BX1066" s="110"/>
      <c r="BY1066" s="110"/>
      <c r="BZ1066" s="110"/>
      <c r="CA1066" s="110"/>
      <c r="CB1066" s="110"/>
      <c r="CC1066" s="110"/>
      <c r="CD1066" s="110"/>
      <c r="CE1066" s="110"/>
      <c r="CF1066" s="110"/>
      <c r="CG1066" s="110"/>
      <c r="CH1066" s="110"/>
      <c r="CI1066" s="110"/>
      <c r="CJ1066" s="110"/>
      <c r="CK1066" s="110"/>
      <c r="CL1066" s="110"/>
      <c r="CM1066" s="110"/>
      <c r="CN1066" s="110"/>
      <c r="CO1066" s="110"/>
      <c r="CP1066" s="110"/>
      <c r="CQ1066" s="110"/>
      <c r="CR1066" s="110"/>
      <c r="CS1066" s="110"/>
      <c r="CT1066" s="110"/>
      <c r="CU1066" s="110"/>
      <c r="CV1066" s="110"/>
      <c r="CW1066" s="110"/>
    </row>
    <row r="1067" spans="1:101" x14ac:dyDescent="0.25">
      <c r="A1067" s="110"/>
      <c r="B1067" s="110"/>
      <c r="C1067" s="110"/>
      <c r="D1067" s="110"/>
      <c r="E1067" s="110"/>
      <c r="F1067" s="110"/>
      <c r="G1067" s="110"/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  <c r="W1067" s="110"/>
      <c r="X1067" s="110"/>
      <c r="Y1067" s="110"/>
      <c r="Z1067" s="110"/>
      <c r="AA1067" s="110"/>
      <c r="AB1067" s="110"/>
      <c r="AC1067" s="110"/>
      <c r="AD1067" s="110"/>
      <c r="AE1067" s="110"/>
      <c r="AF1067" s="110"/>
      <c r="AG1067" s="110"/>
      <c r="AH1067" s="110"/>
      <c r="AI1067" s="110"/>
      <c r="AJ1067" s="110"/>
      <c r="AK1067" s="110"/>
      <c r="AL1067" s="110"/>
      <c r="AM1067" s="110"/>
      <c r="AN1067" s="110"/>
      <c r="AO1067" s="110"/>
      <c r="AP1067" s="110"/>
      <c r="AQ1067" s="110"/>
      <c r="AR1067" s="110"/>
      <c r="AS1067" s="110"/>
      <c r="AT1067" s="110"/>
      <c r="AU1067" s="110"/>
      <c r="AV1067" s="110"/>
      <c r="AW1067" s="110"/>
      <c r="AX1067" s="110"/>
      <c r="AY1067" s="110"/>
      <c r="AZ1067" s="110"/>
      <c r="BA1067" s="110"/>
      <c r="BB1067" s="110"/>
      <c r="BC1067" s="110"/>
      <c r="BD1067" s="110"/>
      <c r="BE1067" s="110"/>
      <c r="BF1067" s="110"/>
      <c r="BG1067" s="110"/>
      <c r="BH1067" s="110"/>
      <c r="BI1067" s="110"/>
      <c r="BJ1067" s="110"/>
      <c r="BK1067" s="110"/>
      <c r="BL1067" s="110"/>
      <c r="BM1067" s="110"/>
      <c r="BN1067" s="110"/>
      <c r="BO1067" s="110"/>
      <c r="BP1067" s="110"/>
      <c r="BQ1067" s="110"/>
      <c r="BR1067" s="110"/>
      <c r="BS1067" s="110"/>
      <c r="BT1067" s="110"/>
      <c r="BU1067" s="110"/>
      <c r="BV1067" s="110"/>
      <c r="BW1067" s="110"/>
      <c r="BX1067" s="110"/>
      <c r="BY1067" s="110"/>
      <c r="BZ1067" s="110"/>
      <c r="CA1067" s="110"/>
      <c r="CB1067" s="110"/>
      <c r="CC1067" s="110"/>
      <c r="CD1067" s="110"/>
      <c r="CE1067" s="110"/>
      <c r="CF1067" s="110"/>
      <c r="CG1067" s="110"/>
      <c r="CH1067" s="110"/>
      <c r="CI1067" s="110"/>
      <c r="CJ1067" s="110"/>
      <c r="CK1067" s="110"/>
      <c r="CL1067" s="110"/>
      <c r="CM1067" s="110"/>
      <c r="CN1067" s="110"/>
      <c r="CO1067" s="110"/>
      <c r="CP1067" s="110"/>
      <c r="CQ1067" s="110"/>
      <c r="CR1067" s="110"/>
      <c r="CS1067" s="110"/>
      <c r="CT1067" s="110"/>
      <c r="CU1067" s="110"/>
      <c r="CV1067" s="110"/>
      <c r="CW1067" s="110"/>
    </row>
    <row r="1068" spans="1:101" x14ac:dyDescent="0.25">
      <c r="A1068" s="110"/>
      <c r="B1068" s="110"/>
      <c r="C1068" s="110"/>
      <c r="D1068" s="110"/>
      <c r="E1068" s="110"/>
      <c r="F1068" s="110"/>
      <c r="G1068" s="110"/>
      <c r="H1068" s="110"/>
      <c r="I1068" s="110"/>
      <c r="J1068" s="110"/>
      <c r="K1068" s="110"/>
      <c r="L1068" s="110"/>
      <c r="M1068" s="110"/>
      <c r="N1068" s="110"/>
      <c r="O1068" s="110"/>
      <c r="P1068" s="110"/>
      <c r="Q1068" s="110"/>
      <c r="R1068" s="110"/>
      <c r="S1068" s="110"/>
      <c r="T1068" s="110"/>
      <c r="U1068" s="110"/>
      <c r="V1068" s="110"/>
      <c r="W1068" s="110"/>
      <c r="X1068" s="110"/>
      <c r="Y1068" s="110"/>
      <c r="Z1068" s="110"/>
      <c r="AA1068" s="110"/>
      <c r="AB1068" s="110"/>
      <c r="AC1068" s="110"/>
      <c r="AD1068" s="110"/>
      <c r="AE1068" s="110"/>
      <c r="AF1068" s="110"/>
      <c r="AG1068" s="110"/>
      <c r="AH1068" s="110"/>
      <c r="AI1068" s="110"/>
      <c r="AJ1068" s="110"/>
      <c r="AK1068" s="110"/>
      <c r="AL1068" s="110"/>
      <c r="AM1068" s="110"/>
      <c r="AN1068" s="110"/>
      <c r="AO1068" s="110"/>
      <c r="AP1068" s="110"/>
      <c r="AQ1068" s="110"/>
      <c r="AR1068" s="110"/>
      <c r="AS1068" s="110"/>
      <c r="AT1068" s="110"/>
      <c r="AU1068" s="110"/>
      <c r="AV1068" s="110"/>
      <c r="AW1068" s="110"/>
      <c r="AX1068" s="110"/>
      <c r="AY1068" s="110"/>
      <c r="AZ1068" s="110"/>
      <c r="BA1068" s="110"/>
      <c r="BB1068" s="110"/>
      <c r="BC1068" s="110"/>
      <c r="BD1068" s="110"/>
      <c r="BE1068" s="110"/>
      <c r="BF1068" s="110"/>
      <c r="BG1068" s="110"/>
      <c r="BH1068" s="110"/>
      <c r="BI1068" s="110"/>
      <c r="BJ1068" s="110"/>
      <c r="BK1068" s="110"/>
      <c r="BL1068" s="110"/>
      <c r="BM1068" s="110"/>
      <c r="BN1068" s="110"/>
      <c r="BO1068" s="110"/>
      <c r="BP1068" s="110"/>
      <c r="BQ1068" s="110"/>
      <c r="BR1068" s="110"/>
      <c r="BS1068" s="110"/>
      <c r="BT1068" s="110"/>
      <c r="BU1068" s="110"/>
      <c r="BV1068" s="110"/>
      <c r="BW1068" s="110"/>
      <c r="BX1068" s="110"/>
      <c r="BY1068" s="110"/>
      <c r="BZ1068" s="110"/>
      <c r="CA1068" s="110"/>
      <c r="CB1068" s="110"/>
      <c r="CC1068" s="110"/>
      <c r="CD1068" s="110"/>
      <c r="CE1068" s="110"/>
      <c r="CF1068" s="110"/>
      <c r="CG1068" s="110"/>
      <c r="CH1068" s="110"/>
      <c r="CI1068" s="110"/>
      <c r="CJ1068" s="110"/>
      <c r="CK1068" s="110"/>
      <c r="CL1068" s="110"/>
      <c r="CM1068" s="110"/>
      <c r="CN1068" s="110"/>
      <c r="CO1068" s="110"/>
      <c r="CP1068" s="110"/>
      <c r="CQ1068" s="110"/>
      <c r="CR1068" s="110"/>
      <c r="CS1068" s="110"/>
      <c r="CT1068" s="110"/>
      <c r="CU1068" s="110"/>
      <c r="CV1068" s="110"/>
      <c r="CW1068" s="110"/>
    </row>
    <row r="1069" spans="1:101" x14ac:dyDescent="0.25">
      <c r="A1069" s="110"/>
      <c r="B1069" s="110"/>
      <c r="C1069" s="110"/>
      <c r="D1069" s="110"/>
      <c r="E1069" s="110"/>
      <c r="F1069" s="110"/>
      <c r="G1069" s="110"/>
      <c r="H1069" s="110"/>
      <c r="I1069" s="110"/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  <c r="W1069" s="110"/>
      <c r="X1069" s="110"/>
      <c r="Y1069" s="110"/>
      <c r="Z1069" s="110"/>
      <c r="AA1069" s="110"/>
      <c r="AB1069" s="110"/>
      <c r="AC1069" s="110"/>
      <c r="AD1069" s="110"/>
      <c r="AE1069" s="110"/>
      <c r="AF1069" s="110"/>
      <c r="AG1069" s="110"/>
      <c r="AH1069" s="110"/>
      <c r="AI1069" s="110"/>
      <c r="AJ1069" s="110"/>
      <c r="AK1069" s="110"/>
      <c r="AL1069" s="110"/>
      <c r="AM1069" s="110"/>
      <c r="AN1069" s="110"/>
      <c r="AO1069" s="110"/>
      <c r="AP1069" s="110"/>
      <c r="AQ1069" s="110"/>
      <c r="AR1069" s="110"/>
      <c r="AS1069" s="110"/>
      <c r="AT1069" s="110"/>
      <c r="AU1069" s="110"/>
      <c r="AV1069" s="110"/>
      <c r="AW1069" s="110"/>
      <c r="AX1069" s="110"/>
      <c r="AY1069" s="110"/>
      <c r="AZ1069" s="110"/>
      <c r="BA1069" s="110"/>
      <c r="BB1069" s="110"/>
      <c r="BC1069" s="110"/>
      <c r="BD1069" s="110"/>
      <c r="BE1069" s="110"/>
      <c r="BF1069" s="110"/>
      <c r="BG1069" s="110"/>
      <c r="BH1069" s="110"/>
      <c r="BI1069" s="110"/>
      <c r="BJ1069" s="110"/>
      <c r="BK1069" s="110"/>
      <c r="BL1069" s="110"/>
      <c r="BM1069" s="110"/>
      <c r="BN1069" s="110"/>
      <c r="BO1069" s="110"/>
      <c r="BP1069" s="110"/>
      <c r="BQ1069" s="110"/>
      <c r="BR1069" s="110"/>
      <c r="BS1069" s="110"/>
      <c r="BT1069" s="110"/>
      <c r="BU1069" s="110"/>
      <c r="BV1069" s="110"/>
      <c r="BW1069" s="110"/>
      <c r="BX1069" s="110"/>
      <c r="BY1069" s="110"/>
      <c r="BZ1069" s="110"/>
      <c r="CA1069" s="110"/>
      <c r="CB1069" s="110"/>
      <c r="CC1069" s="110"/>
      <c r="CD1069" s="110"/>
      <c r="CE1069" s="110"/>
      <c r="CF1069" s="110"/>
      <c r="CG1069" s="110"/>
      <c r="CH1069" s="110"/>
      <c r="CI1069" s="110"/>
      <c r="CJ1069" s="110"/>
      <c r="CK1069" s="110"/>
      <c r="CL1069" s="110"/>
      <c r="CM1069" s="110"/>
      <c r="CN1069" s="110"/>
      <c r="CO1069" s="110"/>
      <c r="CP1069" s="110"/>
      <c r="CQ1069" s="110"/>
      <c r="CR1069" s="110"/>
      <c r="CS1069" s="110"/>
      <c r="CT1069" s="110"/>
      <c r="CU1069" s="110"/>
      <c r="CV1069" s="110"/>
      <c r="CW1069" s="110"/>
    </row>
    <row r="1070" spans="1:101" x14ac:dyDescent="0.25">
      <c r="A1070" s="110"/>
      <c r="B1070" s="110"/>
      <c r="C1070" s="110"/>
      <c r="D1070" s="110"/>
      <c r="E1070" s="110"/>
      <c r="F1070" s="110"/>
      <c r="G1070" s="110"/>
      <c r="H1070" s="110"/>
      <c r="I1070" s="110"/>
      <c r="J1070" s="110"/>
      <c r="K1070" s="110"/>
      <c r="L1070" s="110"/>
      <c r="M1070" s="110"/>
      <c r="N1070" s="110"/>
      <c r="O1070" s="110"/>
      <c r="P1070" s="110"/>
      <c r="Q1070" s="110"/>
      <c r="R1070" s="110"/>
      <c r="S1070" s="110"/>
      <c r="T1070" s="110"/>
      <c r="U1070" s="110"/>
      <c r="V1070" s="110"/>
      <c r="W1070" s="110"/>
      <c r="X1070" s="110"/>
      <c r="Y1070" s="110"/>
      <c r="Z1070" s="110"/>
      <c r="AA1070" s="110"/>
      <c r="AB1070" s="110"/>
      <c r="AC1070" s="110"/>
      <c r="AD1070" s="110"/>
      <c r="AE1070" s="110"/>
      <c r="AF1070" s="110"/>
      <c r="AG1070" s="110"/>
      <c r="AH1070" s="110"/>
      <c r="AI1070" s="110"/>
      <c r="AJ1070" s="110"/>
      <c r="AK1070" s="110"/>
      <c r="AL1070" s="110"/>
      <c r="AM1070" s="110"/>
      <c r="AN1070" s="110"/>
      <c r="AO1070" s="110"/>
      <c r="AP1070" s="110"/>
      <c r="AQ1070" s="110"/>
      <c r="AR1070" s="110"/>
      <c r="AS1070" s="110"/>
      <c r="AT1070" s="110"/>
      <c r="AU1070" s="110"/>
      <c r="AV1070" s="110"/>
      <c r="AW1070" s="110"/>
      <c r="AX1070" s="110"/>
      <c r="AY1070" s="110"/>
      <c r="AZ1070" s="110"/>
      <c r="BA1070" s="110"/>
      <c r="BB1070" s="110"/>
      <c r="BC1070" s="110"/>
      <c r="BD1070" s="110"/>
      <c r="BE1070" s="110"/>
      <c r="BF1070" s="110"/>
      <c r="BG1070" s="110"/>
      <c r="BH1070" s="110"/>
      <c r="BI1070" s="110"/>
      <c r="BJ1070" s="110"/>
      <c r="BK1070" s="110"/>
      <c r="BL1070" s="110"/>
      <c r="BM1070" s="110"/>
      <c r="BN1070" s="110"/>
      <c r="BO1070" s="110"/>
      <c r="BP1070" s="110"/>
      <c r="BQ1070" s="110"/>
      <c r="BR1070" s="110"/>
      <c r="BS1070" s="110"/>
      <c r="BT1070" s="110"/>
      <c r="BU1070" s="110"/>
      <c r="BV1070" s="110"/>
      <c r="BW1070" s="110"/>
      <c r="BX1070" s="110"/>
      <c r="BY1070" s="110"/>
      <c r="BZ1070" s="110"/>
      <c r="CA1070" s="110"/>
      <c r="CB1070" s="110"/>
      <c r="CC1070" s="110"/>
      <c r="CD1070" s="110"/>
      <c r="CE1070" s="110"/>
      <c r="CF1070" s="110"/>
      <c r="CG1070" s="110"/>
      <c r="CH1070" s="110"/>
      <c r="CI1070" s="110"/>
      <c r="CJ1070" s="110"/>
      <c r="CK1070" s="110"/>
      <c r="CL1070" s="110"/>
      <c r="CM1070" s="110"/>
      <c r="CN1070" s="110"/>
      <c r="CO1070" s="110"/>
      <c r="CP1070" s="110"/>
      <c r="CQ1070" s="110"/>
      <c r="CR1070" s="110"/>
      <c r="CS1070" s="110"/>
      <c r="CT1070" s="110"/>
      <c r="CU1070" s="110"/>
      <c r="CV1070" s="110"/>
      <c r="CW1070" s="110"/>
    </row>
    <row r="1071" spans="1:101" x14ac:dyDescent="0.25">
      <c r="A1071" s="110"/>
      <c r="B1071" s="110"/>
      <c r="C1071" s="110"/>
      <c r="D1071" s="110"/>
      <c r="E1071" s="110"/>
      <c r="F1071" s="110"/>
      <c r="G1071" s="110"/>
      <c r="H1071" s="110"/>
      <c r="I1071" s="110"/>
      <c r="J1071" s="110"/>
      <c r="K1071" s="110"/>
      <c r="L1071" s="110"/>
      <c r="M1071" s="110"/>
      <c r="N1071" s="110"/>
      <c r="O1071" s="110"/>
      <c r="P1071" s="110"/>
      <c r="Q1071" s="110"/>
      <c r="R1071" s="110"/>
      <c r="S1071" s="110"/>
      <c r="T1071" s="110"/>
      <c r="U1071" s="110"/>
      <c r="V1071" s="110"/>
      <c r="W1071" s="110"/>
      <c r="X1071" s="110"/>
      <c r="Y1071" s="110"/>
      <c r="Z1071" s="110"/>
      <c r="AA1071" s="110"/>
      <c r="AB1071" s="110"/>
      <c r="AC1071" s="110"/>
      <c r="AD1071" s="110"/>
      <c r="AE1071" s="110"/>
      <c r="AF1071" s="110"/>
      <c r="AG1071" s="110"/>
      <c r="AH1071" s="110"/>
      <c r="AI1071" s="110"/>
      <c r="AJ1071" s="110"/>
      <c r="AK1071" s="110"/>
      <c r="AL1071" s="110"/>
      <c r="AM1071" s="110"/>
      <c r="AN1071" s="110"/>
      <c r="AO1071" s="110"/>
      <c r="AP1071" s="110"/>
      <c r="AQ1071" s="110"/>
      <c r="AR1071" s="110"/>
      <c r="AS1071" s="110"/>
      <c r="AT1071" s="110"/>
      <c r="AU1071" s="110"/>
      <c r="AV1071" s="110"/>
      <c r="AW1071" s="110"/>
      <c r="AX1071" s="110"/>
      <c r="AY1071" s="110"/>
      <c r="AZ1071" s="110"/>
      <c r="BA1071" s="110"/>
      <c r="BB1071" s="110"/>
      <c r="BC1071" s="110"/>
      <c r="BD1071" s="110"/>
      <c r="BE1071" s="110"/>
      <c r="BF1071" s="110"/>
      <c r="BG1071" s="110"/>
      <c r="BH1071" s="110"/>
      <c r="BI1071" s="110"/>
      <c r="BJ1071" s="110"/>
      <c r="BK1071" s="110"/>
      <c r="BL1071" s="110"/>
      <c r="BM1071" s="110"/>
      <c r="BN1071" s="110"/>
      <c r="BO1071" s="110"/>
      <c r="BP1071" s="110"/>
      <c r="BQ1071" s="110"/>
      <c r="BR1071" s="110"/>
      <c r="BS1071" s="110"/>
      <c r="BT1071" s="110"/>
      <c r="BU1071" s="110"/>
      <c r="BV1071" s="110"/>
      <c r="BW1071" s="110"/>
      <c r="BX1071" s="110"/>
      <c r="BY1071" s="110"/>
      <c r="BZ1071" s="110"/>
      <c r="CA1071" s="110"/>
      <c r="CB1071" s="110"/>
      <c r="CC1071" s="110"/>
      <c r="CD1071" s="110"/>
      <c r="CE1071" s="110"/>
      <c r="CF1071" s="110"/>
      <c r="CG1071" s="110"/>
      <c r="CH1071" s="110"/>
      <c r="CI1071" s="110"/>
      <c r="CJ1071" s="110"/>
      <c r="CK1071" s="110"/>
      <c r="CL1071" s="110"/>
      <c r="CM1071" s="110"/>
      <c r="CN1071" s="110"/>
      <c r="CO1071" s="110"/>
      <c r="CP1071" s="110"/>
      <c r="CQ1071" s="110"/>
      <c r="CR1071" s="110"/>
      <c r="CS1071" s="110"/>
      <c r="CT1071" s="110"/>
      <c r="CU1071" s="110"/>
      <c r="CV1071" s="110"/>
      <c r="CW1071" s="110"/>
    </row>
    <row r="1072" spans="1:101" x14ac:dyDescent="0.25">
      <c r="A1072" s="110"/>
      <c r="B1072" s="110"/>
      <c r="C1072" s="110"/>
      <c r="D1072" s="110"/>
      <c r="E1072" s="110"/>
      <c r="F1072" s="110"/>
      <c r="G1072" s="110"/>
      <c r="H1072" s="110"/>
      <c r="I1072" s="110"/>
      <c r="J1072" s="110"/>
      <c r="K1072" s="110"/>
      <c r="L1072" s="110"/>
      <c r="M1072" s="110"/>
      <c r="N1072" s="110"/>
      <c r="O1072" s="110"/>
      <c r="P1072" s="110"/>
      <c r="Q1072" s="110"/>
      <c r="R1072" s="110"/>
      <c r="S1072" s="110"/>
      <c r="T1072" s="110"/>
      <c r="U1072" s="110"/>
      <c r="V1072" s="110"/>
      <c r="W1072" s="110"/>
      <c r="X1072" s="110"/>
      <c r="Y1072" s="110"/>
      <c r="Z1072" s="110"/>
      <c r="AA1072" s="110"/>
      <c r="AB1072" s="110"/>
      <c r="AC1072" s="110"/>
      <c r="AD1072" s="110"/>
      <c r="AE1072" s="110"/>
      <c r="AF1072" s="110"/>
      <c r="AG1072" s="110"/>
      <c r="AH1072" s="110"/>
      <c r="AI1072" s="110"/>
      <c r="AJ1072" s="110"/>
      <c r="AK1072" s="110"/>
      <c r="AL1072" s="110"/>
      <c r="AM1072" s="110"/>
      <c r="AN1072" s="110"/>
      <c r="AO1072" s="110"/>
      <c r="AP1072" s="110"/>
      <c r="AQ1072" s="110"/>
      <c r="AR1072" s="110"/>
      <c r="AS1072" s="110"/>
      <c r="AT1072" s="110"/>
      <c r="AU1072" s="110"/>
      <c r="AV1072" s="110"/>
      <c r="AW1072" s="110"/>
      <c r="AX1072" s="110"/>
      <c r="AY1072" s="110"/>
      <c r="AZ1072" s="110"/>
      <c r="BA1072" s="110"/>
      <c r="BB1072" s="110"/>
      <c r="BC1072" s="110"/>
      <c r="BD1072" s="110"/>
      <c r="BE1072" s="110"/>
      <c r="BF1072" s="110"/>
      <c r="BG1072" s="110"/>
      <c r="BH1072" s="110"/>
      <c r="BI1072" s="110"/>
      <c r="BJ1072" s="110"/>
      <c r="BK1072" s="110"/>
      <c r="BL1072" s="110"/>
      <c r="BM1072" s="110"/>
      <c r="BN1072" s="110"/>
      <c r="BO1072" s="110"/>
      <c r="BP1072" s="110"/>
      <c r="BQ1072" s="110"/>
      <c r="BR1072" s="110"/>
      <c r="BS1072" s="110"/>
      <c r="BT1072" s="110"/>
      <c r="BU1072" s="110"/>
      <c r="BV1072" s="110"/>
      <c r="BW1072" s="110"/>
      <c r="BX1072" s="110"/>
      <c r="BY1072" s="110"/>
      <c r="BZ1072" s="110"/>
      <c r="CA1072" s="110"/>
      <c r="CB1072" s="110"/>
      <c r="CC1072" s="110"/>
      <c r="CD1072" s="110"/>
      <c r="CE1072" s="110"/>
      <c r="CF1072" s="110"/>
      <c r="CG1072" s="110"/>
      <c r="CH1072" s="110"/>
      <c r="CI1072" s="110"/>
      <c r="CJ1072" s="110"/>
      <c r="CK1072" s="110"/>
      <c r="CL1072" s="110"/>
      <c r="CM1072" s="110"/>
      <c r="CN1072" s="110"/>
      <c r="CO1072" s="110"/>
      <c r="CP1072" s="110"/>
      <c r="CQ1072" s="110"/>
      <c r="CR1072" s="110"/>
      <c r="CS1072" s="110"/>
      <c r="CT1072" s="110"/>
      <c r="CU1072" s="110"/>
      <c r="CV1072" s="110"/>
      <c r="CW1072" s="110"/>
    </row>
    <row r="1073" spans="1:101" x14ac:dyDescent="0.25">
      <c r="A1073" s="110"/>
      <c r="B1073" s="110"/>
      <c r="C1073" s="110"/>
      <c r="D1073" s="110"/>
      <c r="E1073" s="110"/>
      <c r="F1073" s="110"/>
      <c r="G1073" s="110"/>
      <c r="H1073" s="110"/>
      <c r="I1073" s="110"/>
      <c r="J1073" s="110"/>
      <c r="K1073" s="110"/>
      <c r="L1073" s="110"/>
      <c r="M1073" s="110"/>
      <c r="N1073" s="110"/>
      <c r="O1073" s="110"/>
      <c r="P1073" s="110"/>
      <c r="Q1073" s="110"/>
      <c r="R1073" s="110"/>
      <c r="S1073" s="110"/>
      <c r="T1073" s="110"/>
      <c r="U1073" s="110"/>
      <c r="V1073" s="110"/>
      <c r="W1073" s="110"/>
      <c r="X1073" s="110"/>
      <c r="Y1073" s="110"/>
      <c r="Z1073" s="110"/>
      <c r="AA1073" s="110"/>
      <c r="AB1073" s="110"/>
      <c r="AC1073" s="110"/>
      <c r="AD1073" s="110"/>
      <c r="AE1073" s="110"/>
      <c r="AF1073" s="110"/>
      <c r="AG1073" s="110"/>
      <c r="AH1073" s="110"/>
      <c r="AI1073" s="110"/>
      <c r="AJ1073" s="110"/>
      <c r="AK1073" s="110"/>
      <c r="AL1073" s="110"/>
      <c r="AM1073" s="110"/>
      <c r="AN1073" s="110"/>
      <c r="AO1073" s="110"/>
      <c r="AP1073" s="110"/>
      <c r="AQ1073" s="110"/>
      <c r="AR1073" s="110"/>
      <c r="AS1073" s="110"/>
      <c r="AT1073" s="110"/>
      <c r="AU1073" s="110"/>
      <c r="AV1073" s="110"/>
      <c r="AW1073" s="110"/>
      <c r="AX1073" s="110"/>
      <c r="AY1073" s="110"/>
      <c r="AZ1073" s="110"/>
      <c r="BA1073" s="110"/>
      <c r="BB1073" s="110"/>
      <c r="BC1073" s="110"/>
      <c r="BD1073" s="110"/>
      <c r="BE1073" s="110"/>
      <c r="BF1073" s="110"/>
      <c r="BG1073" s="110"/>
      <c r="BH1073" s="110"/>
      <c r="BI1073" s="110"/>
      <c r="BJ1073" s="110"/>
      <c r="BK1073" s="110"/>
      <c r="BL1073" s="110"/>
      <c r="BM1073" s="110"/>
      <c r="BN1073" s="110"/>
      <c r="BO1073" s="110"/>
      <c r="BP1073" s="110"/>
      <c r="BQ1073" s="110"/>
      <c r="BR1073" s="110"/>
      <c r="BS1073" s="110"/>
      <c r="BT1073" s="110"/>
      <c r="BU1073" s="110"/>
      <c r="BV1073" s="110"/>
      <c r="BW1073" s="110"/>
      <c r="BX1073" s="110"/>
      <c r="BY1073" s="110"/>
      <c r="BZ1073" s="110"/>
      <c r="CA1073" s="110"/>
      <c r="CB1073" s="110"/>
      <c r="CC1073" s="110"/>
      <c r="CD1073" s="110"/>
      <c r="CE1073" s="110"/>
      <c r="CF1073" s="110"/>
      <c r="CG1073" s="110"/>
      <c r="CH1073" s="110"/>
      <c r="CI1073" s="110"/>
      <c r="CJ1073" s="110"/>
      <c r="CK1073" s="110"/>
      <c r="CL1073" s="110"/>
      <c r="CM1073" s="110"/>
      <c r="CN1073" s="110"/>
      <c r="CO1073" s="110"/>
      <c r="CP1073" s="110"/>
      <c r="CQ1073" s="110"/>
      <c r="CR1073" s="110"/>
      <c r="CS1073" s="110"/>
      <c r="CT1073" s="110"/>
      <c r="CU1073" s="110"/>
      <c r="CV1073" s="110"/>
      <c r="CW1073" s="110"/>
    </row>
    <row r="1074" spans="1:101" x14ac:dyDescent="0.25">
      <c r="A1074" s="110"/>
      <c r="B1074" s="110"/>
      <c r="C1074" s="110"/>
      <c r="D1074" s="110"/>
      <c r="E1074" s="110"/>
      <c r="F1074" s="110"/>
      <c r="G1074" s="110"/>
      <c r="H1074" s="110"/>
      <c r="I1074" s="110"/>
      <c r="J1074" s="110"/>
      <c r="K1074" s="110"/>
      <c r="L1074" s="110"/>
      <c r="M1074" s="110"/>
      <c r="N1074" s="110"/>
      <c r="O1074" s="110"/>
      <c r="P1074" s="110"/>
      <c r="Q1074" s="110"/>
      <c r="R1074" s="110"/>
      <c r="S1074" s="110"/>
      <c r="T1074" s="110"/>
      <c r="U1074" s="110"/>
      <c r="V1074" s="110"/>
      <c r="W1074" s="110"/>
      <c r="X1074" s="110"/>
      <c r="Y1074" s="110"/>
      <c r="Z1074" s="110"/>
      <c r="AA1074" s="110"/>
      <c r="AB1074" s="110"/>
      <c r="AC1074" s="110"/>
      <c r="AD1074" s="110"/>
      <c r="AE1074" s="110"/>
      <c r="AF1074" s="110"/>
      <c r="AG1074" s="110"/>
      <c r="AH1074" s="110"/>
      <c r="AI1074" s="110"/>
      <c r="AJ1074" s="110"/>
      <c r="AK1074" s="110"/>
      <c r="AL1074" s="110"/>
      <c r="AM1074" s="110"/>
      <c r="AN1074" s="110"/>
      <c r="AO1074" s="110"/>
      <c r="AP1074" s="110"/>
      <c r="AQ1074" s="110"/>
      <c r="AR1074" s="110"/>
      <c r="AS1074" s="110"/>
      <c r="AT1074" s="110"/>
      <c r="AU1074" s="110"/>
      <c r="AV1074" s="110"/>
      <c r="AW1074" s="110"/>
      <c r="AX1074" s="110"/>
      <c r="AY1074" s="110"/>
      <c r="AZ1074" s="110"/>
      <c r="BA1074" s="110"/>
      <c r="BB1074" s="110"/>
      <c r="BC1074" s="110"/>
      <c r="BD1074" s="110"/>
      <c r="BE1074" s="110"/>
      <c r="BF1074" s="110"/>
      <c r="BG1074" s="110"/>
      <c r="BH1074" s="110"/>
      <c r="BI1074" s="110"/>
      <c r="BJ1074" s="110"/>
      <c r="BK1074" s="110"/>
      <c r="BL1074" s="110"/>
      <c r="BM1074" s="110"/>
      <c r="BN1074" s="110"/>
      <c r="BO1074" s="110"/>
      <c r="BP1074" s="110"/>
      <c r="BQ1074" s="110"/>
      <c r="BR1074" s="110"/>
      <c r="BS1074" s="110"/>
      <c r="BT1074" s="110"/>
      <c r="BU1074" s="110"/>
      <c r="BV1074" s="110"/>
      <c r="BW1074" s="110"/>
      <c r="BX1074" s="110"/>
      <c r="BY1074" s="110"/>
      <c r="BZ1074" s="110"/>
      <c r="CA1074" s="110"/>
      <c r="CB1074" s="110"/>
      <c r="CC1074" s="110"/>
      <c r="CD1074" s="110"/>
      <c r="CE1074" s="110"/>
      <c r="CF1074" s="110"/>
      <c r="CG1074" s="110"/>
      <c r="CH1074" s="110"/>
      <c r="CI1074" s="110"/>
      <c r="CJ1074" s="110"/>
      <c r="CK1074" s="110"/>
      <c r="CL1074" s="110"/>
      <c r="CM1074" s="110"/>
      <c r="CN1074" s="110"/>
      <c r="CO1074" s="110"/>
      <c r="CP1074" s="110"/>
      <c r="CQ1074" s="110"/>
      <c r="CR1074" s="110"/>
      <c r="CS1074" s="110"/>
      <c r="CT1074" s="110"/>
      <c r="CU1074" s="110"/>
      <c r="CV1074" s="110"/>
      <c r="CW1074" s="110"/>
    </row>
    <row r="1075" spans="1:101" x14ac:dyDescent="0.25">
      <c r="A1075" s="110"/>
      <c r="B1075" s="110"/>
      <c r="C1075" s="110"/>
      <c r="D1075" s="110"/>
      <c r="E1075" s="110"/>
      <c r="F1075" s="110"/>
      <c r="G1075" s="110"/>
      <c r="H1075" s="110"/>
      <c r="I1075" s="110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  <c r="V1075" s="110"/>
      <c r="W1075" s="110"/>
      <c r="X1075" s="110"/>
      <c r="Y1075" s="110"/>
      <c r="Z1075" s="110"/>
      <c r="AA1075" s="110"/>
      <c r="AB1075" s="110"/>
      <c r="AC1075" s="110"/>
      <c r="AD1075" s="110"/>
      <c r="AE1075" s="110"/>
      <c r="AF1075" s="110"/>
      <c r="AG1075" s="110"/>
      <c r="AH1075" s="110"/>
      <c r="AI1075" s="110"/>
      <c r="AJ1075" s="110"/>
      <c r="AK1075" s="110"/>
      <c r="AL1075" s="110"/>
      <c r="AM1075" s="110"/>
      <c r="AN1075" s="110"/>
      <c r="AO1075" s="110"/>
      <c r="AP1075" s="110"/>
      <c r="AQ1075" s="110"/>
      <c r="AR1075" s="110"/>
      <c r="AS1075" s="110"/>
      <c r="AT1075" s="110"/>
      <c r="AU1075" s="110"/>
      <c r="AV1075" s="110"/>
      <c r="AW1075" s="110"/>
      <c r="AX1075" s="110"/>
      <c r="AY1075" s="110"/>
      <c r="AZ1075" s="110"/>
      <c r="BA1075" s="110"/>
      <c r="BB1075" s="110"/>
      <c r="BC1075" s="110"/>
      <c r="BD1075" s="110"/>
      <c r="BE1075" s="110"/>
      <c r="BF1075" s="110"/>
      <c r="BG1075" s="110"/>
      <c r="BH1075" s="110"/>
      <c r="BI1075" s="110"/>
      <c r="BJ1075" s="110"/>
      <c r="BK1075" s="110"/>
      <c r="BL1075" s="110"/>
      <c r="BM1075" s="110"/>
      <c r="BN1075" s="110"/>
      <c r="BO1075" s="110"/>
      <c r="BP1075" s="110"/>
      <c r="BQ1075" s="110"/>
      <c r="BR1075" s="110"/>
      <c r="BS1075" s="110"/>
      <c r="BT1075" s="110"/>
      <c r="BU1075" s="110"/>
      <c r="BV1075" s="110"/>
      <c r="BW1075" s="110"/>
      <c r="BX1075" s="110"/>
      <c r="BY1075" s="110"/>
      <c r="BZ1075" s="110"/>
      <c r="CA1075" s="110"/>
      <c r="CB1075" s="110"/>
      <c r="CC1075" s="110"/>
      <c r="CD1075" s="110"/>
      <c r="CE1075" s="110"/>
      <c r="CF1075" s="110"/>
      <c r="CG1075" s="110"/>
      <c r="CH1075" s="110"/>
      <c r="CI1075" s="110"/>
      <c r="CJ1075" s="110"/>
      <c r="CK1075" s="110"/>
      <c r="CL1075" s="110"/>
      <c r="CM1075" s="110"/>
      <c r="CN1075" s="110"/>
      <c r="CO1075" s="110"/>
      <c r="CP1075" s="110"/>
      <c r="CQ1075" s="110"/>
      <c r="CR1075" s="110"/>
      <c r="CS1075" s="110"/>
      <c r="CT1075" s="110"/>
      <c r="CU1075" s="110"/>
      <c r="CV1075" s="110"/>
      <c r="CW1075" s="110"/>
    </row>
    <row r="1076" spans="1:101" x14ac:dyDescent="0.25">
      <c r="A1076" s="110"/>
      <c r="B1076" s="110"/>
      <c r="C1076" s="110"/>
      <c r="D1076" s="110"/>
      <c r="E1076" s="110"/>
      <c r="F1076" s="110"/>
      <c r="G1076" s="110"/>
      <c r="H1076" s="110"/>
      <c r="I1076" s="110"/>
      <c r="J1076" s="110"/>
      <c r="K1076" s="110"/>
      <c r="L1076" s="110"/>
      <c r="M1076" s="110"/>
      <c r="N1076" s="110"/>
      <c r="O1076" s="110"/>
      <c r="P1076" s="110"/>
      <c r="Q1076" s="110"/>
      <c r="R1076" s="110"/>
      <c r="S1076" s="110"/>
      <c r="T1076" s="110"/>
      <c r="U1076" s="110"/>
      <c r="V1076" s="110"/>
      <c r="W1076" s="110"/>
      <c r="X1076" s="110"/>
      <c r="Y1076" s="110"/>
      <c r="Z1076" s="110"/>
      <c r="AA1076" s="110"/>
      <c r="AB1076" s="110"/>
      <c r="AC1076" s="110"/>
      <c r="AD1076" s="110"/>
      <c r="AE1076" s="110"/>
      <c r="AF1076" s="110"/>
      <c r="AG1076" s="110"/>
      <c r="AH1076" s="110"/>
      <c r="AI1076" s="110"/>
      <c r="AJ1076" s="110"/>
      <c r="AK1076" s="110"/>
      <c r="AL1076" s="110"/>
      <c r="AM1076" s="110"/>
      <c r="AN1076" s="110"/>
      <c r="AO1076" s="110"/>
      <c r="AP1076" s="110"/>
      <c r="AQ1076" s="110"/>
      <c r="AR1076" s="110"/>
      <c r="AS1076" s="110"/>
      <c r="AT1076" s="110"/>
      <c r="AU1076" s="110"/>
      <c r="AV1076" s="110"/>
      <c r="AW1076" s="110"/>
      <c r="AX1076" s="110"/>
      <c r="AY1076" s="110"/>
      <c r="AZ1076" s="110"/>
      <c r="BA1076" s="110"/>
      <c r="BB1076" s="110"/>
      <c r="BC1076" s="110"/>
      <c r="BD1076" s="110"/>
      <c r="BE1076" s="110"/>
      <c r="BF1076" s="110"/>
      <c r="BG1076" s="110"/>
      <c r="BH1076" s="110"/>
      <c r="BI1076" s="110"/>
      <c r="BJ1076" s="110"/>
      <c r="BK1076" s="110"/>
      <c r="BL1076" s="110"/>
      <c r="BM1076" s="110"/>
      <c r="BN1076" s="110"/>
      <c r="BO1076" s="110"/>
      <c r="BP1076" s="110"/>
      <c r="BQ1076" s="110"/>
      <c r="BR1076" s="110"/>
      <c r="BS1076" s="110"/>
      <c r="BT1076" s="110"/>
      <c r="BU1076" s="110"/>
      <c r="BV1076" s="110"/>
      <c r="BW1076" s="110"/>
      <c r="BX1076" s="110"/>
      <c r="BY1076" s="110"/>
      <c r="BZ1076" s="110"/>
      <c r="CA1076" s="110"/>
      <c r="CB1076" s="110"/>
      <c r="CC1076" s="110"/>
      <c r="CD1076" s="110"/>
      <c r="CE1076" s="110"/>
      <c r="CF1076" s="110"/>
      <c r="CG1076" s="110"/>
      <c r="CH1076" s="110"/>
      <c r="CI1076" s="110"/>
      <c r="CJ1076" s="110"/>
      <c r="CK1076" s="110"/>
      <c r="CL1076" s="110"/>
      <c r="CM1076" s="110"/>
      <c r="CN1076" s="110"/>
      <c r="CO1076" s="110"/>
      <c r="CP1076" s="110"/>
      <c r="CQ1076" s="110"/>
      <c r="CR1076" s="110"/>
      <c r="CS1076" s="110"/>
      <c r="CT1076" s="110"/>
      <c r="CU1076" s="110"/>
      <c r="CV1076" s="110"/>
      <c r="CW1076" s="110"/>
    </row>
    <row r="1077" spans="1:101" x14ac:dyDescent="0.25">
      <c r="A1077" s="110"/>
      <c r="B1077" s="110"/>
      <c r="C1077" s="110"/>
      <c r="D1077" s="110"/>
      <c r="E1077" s="110"/>
      <c r="F1077" s="110"/>
      <c r="G1077" s="110"/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  <c r="W1077" s="110"/>
      <c r="X1077" s="110"/>
      <c r="Y1077" s="110"/>
      <c r="Z1077" s="110"/>
      <c r="AA1077" s="110"/>
      <c r="AB1077" s="110"/>
      <c r="AC1077" s="110"/>
      <c r="AD1077" s="110"/>
      <c r="AE1077" s="110"/>
      <c r="AF1077" s="110"/>
      <c r="AG1077" s="110"/>
      <c r="AH1077" s="110"/>
      <c r="AI1077" s="110"/>
      <c r="AJ1077" s="110"/>
      <c r="AK1077" s="110"/>
      <c r="AL1077" s="110"/>
      <c r="AM1077" s="110"/>
      <c r="AN1077" s="110"/>
      <c r="AO1077" s="110"/>
      <c r="AP1077" s="110"/>
      <c r="AQ1077" s="110"/>
      <c r="AR1077" s="110"/>
      <c r="AS1077" s="110"/>
      <c r="AT1077" s="110"/>
      <c r="AU1077" s="110"/>
      <c r="AV1077" s="110"/>
      <c r="AW1077" s="110"/>
      <c r="AX1077" s="110"/>
      <c r="AY1077" s="110"/>
      <c r="AZ1077" s="110"/>
      <c r="BA1077" s="110"/>
      <c r="BB1077" s="110"/>
      <c r="BC1077" s="110"/>
      <c r="BD1077" s="110"/>
      <c r="BE1077" s="110"/>
      <c r="BF1077" s="110"/>
      <c r="BG1077" s="110"/>
      <c r="BH1077" s="110"/>
      <c r="BI1077" s="110"/>
      <c r="BJ1077" s="110"/>
      <c r="BK1077" s="110"/>
      <c r="BL1077" s="110"/>
      <c r="BM1077" s="110"/>
      <c r="BN1077" s="110"/>
      <c r="BO1077" s="110"/>
      <c r="BP1077" s="110"/>
      <c r="BQ1077" s="110"/>
      <c r="BR1077" s="110"/>
      <c r="BS1077" s="110"/>
      <c r="BT1077" s="110"/>
      <c r="BU1077" s="110"/>
      <c r="BV1077" s="110"/>
      <c r="BW1077" s="110"/>
      <c r="BX1077" s="110"/>
      <c r="BY1077" s="110"/>
      <c r="BZ1077" s="110"/>
      <c r="CA1077" s="110"/>
      <c r="CB1077" s="110"/>
      <c r="CC1077" s="110"/>
      <c r="CD1077" s="110"/>
      <c r="CE1077" s="110"/>
      <c r="CF1077" s="110"/>
      <c r="CG1077" s="110"/>
      <c r="CH1077" s="110"/>
      <c r="CI1077" s="110"/>
      <c r="CJ1077" s="110"/>
      <c r="CK1077" s="110"/>
      <c r="CL1077" s="110"/>
      <c r="CM1077" s="110"/>
      <c r="CN1077" s="110"/>
      <c r="CO1077" s="110"/>
      <c r="CP1077" s="110"/>
      <c r="CQ1077" s="110"/>
      <c r="CR1077" s="110"/>
      <c r="CS1077" s="110"/>
      <c r="CT1077" s="110"/>
      <c r="CU1077" s="110"/>
      <c r="CV1077" s="110"/>
      <c r="CW1077" s="110"/>
    </row>
    <row r="1078" spans="1:101" x14ac:dyDescent="0.25">
      <c r="A1078" s="110"/>
      <c r="B1078" s="110"/>
      <c r="C1078" s="110"/>
      <c r="D1078" s="110"/>
      <c r="E1078" s="110"/>
      <c r="F1078" s="110"/>
      <c r="G1078" s="110"/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  <c r="W1078" s="110"/>
      <c r="X1078" s="110"/>
      <c r="Y1078" s="110"/>
      <c r="Z1078" s="110"/>
      <c r="AA1078" s="110"/>
      <c r="AB1078" s="110"/>
      <c r="AC1078" s="110"/>
      <c r="AD1078" s="110"/>
      <c r="AE1078" s="110"/>
      <c r="AF1078" s="110"/>
      <c r="AG1078" s="110"/>
      <c r="AH1078" s="110"/>
      <c r="AI1078" s="110"/>
      <c r="AJ1078" s="110"/>
      <c r="AK1078" s="110"/>
      <c r="AL1078" s="110"/>
      <c r="AM1078" s="110"/>
      <c r="AN1078" s="110"/>
      <c r="AO1078" s="110"/>
      <c r="AP1078" s="110"/>
      <c r="AQ1078" s="110"/>
      <c r="AR1078" s="110"/>
      <c r="AS1078" s="110"/>
      <c r="AT1078" s="110"/>
      <c r="AU1078" s="110"/>
      <c r="AV1078" s="110"/>
      <c r="AW1078" s="110"/>
      <c r="AX1078" s="110"/>
      <c r="AY1078" s="110"/>
      <c r="AZ1078" s="110"/>
      <c r="BA1078" s="110"/>
      <c r="BB1078" s="110"/>
      <c r="BC1078" s="110"/>
      <c r="BD1078" s="110"/>
      <c r="BE1078" s="110"/>
      <c r="BF1078" s="110"/>
      <c r="BG1078" s="110"/>
      <c r="BH1078" s="110"/>
      <c r="BI1078" s="110"/>
      <c r="BJ1078" s="110"/>
      <c r="BK1078" s="110"/>
      <c r="BL1078" s="110"/>
      <c r="BM1078" s="110"/>
      <c r="BN1078" s="110"/>
      <c r="BO1078" s="110"/>
      <c r="BP1078" s="110"/>
      <c r="BQ1078" s="110"/>
      <c r="BR1078" s="110"/>
      <c r="BS1078" s="110"/>
      <c r="BT1078" s="110"/>
      <c r="BU1078" s="110"/>
      <c r="BV1078" s="110"/>
      <c r="BW1078" s="110"/>
      <c r="BX1078" s="110"/>
      <c r="BY1078" s="110"/>
      <c r="BZ1078" s="110"/>
      <c r="CA1078" s="110"/>
      <c r="CB1078" s="110"/>
      <c r="CC1078" s="110"/>
      <c r="CD1078" s="110"/>
      <c r="CE1078" s="110"/>
      <c r="CF1078" s="110"/>
      <c r="CG1078" s="110"/>
      <c r="CH1078" s="110"/>
      <c r="CI1078" s="110"/>
      <c r="CJ1078" s="110"/>
      <c r="CK1078" s="110"/>
      <c r="CL1078" s="110"/>
      <c r="CM1078" s="110"/>
      <c r="CN1078" s="110"/>
      <c r="CO1078" s="110"/>
      <c r="CP1078" s="110"/>
      <c r="CQ1078" s="110"/>
      <c r="CR1078" s="110"/>
      <c r="CS1078" s="110"/>
      <c r="CT1078" s="110"/>
      <c r="CU1078" s="110"/>
      <c r="CV1078" s="110"/>
      <c r="CW1078" s="110"/>
    </row>
    <row r="1079" spans="1:101" x14ac:dyDescent="0.25">
      <c r="A1079" s="110"/>
      <c r="B1079" s="110"/>
      <c r="C1079" s="110"/>
      <c r="D1079" s="110"/>
      <c r="E1079" s="110"/>
      <c r="F1079" s="110"/>
      <c r="G1079" s="110"/>
      <c r="H1079" s="110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  <c r="W1079" s="110"/>
      <c r="X1079" s="110"/>
      <c r="Y1079" s="110"/>
      <c r="Z1079" s="110"/>
      <c r="AA1079" s="110"/>
      <c r="AB1079" s="110"/>
      <c r="AC1079" s="110"/>
      <c r="AD1079" s="110"/>
      <c r="AE1079" s="110"/>
      <c r="AF1079" s="110"/>
      <c r="AG1079" s="110"/>
      <c r="AH1079" s="110"/>
      <c r="AI1079" s="110"/>
      <c r="AJ1079" s="110"/>
      <c r="AK1079" s="110"/>
      <c r="AL1079" s="110"/>
      <c r="AM1079" s="110"/>
      <c r="AN1079" s="110"/>
      <c r="AO1079" s="110"/>
      <c r="AP1079" s="110"/>
      <c r="AQ1079" s="110"/>
      <c r="AR1079" s="110"/>
      <c r="AS1079" s="110"/>
      <c r="AT1079" s="110"/>
      <c r="AU1079" s="110"/>
      <c r="AV1079" s="110"/>
      <c r="AW1079" s="110"/>
      <c r="AX1079" s="110"/>
      <c r="AY1079" s="110"/>
      <c r="AZ1079" s="110"/>
      <c r="BA1079" s="110"/>
      <c r="BB1079" s="110"/>
      <c r="BC1079" s="110"/>
      <c r="BD1079" s="110"/>
      <c r="BE1079" s="110"/>
      <c r="BF1079" s="110"/>
      <c r="BG1079" s="110"/>
      <c r="BH1079" s="110"/>
      <c r="BI1079" s="110"/>
      <c r="BJ1079" s="110"/>
      <c r="BK1079" s="110"/>
      <c r="BL1079" s="110"/>
      <c r="BM1079" s="110"/>
      <c r="BN1079" s="110"/>
      <c r="BO1079" s="110"/>
      <c r="BP1079" s="110"/>
      <c r="BQ1079" s="110"/>
      <c r="BR1079" s="110"/>
      <c r="BS1079" s="110"/>
      <c r="BT1079" s="110"/>
      <c r="BU1079" s="110"/>
      <c r="BV1079" s="110"/>
      <c r="BW1079" s="110"/>
      <c r="BX1079" s="110"/>
      <c r="BY1079" s="110"/>
      <c r="BZ1079" s="110"/>
      <c r="CA1079" s="110"/>
      <c r="CB1079" s="110"/>
      <c r="CC1079" s="110"/>
      <c r="CD1079" s="110"/>
      <c r="CE1079" s="110"/>
      <c r="CF1079" s="110"/>
      <c r="CG1079" s="110"/>
      <c r="CH1079" s="110"/>
      <c r="CI1079" s="110"/>
      <c r="CJ1079" s="110"/>
      <c r="CK1079" s="110"/>
      <c r="CL1079" s="110"/>
      <c r="CM1079" s="110"/>
      <c r="CN1079" s="110"/>
      <c r="CO1079" s="110"/>
      <c r="CP1079" s="110"/>
      <c r="CQ1079" s="110"/>
      <c r="CR1079" s="110"/>
      <c r="CS1079" s="110"/>
      <c r="CT1079" s="110"/>
      <c r="CU1079" s="110"/>
      <c r="CV1079" s="110"/>
      <c r="CW1079" s="110"/>
    </row>
    <row r="1080" spans="1:101" x14ac:dyDescent="0.25">
      <c r="A1080" s="110"/>
      <c r="B1080" s="110"/>
      <c r="C1080" s="110"/>
      <c r="D1080" s="110"/>
      <c r="E1080" s="110"/>
      <c r="F1080" s="110"/>
      <c r="G1080" s="110"/>
      <c r="H1080" s="110"/>
      <c r="I1080" s="110"/>
      <c r="J1080" s="110"/>
      <c r="K1080" s="110"/>
      <c r="L1080" s="110"/>
      <c r="M1080" s="110"/>
      <c r="N1080" s="110"/>
      <c r="O1080" s="110"/>
      <c r="P1080" s="110"/>
      <c r="Q1080" s="110"/>
      <c r="R1080" s="110"/>
      <c r="S1080" s="110"/>
      <c r="T1080" s="110"/>
      <c r="U1080" s="110"/>
      <c r="V1080" s="110"/>
      <c r="W1080" s="110"/>
      <c r="X1080" s="110"/>
      <c r="Y1080" s="110"/>
      <c r="Z1080" s="110"/>
      <c r="AA1080" s="110"/>
      <c r="AB1080" s="110"/>
      <c r="AC1080" s="110"/>
      <c r="AD1080" s="110"/>
      <c r="AE1080" s="110"/>
      <c r="AF1080" s="110"/>
      <c r="AG1080" s="110"/>
      <c r="AH1080" s="110"/>
      <c r="AI1080" s="110"/>
      <c r="AJ1080" s="110"/>
      <c r="AK1080" s="110"/>
      <c r="AL1080" s="110"/>
      <c r="AM1080" s="110"/>
      <c r="AN1080" s="110"/>
      <c r="AO1080" s="110"/>
      <c r="AP1080" s="110"/>
      <c r="AQ1080" s="110"/>
      <c r="AR1080" s="110"/>
      <c r="AS1080" s="110"/>
      <c r="AT1080" s="110"/>
      <c r="AU1080" s="110"/>
      <c r="AV1080" s="110"/>
      <c r="AW1080" s="110"/>
      <c r="AX1080" s="110"/>
      <c r="AY1080" s="110"/>
      <c r="AZ1080" s="110"/>
      <c r="BA1080" s="110"/>
      <c r="BB1080" s="110"/>
      <c r="BC1080" s="110"/>
      <c r="BD1080" s="110"/>
      <c r="BE1080" s="110"/>
      <c r="BF1080" s="110"/>
      <c r="BG1080" s="110"/>
      <c r="BH1080" s="110"/>
      <c r="BI1080" s="110"/>
      <c r="BJ1080" s="110"/>
      <c r="BK1080" s="110"/>
      <c r="BL1080" s="110"/>
      <c r="BM1080" s="110"/>
      <c r="BN1080" s="110"/>
      <c r="BO1080" s="110"/>
      <c r="BP1080" s="110"/>
      <c r="BQ1080" s="110"/>
      <c r="BR1080" s="110"/>
      <c r="BS1080" s="110"/>
      <c r="BT1080" s="110"/>
      <c r="BU1080" s="110"/>
      <c r="BV1080" s="110"/>
      <c r="BW1080" s="110"/>
      <c r="BX1080" s="110"/>
      <c r="BY1080" s="110"/>
      <c r="BZ1080" s="110"/>
      <c r="CA1080" s="110"/>
      <c r="CB1080" s="110"/>
      <c r="CC1080" s="110"/>
      <c r="CD1080" s="110"/>
      <c r="CE1080" s="110"/>
      <c r="CF1080" s="110"/>
      <c r="CG1080" s="110"/>
      <c r="CH1080" s="110"/>
      <c r="CI1080" s="110"/>
      <c r="CJ1080" s="110"/>
      <c r="CK1080" s="110"/>
      <c r="CL1080" s="110"/>
      <c r="CM1080" s="110"/>
      <c r="CN1080" s="110"/>
      <c r="CO1080" s="110"/>
      <c r="CP1080" s="110"/>
      <c r="CQ1080" s="110"/>
      <c r="CR1080" s="110"/>
      <c r="CS1080" s="110"/>
      <c r="CT1080" s="110"/>
      <c r="CU1080" s="110"/>
      <c r="CV1080" s="110"/>
      <c r="CW1080" s="110"/>
    </row>
    <row r="1081" spans="1:101" x14ac:dyDescent="0.25">
      <c r="A1081" s="110"/>
      <c r="B1081" s="110"/>
      <c r="C1081" s="110"/>
      <c r="D1081" s="110"/>
      <c r="E1081" s="110"/>
      <c r="F1081" s="110"/>
      <c r="G1081" s="110"/>
      <c r="H1081" s="110"/>
      <c r="I1081" s="110"/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  <c r="W1081" s="110"/>
      <c r="X1081" s="110"/>
      <c r="Y1081" s="110"/>
      <c r="Z1081" s="110"/>
      <c r="AA1081" s="110"/>
      <c r="AB1081" s="110"/>
      <c r="AC1081" s="110"/>
      <c r="AD1081" s="110"/>
      <c r="AE1081" s="110"/>
      <c r="AF1081" s="110"/>
      <c r="AG1081" s="110"/>
      <c r="AH1081" s="110"/>
      <c r="AI1081" s="110"/>
      <c r="AJ1081" s="110"/>
      <c r="AK1081" s="110"/>
      <c r="AL1081" s="110"/>
      <c r="AM1081" s="110"/>
      <c r="AN1081" s="110"/>
      <c r="AO1081" s="110"/>
      <c r="AP1081" s="110"/>
      <c r="AQ1081" s="110"/>
      <c r="AR1081" s="110"/>
      <c r="AS1081" s="110"/>
      <c r="AT1081" s="110"/>
      <c r="AU1081" s="110"/>
      <c r="AV1081" s="110"/>
      <c r="AW1081" s="110"/>
      <c r="AX1081" s="110"/>
      <c r="AY1081" s="110"/>
      <c r="AZ1081" s="110"/>
      <c r="BA1081" s="110"/>
      <c r="BB1081" s="110"/>
      <c r="BC1081" s="110"/>
      <c r="BD1081" s="110"/>
      <c r="BE1081" s="110"/>
      <c r="BF1081" s="110"/>
      <c r="BG1081" s="110"/>
      <c r="BH1081" s="110"/>
      <c r="BI1081" s="110"/>
      <c r="BJ1081" s="110"/>
      <c r="BK1081" s="110"/>
      <c r="BL1081" s="110"/>
      <c r="BM1081" s="110"/>
      <c r="BN1081" s="110"/>
      <c r="BO1081" s="110"/>
      <c r="BP1081" s="110"/>
      <c r="BQ1081" s="110"/>
      <c r="BR1081" s="110"/>
      <c r="BS1081" s="110"/>
      <c r="BT1081" s="110"/>
      <c r="BU1081" s="110"/>
      <c r="BV1081" s="110"/>
      <c r="BW1081" s="110"/>
      <c r="BX1081" s="110"/>
      <c r="BY1081" s="110"/>
      <c r="BZ1081" s="110"/>
      <c r="CA1081" s="110"/>
      <c r="CB1081" s="110"/>
      <c r="CC1081" s="110"/>
      <c r="CD1081" s="110"/>
      <c r="CE1081" s="110"/>
      <c r="CF1081" s="110"/>
      <c r="CG1081" s="110"/>
      <c r="CH1081" s="110"/>
      <c r="CI1081" s="110"/>
      <c r="CJ1081" s="110"/>
      <c r="CK1081" s="110"/>
      <c r="CL1081" s="110"/>
      <c r="CM1081" s="110"/>
      <c r="CN1081" s="110"/>
      <c r="CO1081" s="110"/>
      <c r="CP1081" s="110"/>
      <c r="CQ1081" s="110"/>
      <c r="CR1081" s="110"/>
      <c r="CS1081" s="110"/>
      <c r="CT1081" s="110"/>
      <c r="CU1081" s="110"/>
      <c r="CV1081" s="110"/>
      <c r="CW1081" s="110"/>
    </row>
    <row r="1082" spans="1:101" x14ac:dyDescent="0.25">
      <c r="A1082" s="110"/>
      <c r="B1082" s="110"/>
      <c r="C1082" s="110"/>
      <c r="D1082" s="110"/>
      <c r="E1082" s="110"/>
      <c r="F1082" s="110"/>
      <c r="G1082" s="110"/>
      <c r="H1082" s="110"/>
      <c r="I1082" s="110"/>
      <c r="J1082" s="110"/>
      <c r="K1082" s="110"/>
      <c r="L1082" s="110"/>
      <c r="M1082" s="110"/>
      <c r="N1082" s="110"/>
      <c r="O1082" s="110"/>
      <c r="P1082" s="110"/>
      <c r="Q1082" s="110"/>
      <c r="R1082" s="110"/>
      <c r="S1082" s="110"/>
      <c r="T1082" s="110"/>
      <c r="U1082" s="110"/>
      <c r="V1082" s="110"/>
      <c r="W1082" s="110"/>
      <c r="X1082" s="110"/>
      <c r="Y1082" s="110"/>
      <c r="Z1082" s="110"/>
      <c r="AA1082" s="110"/>
      <c r="AB1082" s="110"/>
      <c r="AC1082" s="110"/>
      <c r="AD1082" s="110"/>
      <c r="AE1082" s="110"/>
      <c r="AF1082" s="110"/>
      <c r="AG1082" s="110"/>
      <c r="AH1082" s="110"/>
      <c r="AI1082" s="110"/>
      <c r="AJ1082" s="110"/>
      <c r="AK1082" s="110"/>
      <c r="AL1082" s="110"/>
      <c r="AM1082" s="110"/>
      <c r="AN1082" s="110"/>
      <c r="AO1082" s="110"/>
      <c r="AP1082" s="110"/>
      <c r="AQ1082" s="110"/>
      <c r="AR1082" s="110"/>
      <c r="AS1082" s="110"/>
      <c r="AT1082" s="110"/>
      <c r="AU1082" s="110"/>
      <c r="AV1082" s="110"/>
      <c r="AW1082" s="110"/>
      <c r="AX1082" s="110"/>
      <c r="AY1082" s="110"/>
      <c r="AZ1082" s="110"/>
      <c r="BA1082" s="110"/>
      <c r="BB1082" s="110"/>
      <c r="BC1082" s="110"/>
      <c r="BD1082" s="110"/>
      <c r="BE1082" s="110"/>
      <c r="BF1082" s="110"/>
      <c r="BG1082" s="110"/>
      <c r="BH1082" s="110"/>
      <c r="BI1082" s="110"/>
      <c r="BJ1082" s="110"/>
      <c r="BK1082" s="110"/>
      <c r="BL1082" s="110"/>
      <c r="BM1082" s="110"/>
      <c r="BN1082" s="110"/>
      <c r="BO1082" s="110"/>
      <c r="BP1082" s="110"/>
      <c r="BQ1082" s="110"/>
      <c r="BR1082" s="110"/>
      <c r="BS1082" s="110"/>
      <c r="BT1082" s="110"/>
      <c r="BU1082" s="110"/>
      <c r="BV1082" s="110"/>
      <c r="BW1082" s="110"/>
      <c r="BX1082" s="110"/>
      <c r="BY1082" s="110"/>
      <c r="BZ1082" s="110"/>
      <c r="CA1082" s="110"/>
      <c r="CB1082" s="110"/>
      <c r="CC1082" s="110"/>
      <c r="CD1082" s="110"/>
      <c r="CE1082" s="110"/>
      <c r="CF1082" s="110"/>
      <c r="CG1082" s="110"/>
      <c r="CH1082" s="110"/>
      <c r="CI1082" s="110"/>
      <c r="CJ1082" s="110"/>
      <c r="CK1082" s="110"/>
      <c r="CL1082" s="110"/>
      <c r="CM1082" s="110"/>
      <c r="CN1082" s="110"/>
      <c r="CO1082" s="110"/>
      <c r="CP1082" s="110"/>
      <c r="CQ1082" s="110"/>
      <c r="CR1082" s="110"/>
      <c r="CS1082" s="110"/>
      <c r="CT1082" s="110"/>
      <c r="CU1082" s="110"/>
      <c r="CV1082" s="110"/>
      <c r="CW1082" s="110"/>
    </row>
    <row r="1083" spans="1:101" x14ac:dyDescent="0.25">
      <c r="A1083" s="110"/>
      <c r="B1083" s="110"/>
      <c r="C1083" s="110"/>
      <c r="D1083" s="110"/>
      <c r="E1083" s="110"/>
      <c r="F1083" s="110"/>
      <c r="G1083" s="110"/>
      <c r="H1083" s="110"/>
      <c r="I1083" s="110"/>
      <c r="J1083" s="110"/>
      <c r="K1083" s="110"/>
      <c r="L1083" s="110"/>
      <c r="M1083" s="110"/>
      <c r="N1083" s="110"/>
      <c r="O1083" s="110"/>
      <c r="P1083" s="110"/>
      <c r="Q1083" s="110"/>
      <c r="R1083" s="110"/>
      <c r="S1083" s="110"/>
      <c r="T1083" s="110"/>
      <c r="U1083" s="110"/>
      <c r="V1083" s="110"/>
      <c r="W1083" s="110"/>
      <c r="X1083" s="110"/>
      <c r="Y1083" s="110"/>
      <c r="Z1083" s="110"/>
      <c r="AA1083" s="110"/>
      <c r="AB1083" s="110"/>
      <c r="AC1083" s="110"/>
      <c r="AD1083" s="110"/>
      <c r="AE1083" s="110"/>
      <c r="AF1083" s="110"/>
      <c r="AG1083" s="110"/>
      <c r="AH1083" s="110"/>
      <c r="AI1083" s="110"/>
      <c r="AJ1083" s="110"/>
      <c r="AK1083" s="110"/>
      <c r="AL1083" s="110"/>
      <c r="AM1083" s="110"/>
      <c r="AN1083" s="110"/>
      <c r="AO1083" s="110"/>
      <c r="AP1083" s="110"/>
      <c r="AQ1083" s="110"/>
      <c r="AR1083" s="110"/>
      <c r="AS1083" s="110"/>
      <c r="AT1083" s="110"/>
      <c r="AU1083" s="110"/>
      <c r="AV1083" s="110"/>
      <c r="AW1083" s="110"/>
      <c r="AX1083" s="110"/>
      <c r="AY1083" s="110"/>
      <c r="AZ1083" s="110"/>
      <c r="BA1083" s="110"/>
      <c r="BB1083" s="110"/>
      <c r="BC1083" s="110"/>
      <c r="BD1083" s="110"/>
      <c r="BE1083" s="110"/>
      <c r="BF1083" s="110"/>
      <c r="BG1083" s="110"/>
      <c r="BH1083" s="110"/>
      <c r="BI1083" s="110"/>
      <c r="BJ1083" s="110"/>
      <c r="BK1083" s="110"/>
      <c r="BL1083" s="110"/>
      <c r="BM1083" s="110"/>
      <c r="BN1083" s="110"/>
      <c r="BO1083" s="110"/>
      <c r="BP1083" s="110"/>
      <c r="BQ1083" s="110"/>
      <c r="BR1083" s="110"/>
      <c r="BS1083" s="110"/>
      <c r="BT1083" s="110"/>
      <c r="BU1083" s="110"/>
      <c r="BV1083" s="110"/>
      <c r="BW1083" s="110"/>
      <c r="BX1083" s="110"/>
      <c r="BY1083" s="110"/>
      <c r="BZ1083" s="110"/>
      <c r="CA1083" s="110"/>
      <c r="CB1083" s="110"/>
      <c r="CC1083" s="110"/>
      <c r="CD1083" s="110"/>
      <c r="CE1083" s="110"/>
      <c r="CF1083" s="110"/>
      <c r="CG1083" s="110"/>
      <c r="CH1083" s="110"/>
      <c r="CI1083" s="110"/>
      <c r="CJ1083" s="110"/>
      <c r="CK1083" s="110"/>
      <c r="CL1083" s="110"/>
      <c r="CM1083" s="110"/>
      <c r="CN1083" s="110"/>
      <c r="CO1083" s="110"/>
      <c r="CP1083" s="110"/>
      <c r="CQ1083" s="110"/>
      <c r="CR1083" s="110"/>
      <c r="CS1083" s="110"/>
      <c r="CT1083" s="110"/>
      <c r="CU1083" s="110"/>
      <c r="CV1083" s="110"/>
      <c r="CW1083" s="110"/>
    </row>
    <row r="1084" spans="1:101" x14ac:dyDescent="0.25">
      <c r="A1084" s="110"/>
      <c r="B1084" s="110"/>
      <c r="C1084" s="110"/>
      <c r="D1084" s="110"/>
      <c r="E1084" s="110"/>
      <c r="F1084" s="110"/>
      <c r="G1084" s="110"/>
      <c r="H1084" s="110"/>
      <c r="I1084" s="110"/>
      <c r="J1084" s="110"/>
      <c r="K1084" s="110"/>
      <c r="L1084" s="110"/>
      <c r="M1084" s="110"/>
      <c r="N1084" s="110"/>
      <c r="O1084" s="110"/>
      <c r="P1084" s="110"/>
      <c r="Q1084" s="110"/>
      <c r="R1084" s="110"/>
      <c r="S1084" s="110"/>
      <c r="T1084" s="110"/>
      <c r="U1084" s="110"/>
      <c r="V1084" s="110"/>
      <c r="W1084" s="110"/>
      <c r="X1084" s="110"/>
      <c r="Y1084" s="110"/>
      <c r="Z1084" s="110"/>
      <c r="AA1084" s="110"/>
      <c r="AB1084" s="110"/>
      <c r="AC1084" s="110"/>
      <c r="AD1084" s="110"/>
      <c r="AE1084" s="110"/>
      <c r="AF1084" s="110"/>
      <c r="AG1084" s="110"/>
      <c r="AH1084" s="110"/>
      <c r="AI1084" s="110"/>
      <c r="AJ1084" s="110"/>
      <c r="AK1084" s="110"/>
      <c r="AL1084" s="110"/>
      <c r="AM1084" s="110"/>
      <c r="AN1084" s="110"/>
      <c r="AO1084" s="110"/>
      <c r="AP1084" s="110"/>
      <c r="AQ1084" s="110"/>
      <c r="AR1084" s="110"/>
      <c r="AS1084" s="110"/>
      <c r="AT1084" s="110"/>
      <c r="AU1084" s="110"/>
      <c r="AV1084" s="110"/>
      <c r="AW1084" s="110"/>
      <c r="AX1084" s="110"/>
      <c r="AY1084" s="110"/>
      <c r="AZ1084" s="110"/>
      <c r="BA1084" s="110"/>
      <c r="BB1084" s="110"/>
      <c r="BC1084" s="110"/>
      <c r="BD1084" s="110"/>
      <c r="BE1084" s="110"/>
      <c r="BF1084" s="110"/>
      <c r="BG1084" s="110"/>
      <c r="BH1084" s="110"/>
      <c r="BI1084" s="110"/>
      <c r="BJ1084" s="110"/>
      <c r="BK1084" s="110"/>
      <c r="BL1084" s="110"/>
      <c r="BM1084" s="110"/>
      <c r="BN1084" s="110"/>
      <c r="BO1084" s="110"/>
      <c r="BP1084" s="110"/>
      <c r="BQ1084" s="110"/>
      <c r="BR1084" s="110"/>
      <c r="BS1084" s="110"/>
      <c r="BT1084" s="110"/>
      <c r="BU1084" s="110"/>
      <c r="BV1084" s="110"/>
      <c r="BW1084" s="110"/>
      <c r="BX1084" s="110"/>
      <c r="BY1084" s="110"/>
      <c r="BZ1084" s="110"/>
      <c r="CA1084" s="110"/>
      <c r="CB1084" s="110"/>
      <c r="CC1084" s="110"/>
      <c r="CD1084" s="110"/>
      <c r="CE1084" s="110"/>
      <c r="CF1084" s="110"/>
      <c r="CG1084" s="110"/>
      <c r="CH1084" s="110"/>
      <c r="CI1084" s="110"/>
      <c r="CJ1084" s="110"/>
      <c r="CK1084" s="110"/>
      <c r="CL1084" s="110"/>
      <c r="CM1084" s="110"/>
      <c r="CN1084" s="110"/>
      <c r="CO1084" s="110"/>
      <c r="CP1084" s="110"/>
      <c r="CQ1084" s="110"/>
      <c r="CR1084" s="110"/>
      <c r="CS1084" s="110"/>
      <c r="CT1084" s="110"/>
      <c r="CU1084" s="110"/>
      <c r="CV1084" s="110"/>
      <c r="CW1084" s="110"/>
    </row>
    <row r="1085" spans="1:101" x14ac:dyDescent="0.25">
      <c r="A1085" s="110"/>
      <c r="B1085" s="110"/>
      <c r="C1085" s="110"/>
      <c r="D1085" s="110"/>
      <c r="E1085" s="110"/>
      <c r="F1085" s="110"/>
      <c r="G1085" s="110"/>
      <c r="H1085" s="110"/>
      <c r="I1085" s="110"/>
      <c r="J1085" s="110"/>
      <c r="K1085" s="110"/>
      <c r="L1085" s="110"/>
      <c r="M1085" s="110"/>
      <c r="N1085" s="110"/>
      <c r="O1085" s="110"/>
      <c r="P1085" s="110"/>
      <c r="Q1085" s="110"/>
      <c r="R1085" s="110"/>
      <c r="S1085" s="110"/>
      <c r="T1085" s="110"/>
      <c r="U1085" s="110"/>
      <c r="V1085" s="110"/>
      <c r="W1085" s="110"/>
      <c r="X1085" s="110"/>
      <c r="Y1085" s="110"/>
      <c r="Z1085" s="110"/>
      <c r="AA1085" s="110"/>
      <c r="AB1085" s="110"/>
      <c r="AC1085" s="110"/>
      <c r="AD1085" s="110"/>
      <c r="AE1085" s="110"/>
      <c r="AF1085" s="110"/>
      <c r="AG1085" s="110"/>
      <c r="AH1085" s="110"/>
      <c r="AI1085" s="110"/>
      <c r="AJ1085" s="110"/>
      <c r="AK1085" s="110"/>
      <c r="AL1085" s="110"/>
      <c r="AM1085" s="110"/>
      <c r="AN1085" s="110"/>
      <c r="AO1085" s="110"/>
      <c r="AP1085" s="110"/>
      <c r="AQ1085" s="110"/>
      <c r="AR1085" s="110"/>
      <c r="AS1085" s="110"/>
      <c r="AT1085" s="110"/>
      <c r="AU1085" s="110"/>
      <c r="AV1085" s="110"/>
      <c r="AW1085" s="110"/>
      <c r="AX1085" s="110"/>
      <c r="AY1085" s="110"/>
      <c r="AZ1085" s="110"/>
      <c r="BA1085" s="110"/>
      <c r="BB1085" s="110"/>
      <c r="BC1085" s="110"/>
      <c r="BD1085" s="110"/>
      <c r="BE1085" s="110"/>
      <c r="BF1085" s="110"/>
      <c r="BG1085" s="110"/>
      <c r="BH1085" s="110"/>
      <c r="BI1085" s="110"/>
      <c r="BJ1085" s="110"/>
      <c r="BK1085" s="110"/>
      <c r="BL1085" s="110"/>
      <c r="BM1085" s="110"/>
      <c r="BN1085" s="110"/>
      <c r="BO1085" s="110"/>
      <c r="BP1085" s="110"/>
      <c r="BQ1085" s="110"/>
      <c r="BR1085" s="110"/>
      <c r="BS1085" s="110"/>
      <c r="BT1085" s="110"/>
      <c r="BU1085" s="110"/>
      <c r="BV1085" s="110"/>
      <c r="BW1085" s="110"/>
      <c r="BX1085" s="110"/>
      <c r="BY1085" s="110"/>
      <c r="BZ1085" s="110"/>
      <c r="CA1085" s="110"/>
      <c r="CB1085" s="110"/>
      <c r="CC1085" s="110"/>
      <c r="CD1085" s="110"/>
      <c r="CE1085" s="110"/>
      <c r="CF1085" s="110"/>
      <c r="CG1085" s="110"/>
      <c r="CH1085" s="110"/>
      <c r="CI1085" s="110"/>
      <c r="CJ1085" s="110"/>
      <c r="CK1085" s="110"/>
      <c r="CL1085" s="110"/>
      <c r="CM1085" s="110"/>
      <c r="CN1085" s="110"/>
      <c r="CO1085" s="110"/>
      <c r="CP1085" s="110"/>
      <c r="CQ1085" s="110"/>
      <c r="CR1085" s="110"/>
      <c r="CS1085" s="110"/>
      <c r="CT1085" s="110"/>
      <c r="CU1085" s="110"/>
      <c r="CV1085" s="110"/>
      <c r="CW1085" s="110"/>
    </row>
    <row r="1086" spans="1:101" x14ac:dyDescent="0.25">
      <c r="A1086" s="110"/>
      <c r="B1086" s="110"/>
      <c r="C1086" s="110"/>
      <c r="D1086" s="110"/>
      <c r="E1086" s="110"/>
      <c r="F1086" s="110"/>
      <c r="G1086" s="110"/>
      <c r="H1086" s="110"/>
      <c r="I1086" s="110"/>
      <c r="J1086" s="110"/>
      <c r="K1086" s="110"/>
      <c r="L1086" s="110"/>
      <c r="M1086" s="110"/>
      <c r="N1086" s="110"/>
      <c r="O1086" s="110"/>
      <c r="P1086" s="110"/>
      <c r="Q1086" s="110"/>
      <c r="R1086" s="110"/>
      <c r="S1086" s="110"/>
      <c r="T1086" s="110"/>
      <c r="U1086" s="110"/>
      <c r="V1086" s="110"/>
      <c r="W1086" s="110"/>
      <c r="X1086" s="110"/>
      <c r="Y1086" s="110"/>
      <c r="Z1086" s="110"/>
      <c r="AA1086" s="110"/>
      <c r="AB1086" s="110"/>
      <c r="AC1086" s="110"/>
      <c r="AD1086" s="110"/>
      <c r="AE1086" s="110"/>
      <c r="AF1086" s="110"/>
      <c r="AG1086" s="110"/>
      <c r="AH1086" s="110"/>
      <c r="AI1086" s="110"/>
      <c r="AJ1086" s="110"/>
      <c r="AK1086" s="110"/>
      <c r="AL1086" s="110"/>
      <c r="AM1086" s="110"/>
      <c r="AN1086" s="110"/>
      <c r="AO1086" s="110"/>
      <c r="AP1086" s="110"/>
      <c r="AQ1086" s="110"/>
      <c r="AR1086" s="110"/>
      <c r="AS1086" s="110"/>
      <c r="AT1086" s="110"/>
      <c r="AU1086" s="110"/>
      <c r="AV1086" s="110"/>
      <c r="AW1086" s="110"/>
      <c r="AX1086" s="110"/>
      <c r="AY1086" s="110"/>
      <c r="AZ1086" s="110"/>
      <c r="BA1086" s="110"/>
      <c r="BB1086" s="110"/>
      <c r="BC1086" s="110"/>
      <c r="BD1086" s="110"/>
      <c r="BE1086" s="110"/>
      <c r="BF1086" s="110"/>
      <c r="BG1086" s="110"/>
      <c r="BH1086" s="110"/>
      <c r="BI1086" s="110"/>
      <c r="BJ1086" s="110"/>
      <c r="BK1086" s="110"/>
      <c r="BL1086" s="110"/>
      <c r="BM1086" s="110"/>
      <c r="BN1086" s="110"/>
      <c r="BO1086" s="110"/>
      <c r="BP1086" s="110"/>
      <c r="BQ1086" s="110"/>
      <c r="BR1086" s="110"/>
      <c r="BS1086" s="110"/>
      <c r="BT1086" s="110"/>
      <c r="BU1086" s="110"/>
      <c r="BV1086" s="110"/>
      <c r="BW1086" s="110"/>
      <c r="BX1086" s="110"/>
      <c r="BY1086" s="110"/>
      <c r="BZ1086" s="110"/>
      <c r="CA1086" s="110"/>
      <c r="CB1086" s="110"/>
      <c r="CC1086" s="110"/>
      <c r="CD1086" s="110"/>
      <c r="CE1086" s="110"/>
      <c r="CF1086" s="110"/>
      <c r="CG1086" s="110"/>
      <c r="CH1086" s="110"/>
      <c r="CI1086" s="110"/>
      <c r="CJ1086" s="110"/>
      <c r="CK1086" s="110"/>
      <c r="CL1086" s="110"/>
      <c r="CM1086" s="110"/>
      <c r="CN1086" s="110"/>
      <c r="CO1086" s="110"/>
      <c r="CP1086" s="110"/>
      <c r="CQ1086" s="110"/>
      <c r="CR1086" s="110"/>
      <c r="CS1086" s="110"/>
      <c r="CT1086" s="110"/>
      <c r="CU1086" s="110"/>
      <c r="CV1086" s="110"/>
      <c r="CW1086" s="110"/>
    </row>
    <row r="1087" spans="1:101" x14ac:dyDescent="0.25">
      <c r="A1087" s="110"/>
      <c r="B1087" s="110"/>
      <c r="C1087" s="110"/>
      <c r="D1087" s="110"/>
      <c r="E1087" s="110"/>
      <c r="F1087" s="110"/>
      <c r="G1087" s="110"/>
      <c r="H1087" s="110"/>
      <c r="I1087" s="110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  <c r="V1087" s="110"/>
      <c r="W1087" s="110"/>
      <c r="X1087" s="110"/>
      <c r="Y1087" s="110"/>
      <c r="Z1087" s="110"/>
      <c r="AA1087" s="110"/>
      <c r="AB1087" s="110"/>
      <c r="AC1087" s="110"/>
      <c r="AD1087" s="110"/>
      <c r="AE1087" s="110"/>
      <c r="AF1087" s="110"/>
      <c r="AG1087" s="110"/>
      <c r="AH1087" s="110"/>
      <c r="AI1087" s="110"/>
      <c r="AJ1087" s="110"/>
      <c r="AK1087" s="110"/>
      <c r="AL1087" s="110"/>
      <c r="AM1087" s="110"/>
      <c r="AN1087" s="110"/>
      <c r="AO1087" s="110"/>
      <c r="AP1087" s="110"/>
      <c r="AQ1087" s="110"/>
      <c r="AR1087" s="110"/>
      <c r="AS1087" s="110"/>
      <c r="AT1087" s="110"/>
      <c r="AU1087" s="110"/>
      <c r="AV1087" s="110"/>
      <c r="AW1087" s="110"/>
      <c r="AX1087" s="110"/>
      <c r="AY1087" s="110"/>
      <c r="AZ1087" s="110"/>
      <c r="BA1087" s="110"/>
      <c r="BB1087" s="110"/>
      <c r="BC1087" s="110"/>
      <c r="BD1087" s="110"/>
      <c r="BE1087" s="110"/>
      <c r="BF1087" s="110"/>
      <c r="BG1087" s="110"/>
      <c r="BH1087" s="110"/>
      <c r="BI1087" s="110"/>
      <c r="BJ1087" s="110"/>
      <c r="BK1087" s="110"/>
      <c r="BL1087" s="110"/>
      <c r="BM1087" s="110"/>
      <c r="BN1087" s="110"/>
      <c r="BO1087" s="110"/>
      <c r="BP1087" s="110"/>
      <c r="BQ1087" s="110"/>
      <c r="BR1087" s="110"/>
      <c r="BS1087" s="110"/>
      <c r="BT1087" s="110"/>
      <c r="BU1087" s="110"/>
      <c r="BV1087" s="110"/>
      <c r="BW1087" s="110"/>
      <c r="BX1087" s="110"/>
      <c r="BY1087" s="110"/>
      <c r="BZ1087" s="110"/>
      <c r="CA1087" s="110"/>
      <c r="CB1087" s="110"/>
      <c r="CC1087" s="110"/>
      <c r="CD1087" s="110"/>
      <c r="CE1087" s="110"/>
      <c r="CF1087" s="110"/>
      <c r="CG1087" s="110"/>
      <c r="CH1087" s="110"/>
      <c r="CI1087" s="110"/>
      <c r="CJ1087" s="110"/>
      <c r="CK1087" s="110"/>
      <c r="CL1087" s="110"/>
      <c r="CM1087" s="110"/>
      <c r="CN1087" s="110"/>
      <c r="CO1087" s="110"/>
      <c r="CP1087" s="110"/>
      <c r="CQ1087" s="110"/>
      <c r="CR1087" s="110"/>
      <c r="CS1087" s="110"/>
      <c r="CT1087" s="110"/>
      <c r="CU1087" s="110"/>
      <c r="CV1087" s="110"/>
      <c r="CW1087" s="110"/>
    </row>
    <row r="1088" spans="1:101" x14ac:dyDescent="0.25">
      <c r="A1088" s="110"/>
      <c r="B1088" s="110"/>
      <c r="C1088" s="110"/>
      <c r="D1088" s="110"/>
      <c r="E1088" s="110"/>
      <c r="F1088" s="110"/>
      <c r="G1088" s="110"/>
      <c r="H1088" s="110"/>
      <c r="I1088" s="110"/>
      <c r="J1088" s="110"/>
      <c r="K1088" s="110"/>
      <c r="L1088" s="110"/>
      <c r="M1088" s="110"/>
      <c r="N1088" s="110"/>
      <c r="O1088" s="110"/>
      <c r="P1088" s="110"/>
      <c r="Q1088" s="110"/>
      <c r="R1088" s="110"/>
      <c r="S1088" s="110"/>
      <c r="T1088" s="110"/>
      <c r="U1088" s="110"/>
      <c r="V1088" s="110"/>
      <c r="W1088" s="110"/>
      <c r="X1088" s="110"/>
      <c r="Y1088" s="110"/>
      <c r="Z1088" s="110"/>
      <c r="AA1088" s="110"/>
      <c r="AB1088" s="110"/>
      <c r="AC1088" s="110"/>
      <c r="AD1088" s="110"/>
      <c r="AE1088" s="110"/>
      <c r="AF1088" s="110"/>
      <c r="AG1088" s="110"/>
      <c r="AH1088" s="110"/>
      <c r="AI1088" s="110"/>
      <c r="AJ1088" s="110"/>
      <c r="AK1088" s="110"/>
      <c r="AL1088" s="110"/>
      <c r="AM1088" s="110"/>
      <c r="AN1088" s="110"/>
      <c r="AO1088" s="110"/>
      <c r="AP1088" s="110"/>
      <c r="AQ1088" s="110"/>
      <c r="AR1088" s="110"/>
      <c r="AS1088" s="110"/>
      <c r="AT1088" s="110"/>
      <c r="AU1088" s="110"/>
      <c r="AV1088" s="110"/>
      <c r="AW1088" s="110"/>
      <c r="AX1088" s="110"/>
      <c r="AY1088" s="110"/>
      <c r="AZ1088" s="110"/>
      <c r="BA1088" s="110"/>
      <c r="BB1088" s="110"/>
      <c r="BC1088" s="110"/>
      <c r="BD1088" s="110"/>
      <c r="BE1088" s="110"/>
      <c r="BF1088" s="110"/>
      <c r="BG1088" s="110"/>
      <c r="BH1088" s="110"/>
      <c r="BI1088" s="110"/>
      <c r="BJ1088" s="110"/>
      <c r="BK1088" s="110"/>
      <c r="BL1088" s="110"/>
      <c r="BM1088" s="110"/>
      <c r="BN1088" s="110"/>
      <c r="BO1088" s="110"/>
      <c r="BP1088" s="110"/>
      <c r="BQ1088" s="110"/>
      <c r="BR1088" s="110"/>
      <c r="BS1088" s="110"/>
      <c r="BT1088" s="110"/>
      <c r="BU1088" s="110"/>
      <c r="BV1088" s="110"/>
      <c r="BW1088" s="110"/>
      <c r="BX1088" s="110"/>
      <c r="BY1088" s="110"/>
      <c r="BZ1088" s="110"/>
      <c r="CA1088" s="110"/>
      <c r="CB1088" s="110"/>
      <c r="CC1088" s="110"/>
      <c r="CD1088" s="110"/>
      <c r="CE1088" s="110"/>
      <c r="CF1088" s="110"/>
      <c r="CG1088" s="110"/>
      <c r="CH1088" s="110"/>
      <c r="CI1088" s="110"/>
      <c r="CJ1088" s="110"/>
      <c r="CK1088" s="110"/>
      <c r="CL1088" s="110"/>
      <c r="CM1088" s="110"/>
      <c r="CN1088" s="110"/>
      <c r="CO1088" s="110"/>
      <c r="CP1088" s="110"/>
      <c r="CQ1088" s="110"/>
      <c r="CR1088" s="110"/>
      <c r="CS1088" s="110"/>
      <c r="CT1088" s="110"/>
      <c r="CU1088" s="110"/>
      <c r="CV1088" s="110"/>
      <c r="CW1088" s="110"/>
    </row>
    <row r="1089" spans="1:101" x14ac:dyDescent="0.25">
      <c r="A1089" s="110"/>
      <c r="B1089" s="110"/>
      <c r="C1089" s="110"/>
      <c r="D1089" s="110"/>
      <c r="E1089" s="110"/>
      <c r="F1089" s="110"/>
      <c r="G1089" s="110"/>
      <c r="H1089" s="110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  <c r="W1089" s="110"/>
      <c r="X1089" s="110"/>
      <c r="Y1089" s="110"/>
      <c r="Z1089" s="110"/>
      <c r="AA1089" s="110"/>
      <c r="AB1089" s="110"/>
      <c r="AC1089" s="110"/>
      <c r="AD1089" s="110"/>
      <c r="AE1089" s="110"/>
      <c r="AF1089" s="110"/>
      <c r="AG1089" s="110"/>
      <c r="AH1089" s="110"/>
      <c r="AI1089" s="110"/>
      <c r="AJ1089" s="110"/>
      <c r="AK1089" s="110"/>
      <c r="AL1089" s="110"/>
      <c r="AM1089" s="110"/>
      <c r="AN1089" s="110"/>
      <c r="AO1089" s="110"/>
      <c r="AP1089" s="110"/>
      <c r="AQ1089" s="110"/>
      <c r="AR1089" s="110"/>
      <c r="AS1089" s="110"/>
      <c r="AT1089" s="110"/>
      <c r="AU1089" s="110"/>
      <c r="AV1089" s="110"/>
      <c r="AW1089" s="110"/>
      <c r="AX1089" s="110"/>
      <c r="AY1089" s="110"/>
      <c r="AZ1089" s="110"/>
      <c r="BA1089" s="110"/>
      <c r="BB1089" s="110"/>
      <c r="BC1089" s="110"/>
      <c r="BD1089" s="110"/>
      <c r="BE1089" s="110"/>
      <c r="BF1089" s="110"/>
      <c r="BG1089" s="110"/>
      <c r="BH1089" s="110"/>
      <c r="BI1089" s="110"/>
      <c r="BJ1089" s="110"/>
      <c r="BK1089" s="110"/>
      <c r="BL1089" s="110"/>
      <c r="BM1089" s="110"/>
      <c r="BN1089" s="110"/>
      <c r="BO1089" s="110"/>
      <c r="BP1089" s="110"/>
      <c r="BQ1089" s="110"/>
      <c r="BR1089" s="110"/>
      <c r="BS1089" s="110"/>
      <c r="BT1089" s="110"/>
      <c r="BU1089" s="110"/>
      <c r="BV1089" s="110"/>
      <c r="BW1089" s="110"/>
      <c r="BX1089" s="110"/>
      <c r="BY1089" s="110"/>
      <c r="BZ1089" s="110"/>
      <c r="CA1089" s="110"/>
      <c r="CB1089" s="110"/>
      <c r="CC1089" s="110"/>
      <c r="CD1089" s="110"/>
      <c r="CE1089" s="110"/>
      <c r="CF1089" s="110"/>
      <c r="CG1089" s="110"/>
      <c r="CH1089" s="110"/>
      <c r="CI1089" s="110"/>
      <c r="CJ1089" s="110"/>
      <c r="CK1089" s="110"/>
      <c r="CL1089" s="110"/>
      <c r="CM1089" s="110"/>
      <c r="CN1089" s="110"/>
      <c r="CO1089" s="110"/>
      <c r="CP1089" s="110"/>
      <c r="CQ1089" s="110"/>
      <c r="CR1089" s="110"/>
      <c r="CS1089" s="110"/>
      <c r="CT1089" s="110"/>
      <c r="CU1089" s="110"/>
      <c r="CV1089" s="110"/>
      <c r="CW1089" s="110"/>
    </row>
  </sheetData>
  <sheetProtection password="CE86" sheet="1" objects="1" scenarios="1"/>
  <phoneticPr fontId="5" type="noConversion"/>
  <dataValidations count="1">
    <dataValidation type="decimal" showInputMessage="1" showErrorMessage="1" sqref="C4:I4">
      <formula1>1</formula1>
      <formula2>2000</formula2>
    </dataValidation>
  </dataValidations>
  <pageMargins left="0.4" right="0.39370078740157483" top="0.39" bottom="0.37" header="0.26" footer="0.17"/>
  <pageSetup paperSize="9" scale="90" orientation="portrait" r:id="rId1"/>
  <headerFooter alignWithMargins="0">
    <oddFooter>&amp;L&amp;P/&amp;N&amp;R&amp;F / &amp;A</oddFooter>
  </headerFooter>
  <rowBreaks count="1" manualBreakCount="1">
    <brk id="68" max="16383" man="1"/>
  </rowBreaks>
  <colBreaks count="3" manualBreakCount="3">
    <brk id="10" max="1048575" man="1"/>
    <brk id="21" max="1048575" man="1"/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Info</vt:lpstr>
      <vt:lpstr>A Adultes</vt:lpstr>
      <vt:lpstr>A exemple</vt:lpstr>
      <vt:lpstr>E Enfants</vt:lpstr>
      <vt:lpstr>E exemple</vt:lpstr>
      <vt:lpstr>'A Adultes'!Zone_d_impression</vt:lpstr>
      <vt:lpstr>'A exemple'!Zone_d_impression</vt:lpstr>
      <vt:lpstr>'E Enfants'!Zone_d_impression</vt:lpstr>
      <vt:lpstr>'E exemple'!Zone_d_impression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Siffert Nicolas BAG</cp:lastModifiedBy>
  <cp:lastPrinted>2011-11-17T16:10:17Z</cp:lastPrinted>
  <dcterms:created xsi:type="dcterms:W3CDTF">1999-10-25T09:14:01Z</dcterms:created>
  <dcterms:modified xsi:type="dcterms:W3CDTF">2018-12-10T14:53:39Z</dcterms:modified>
</cp:coreProperties>
</file>